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1760"/>
  </bookViews>
  <sheets>
    <sheet name="Portfolioübersicht Bayer" sheetId="30" r:id="rId1"/>
    <sheet name="Marktpreise EEX NCG 2018" sheetId="10" r:id="rId2"/>
    <sheet name="Bayer Gesamt 2018" sheetId="18" r:id="rId3"/>
    <sheet name="Diagramm 2018" sheetId="50" r:id="rId4"/>
    <sheet name="Diagramm1" sheetId="48" r:id="rId5"/>
    <sheet name="Diagramm 2" sheetId="49" r:id="rId6"/>
    <sheet name="Gesamtentwicklung" sheetId="47" r:id="rId7"/>
  </sheets>
  <calcPr calcId="145621"/>
</workbook>
</file>

<file path=xl/calcChain.xml><?xml version="1.0" encoding="utf-8"?>
<calcChain xmlns="http://schemas.openxmlformats.org/spreadsheetml/2006/main">
  <c r="E42" i="30" l="1"/>
  <c r="E43" i="30" l="1"/>
  <c r="D42" i="30" l="1"/>
  <c r="D43" i="30" l="1"/>
  <c r="B26" i="30" l="1"/>
  <c r="C26" i="30"/>
  <c r="D26" i="30"/>
  <c r="B34" i="30"/>
  <c r="C34" i="30"/>
  <c r="D34" i="30"/>
  <c r="J1563" i="10"/>
  <c r="J1564" i="10" s="1"/>
  <c r="J1565" i="10" s="1"/>
  <c r="J1566" i="10" s="1"/>
  <c r="J1567" i="10" s="1"/>
  <c r="J1568" i="10" s="1"/>
  <c r="J1569" i="10" s="1"/>
  <c r="J1570" i="10" s="1"/>
  <c r="J1571" i="10" s="1"/>
  <c r="J1572" i="10" s="1"/>
  <c r="J1573" i="10" s="1"/>
  <c r="J1574" i="10" s="1"/>
  <c r="J1575" i="10" s="1"/>
  <c r="J1576" i="10" s="1"/>
  <c r="J1577" i="10" s="1"/>
  <c r="J1578" i="10" s="1"/>
  <c r="J1579" i="10" s="1"/>
  <c r="J1580" i="10" s="1"/>
  <c r="J1581" i="10" s="1"/>
  <c r="J1582" i="10" s="1"/>
  <c r="J1583" i="10" s="1"/>
  <c r="J1584" i="10" s="1"/>
  <c r="J1585" i="10" s="1"/>
  <c r="J1586" i="10" s="1"/>
  <c r="J1587" i="10" s="1"/>
  <c r="J1588" i="10" s="1"/>
  <c r="J1589" i="10" s="1"/>
  <c r="J1590" i="10" s="1"/>
  <c r="J1591" i="10" s="1"/>
  <c r="J1592" i="10" s="1"/>
  <c r="J1593" i="10" s="1"/>
  <c r="J1594" i="10" s="1"/>
  <c r="J1595" i="10" s="1"/>
  <c r="J1596" i="10" s="1"/>
  <c r="J1597" i="10" s="1"/>
  <c r="J1598" i="10" s="1"/>
  <c r="J1599" i="10" s="1"/>
  <c r="J1600" i="10" s="1"/>
  <c r="J1601" i="10" s="1"/>
  <c r="J1602" i="10" s="1"/>
  <c r="J1603" i="10" s="1"/>
  <c r="J1604" i="10" s="1"/>
  <c r="J1605" i="10" s="1"/>
  <c r="J1606" i="10" s="1"/>
  <c r="J1607" i="10" s="1"/>
  <c r="J1608" i="10" s="1"/>
  <c r="J1609" i="10" s="1"/>
  <c r="J1610" i="10" s="1"/>
  <c r="J1611" i="10" s="1"/>
  <c r="J1612" i="10" s="1"/>
  <c r="J1613" i="10" s="1"/>
  <c r="J1614" i="10" s="1"/>
  <c r="J1615" i="10" s="1"/>
  <c r="J1616" i="10" s="1"/>
  <c r="J1617" i="10" s="1"/>
  <c r="J1618" i="10" s="1"/>
  <c r="J1619" i="10" s="1"/>
  <c r="J1620" i="10" s="1"/>
  <c r="J1621" i="10" s="1"/>
  <c r="J1622" i="10" s="1"/>
  <c r="J1623" i="10" s="1"/>
  <c r="J1624" i="10" s="1"/>
  <c r="J1625" i="10" s="1"/>
  <c r="J1626" i="10" s="1"/>
  <c r="J1627" i="10" s="1"/>
  <c r="J1628" i="10" s="1"/>
  <c r="J1629" i="10" s="1"/>
  <c r="J1630" i="10" s="1"/>
  <c r="J1631" i="10" s="1"/>
  <c r="J1632" i="10" s="1"/>
  <c r="J1633" i="10" s="1"/>
  <c r="J1634" i="10" s="1"/>
  <c r="J1635" i="10" s="1"/>
  <c r="J1636" i="10" s="1"/>
  <c r="J1637" i="10" s="1"/>
  <c r="J1638" i="10" s="1"/>
  <c r="J1639" i="10" s="1"/>
  <c r="J1640" i="10" s="1"/>
  <c r="J1641" i="10" s="1"/>
  <c r="J1642" i="10" s="1"/>
  <c r="J1643" i="10" s="1"/>
  <c r="J1644" i="10" s="1"/>
  <c r="J1645" i="10" s="1"/>
  <c r="J1646" i="10" s="1"/>
  <c r="J1647" i="10" s="1"/>
  <c r="J1648" i="10" s="1"/>
  <c r="J1649" i="10" s="1"/>
  <c r="J1650" i="10" s="1"/>
  <c r="J1651" i="10" s="1"/>
  <c r="J1652" i="10" s="1"/>
  <c r="J1653" i="10" s="1"/>
  <c r="J1654" i="10" s="1"/>
  <c r="J1655" i="10" s="1"/>
  <c r="J1656" i="10" s="1"/>
  <c r="J1657" i="10" s="1"/>
  <c r="J1658" i="10" s="1"/>
  <c r="J1659" i="10" s="1"/>
  <c r="J1660" i="10" s="1"/>
  <c r="J1661" i="10" s="1"/>
  <c r="J1662" i="10" s="1"/>
  <c r="J1663" i="10" s="1"/>
  <c r="J1664" i="10" s="1"/>
  <c r="J1665" i="10" s="1"/>
  <c r="J1666" i="10" s="1"/>
  <c r="J1667" i="10" s="1"/>
  <c r="J1668" i="10" s="1"/>
  <c r="J1669" i="10" s="1"/>
  <c r="J1670" i="10" s="1"/>
  <c r="J1671" i="10" s="1"/>
  <c r="J1672" i="10" s="1"/>
  <c r="J1673" i="10" s="1"/>
  <c r="J1674" i="10" s="1"/>
  <c r="J1675" i="10" s="1"/>
  <c r="J1676" i="10" s="1"/>
  <c r="J1677" i="10" s="1"/>
  <c r="J1678" i="10" s="1"/>
  <c r="J1679" i="10" s="1"/>
  <c r="J1680" i="10" s="1"/>
  <c r="J1681" i="10" s="1"/>
  <c r="J1682" i="10" s="1"/>
  <c r="J1683" i="10" s="1"/>
  <c r="J1684" i="10" s="1"/>
  <c r="J1685" i="10" s="1"/>
  <c r="J1686" i="10" s="1"/>
  <c r="J1687" i="10" s="1"/>
  <c r="J1688" i="10" s="1"/>
  <c r="J1689" i="10" s="1"/>
  <c r="J1690" i="10" s="1"/>
  <c r="J1691" i="10" s="1"/>
  <c r="J1692" i="10" s="1"/>
  <c r="J1693" i="10" s="1"/>
  <c r="J1694" i="10" s="1"/>
  <c r="J1695" i="10" s="1"/>
  <c r="J1696" i="10" s="1"/>
  <c r="J1697" i="10" s="1"/>
  <c r="J1698" i="10" s="1"/>
  <c r="J1699" i="10" s="1"/>
  <c r="J1700" i="10" s="1"/>
  <c r="J1701" i="10" s="1"/>
  <c r="J1702" i="10" s="1"/>
  <c r="J1703" i="10" s="1"/>
  <c r="J1704" i="10" s="1"/>
  <c r="J1705" i="10" s="1"/>
  <c r="J1706" i="10" s="1"/>
  <c r="J1707" i="10" s="1"/>
  <c r="J1708" i="10" s="1"/>
  <c r="J1709" i="10" s="1"/>
  <c r="J1710" i="10" s="1"/>
  <c r="J1711" i="10" s="1"/>
  <c r="J1712" i="10" s="1"/>
  <c r="J1713" i="10" s="1"/>
  <c r="J1714" i="10" s="1"/>
  <c r="J1715" i="10" s="1"/>
  <c r="J1716" i="10" s="1"/>
  <c r="J1717" i="10" s="1"/>
  <c r="J1718" i="10" s="1"/>
  <c r="J1719" i="10" s="1"/>
  <c r="J1720" i="10" s="1"/>
  <c r="J1721" i="10" s="1"/>
  <c r="J1722" i="10" s="1"/>
  <c r="J1723" i="10" s="1"/>
  <c r="J1724" i="10" s="1"/>
  <c r="J1725" i="10" s="1"/>
  <c r="J1726" i="10" s="1"/>
  <c r="J1727" i="10" s="1"/>
  <c r="J1728" i="10" s="1"/>
  <c r="J1729" i="10" s="1"/>
  <c r="J1730" i="10" s="1"/>
  <c r="J1731" i="10" s="1"/>
  <c r="J1732" i="10" s="1"/>
  <c r="J1733" i="10" s="1"/>
  <c r="J1734" i="10" s="1"/>
  <c r="J1735" i="10" s="1"/>
  <c r="J1736" i="10" s="1"/>
  <c r="J1737" i="10" s="1"/>
  <c r="J1738" i="10" s="1"/>
  <c r="J1739" i="10" s="1"/>
  <c r="J1740" i="10" s="1"/>
  <c r="J1741" i="10" s="1"/>
  <c r="J1742" i="10" s="1"/>
  <c r="J1743" i="10" s="1"/>
  <c r="J1744" i="10" s="1"/>
  <c r="J1745" i="10" s="1"/>
  <c r="J1746" i="10" s="1"/>
  <c r="J1747" i="10" s="1"/>
  <c r="J1748" i="10" s="1"/>
  <c r="J1749" i="10" s="1"/>
  <c r="J1750" i="10" s="1"/>
  <c r="J1751" i="10" s="1"/>
  <c r="J1752" i="10" s="1"/>
  <c r="J1753" i="10" s="1"/>
  <c r="J1754" i="10" s="1"/>
  <c r="J1755" i="10" s="1"/>
  <c r="J1756" i="10" s="1"/>
  <c r="J1757" i="10" s="1"/>
  <c r="J1758" i="10" s="1"/>
  <c r="J1759" i="10" s="1"/>
  <c r="J1760" i="10" s="1"/>
  <c r="J1761" i="10" s="1"/>
  <c r="J1762" i="10" s="1"/>
  <c r="J1763" i="10" s="1"/>
  <c r="J1764" i="10" s="1"/>
  <c r="J1765" i="10" s="1"/>
  <c r="J1766" i="10" s="1"/>
  <c r="J1767" i="10" s="1"/>
  <c r="J1768" i="10" s="1"/>
  <c r="J1769" i="10" s="1"/>
  <c r="J1770" i="10" s="1"/>
  <c r="J1771" i="10" s="1"/>
  <c r="J1772" i="10" s="1"/>
  <c r="J1773" i="10" s="1"/>
  <c r="J1774" i="10" s="1"/>
  <c r="J1775" i="10" s="1"/>
  <c r="J1776" i="10" s="1"/>
  <c r="J1777" i="10" s="1"/>
  <c r="J1778" i="10" s="1"/>
  <c r="J1779" i="10" s="1"/>
  <c r="J1780" i="10" s="1"/>
  <c r="J1781" i="10" s="1"/>
  <c r="J1782" i="10" s="1"/>
  <c r="J1783" i="10" s="1"/>
  <c r="J1784" i="10" s="1"/>
  <c r="J1785" i="10" s="1"/>
  <c r="J1786" i="10" s="1"/>
  <c r="J1787" i="10" s="1"/>
  <c r="J1788" i="10" s="1"/>
  <c r="J1789" i="10" s="1"/>
  <c r="J1790" i="10" s="1"/>
  <c r="J1791" i="10" s="1"/>
  <c r="J1792" i="10" s="1"/>
  <c r="J1793" i="10" s="1"/>
  <c r="J1794" i="10" s="1"/>
  <c r="J1795" i="10" s="1"/>
  <c r="J1796" i="10" s="1"/>
  <c r="J1797" i="10" s="1"/>
  <c r="J1798" i="10" s="1"/>
  <c r="J1799" i="10" s="1"/>
  <c r="J1800" i="10" s="1"/>
  <c r="J1801" i="10" s="1"/>
  <c r="J1802" i="10" s="1"/>
  <c r="J1803" i="10" s="1"/>
  <c r="J1804" i="10" s="1"/>
  <c r="J1805" i="10" s="1"/>
  <c r="J1806" i="10" s="1"/>
  <c r="J1807" i="10" s="1"/>
  <c r="J1808" i="10" s="1"/>
  <c r="J1809" i="10" s="1"/>
  <c r="J1810" i="10" s="1"/>
  <c r="J1811" i="10" s="1"/>
  <c r="J1812" i="10" s="1"/>
  <c r="J1813" i="10" s="1"/>
  <c r="J1814" i="10" s="1"/>
  <c r="J1815" i="10" s="1"/>
  <c r="J1816" i="10" s="1"/>
  <c r="J1817" i="10" s="1"/>
  <c r="J1818" i="10" s="1"/>
  <c r="J1819" i="10" s="1"/>
  <c r="J1820" i="10" s="1"/>
  <c r="J1821" i="10" s="1"/>
  <c r="J1822" i="10" s="1"/>
  <c r="J1823" i="10" s="1"/>
  <c r="J1824" i="10" s="1"/>
  <c r="J1825" i="10" s="1"/>
  <c r="J1826" i="10" s="1"/>
  <c r="J1827" i="10" s="1"/>
  <c r="J1562" i="10"/>
  <c r="E34" i="30" l="1"/>
  <c r="E26" i="30" s="1"/>
  <c r="K34" i="30"/>
  <c r="K26" i="30" s="1"/>
  <c r="G34" i="30"/>
  <c r="G26" i="30" s="1"/>
  <c r="L34" i="30"/>
  <c r="L26" i="30" s="1"/>
  <c r="F34" i="30"/>
  <c r="F26" i="30" s="1"/>
  <c r="J34" i="30"/>
  <c r="J26" i="30" s="1"/>
  <c r="M34" i="30"/>
  <c r="M26" i="30" s="1"/>
  <c r="H34" i="30"/>
  <c r="H26" i="30" s="1"/>
  <c r="I34" i="30"/>
  <c r="I26" i="30" s="1"/>
  <c r="O1562" i="10"/>
  <c r="O1563" i="10"/>
  <c r="O1564" i="10"/>
  <c r="O1565" i="10"/>
  <c r="O1566" i="10"/>
  <c r="O1567" i="10"/>
  <c r="O1568" i="10"/>
  <c r="O1569" i="10"/>
  <c r="O1570" i="10"/>
  <c r="O1571" i="10"/>
  <c r="O1572" i="10"/>
  <c r="O1573" i="10"/>
  <c r="O1574" i="10"/>
  <c r="O1575" i="10"/>
  <c r="O1576" i="10"/>
  <c r="O1577" i="10"/>
  <c r="O1578" i="10"/>
  <c r="O1579" i="10"/>
  <c r="O1580" i="10"/>
  <c r="O1581" i="10"/>
  <c r="O1582" i="10"/>
  <c r="O1583" i="10"/>
  <c r="O1584" i="10"/>
  <c r="O1585" i="10"/>
  <c r="O1586" i="10"/>
  <c r="O1587" i="10"/>
  <c r="O1588" i="10"/>
  <c r="O1589" i="10"/>
  <c r="O1590" i="10"/>
  <c r="O1591" i="10"/>
  <c r="O1592" i="10"/>
  <c r="O1593" i="10"/>
  <c r="O1594" i="10"/>
  <c r="O1595" i="10"/>
  <c r="O1596" i="10"/>
  <c r="O1597" i="10"/>
  <c r="O1598" i="10"/>
  <c r="O1599" i="10"/>
  <c r="O1600" i="10"/>
  <c r="O1601" i="10"/>
  <c r="O1602" i="10"/>
  <c r="O1603" i="10"/>
  <c r="O1604" i="10"/>
  <c r="O1605" i="10"/>
  <c r="O1606" i="10"/>
  <c r="O1607" i="10"/>
  <c r="O1608" i="10"/>
  <c r="O1609" i="10"/>
  <c r="O1610" i="10"/>
  <c r="O1611" i="10"/>
  <c r="O1612" i="10"/>
  <c r="O1613" i="10"/>
  <c r="O1614" i="10"/>
  <c r="O1615" i="10"/>
  <c r="O1616" i="10"/>
  <c r="O1617" i="10"/>
  <c r="O1618" i="10"/>
  <c r="O1619" i="10"/>
  <c r="O1620" i="10"/>
  <c r="O1621" i="10"/>
  <c r="O1622" i="10"/>
  <c r="O1623" i="10"/>
  <c r="O1624" i="10"/>
  <c r="O1625" i="10"/>
  <c r="O1626" i="10"/>
  <c r="O1627" i="10"/>
  <c r="O1628" i="10"/>
  <c r="O1629" i="10"/>
  <c r="O1630" i="10"/>
  <c r="O1631" i="10"/>
  <c r="O1632" i="10"/>
  <c r="O1633" i="10"/>
  <c r="O1634" i="10"/>
  <c r="O1635" i="10"/>
  <c r="O1636" i="10"/>
  <c r="O1637" i="10"/>
  <c r="O1638" i="10"/>
  <c r="O1639" i="10"/>
  <c r="O1640" i="10"/>
  <c r="O1641" i="10"/>
  <c r="O1642" i="10"/>
  <c r="O1643" i="10"/>
  <c r="O1644" i="10"/>
  <c r="O1645" i="10"/>
  <c r="O1646" i="10"/>
  <c r="O1647" i="10"/>
  <c r="O1648" i="10"/>
  <c r="O1649" i="10"/>
  <c r="O1650" i="10"/>
  <c r="O1651" i="10"/>
  <c r="O1652" i="10"/>
  <c r="O1653" i="10"/>
  <c r="O1654" i="10"/>
  <c r="O1655" i="10"/>
  <c r="O1656" i="10"/>
  <c r="O1657" i="10"/>
  <c r="O1658" i="10"/>
  <c r="O1659" i="10"/>
  <c r="O1660" i="10"/>
  <c r="O1661" i="10"/>
  <c r="O1662" i="10"/>
  <c r="Q1463" i="10"/>
  <c r="Q1464" i="10"/>
  <c r="Q1465" i="10"/>
  <c r="Q1466" i="10"/>
  <c r="Q1467" i="10"/>
  <c r="Q1468" i="10"/>
  <c r="Q1469" i="10"/>
  <c r="Q1470" i="10"/>
  <c r="Q1471" i="10"/>
  <c r="Q1472" i="10"/>
  <c r="Q1473" i="10"/>
  <c r="Q1474" i="10"/>
  <c r="Q1475" i="10"/>
  <c r="Q1476" i="10"/>
  <c r="Q1477" i="10"/>
  <c r="Q1478" i="10"/>
  <c r="Q1479" i="10"/>
  <c r="Q1480" i="10"/>
  <c r="Q1481" i="10"/>
  <c r="Q1482" i="10"/>
  <c r="Q1483" i="10"/>
  <c r="Q1484" i="10"/>
  <c r="Q1485" i="10"/>
  <c r="Q1486" i="10"/>
  <c r="Q1487" i="10"/>
  <c r="Q1488" i="10"/>
  <c r="Q1489" i="10"/>
  <c r="Q1490" i="10"/>
  <c r="Q1491" i="10"/>
  <c r="Q1492" i="10"/>
  <c r="Q1493" i="10"/>
  <c r="Q1494" i="10"/>
  <c r="Q1495" i="10"/>
  <c r="Q1496" i="10"/>
  <c r="Q1497" i="10"/>
  <c r="Q1498" i="10"/>
  <c r="Q1499" i="10"/>
  <c r="Q1500" i="10"/>
  <c r="Q1501" i="10"/>
  <c r="Q1502" i="10"/>
  <c r="Q1503" i="10"/>
  <c r="Q1504" i="10"/>
  <c r="Q1505" i="10"/>
  <c r="Q1506" i="10"/>
  <c r="Q1507" i="10"/>
  <c r="Q1508" i="10"/>
  <c r="Q1509" i="10"/>
  <c r="Q1510" i="10"/>
  <c r="Q1511" i="10"/>
  <c r="Q1512" i="10"/>
  <c r="Q1513" i="10"/>
  <c r="Q1514" i="10"/>
  <c r="Q1515" i="10"/>
  <c r="Q1516" i="10"/>
  <c r="Q1517" i="10"/>
  <c r="Q1518" i="10"/>
  <c r="Q1519" i="10"/>
  <c r="Q1520" i="10"/>
  <c r="Q1521" i="10"/>
  <c r="Q1522" i="10"/>
  <c r="Q1523" i="10"/>
  <c r="Q1524" i="10"/>
  <c r="Q1525" i="10"/>
  <c r="Q1526" i="10"/>
  <c r="Q1527" i="10"/>
  <c r="Q1528" i="10"/>
  <c r="Q1529" i="10"/>
  <c r="Q1530" i="10"/>
  <c r="Q1531" i="10"/>
  <c r="Q1532" i="10"/>
  <c r="Q1533" i="10"/>
  <c r="Q1534" i="10"/>
  <c r="Q1535" i="10"/>
  <c r="Q1536" i="10"/>
  <c r="Q1537" i="10"/>
  <c r="Q1538" i="10"/>
  <c r="Q1539" i="10"/>
  <c r="Q1540" i="10"/>
  <c r="Q1541" i="10"/>
  <c r="Q1542" i="10"/>
  <c r="Q1543" i="10"/>
  <c r="Q1544" i="10"/>
  <c r="Q1545" i="10"/>
  <c r="Q1546" i="10"/>
  <c r="Q1547" i="10"/>
  <c r="Q1548" i="10"/>
  <c r="Q1549" i="10"/>
  <c r="Q1550" i="10"/>
  <c r="Q1551" i="10"/>
  <c r="Q1552" i="10"/>
  <c r="Q1553" i="10"/>
  <c r="Q1554" i="10"/>
  <c r="Q1555" i="10"/>
  <c r="Q1556" i="10"/>
  <c r="Q1557" i="10"/>
  <c r="Q1558" i="10"/>
  <c r="Q1559" i="10"/>
  <c r="Q1560" i="10"/>
  <c r="Q1561" i="10"/>
  <c r="Q1462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1442" i="10"/>
  <c r="O1443" i="10"/>
  <c r="O1444" i="10"/>
  <c r="O1445" i="10"/>
  <c r="O1446" i="10"/>
  <c r="O1447" i="10"/>
  <c r="O1448" i="10"/>
  <c r="O1449" i="10"/>
  <c r="O1450" i="10"/>
  <c r="O1451" i="10"/>
  <c r="O1452" i="10"/>
  <c r="O1453" i="10"/>
  <c r="O1454" i="10"/>
  <c r="O1455" i="10"/>
  <c r="O1456" i="10"/>
  <c r="O1457" i="10"/>
  <c r="O1458" i="10"/>
  <c r="O1459" i="10"/>
  <c r="O1460" i="10"/>
  <c r="O1461" i="10"/>
  <c r="O1462" i="10"/>
  <c r="O1463" i="10"/>
  <c r="O1464" i="10"/>
  <c r="O1465" i="10"/>
  <c r="O1466" i="10"/>
  <c r="O1467" i="10"/>
  <c r="O1468" i="10"/>
  <c r="O1469" i="10"/>
  <c r="O1470" i="10"/>
  <c r="O1471" i="10"/>
  <c r="O1472" i="10"/>
  <c r="O1473" i="10"/>
  <c r="O1474" i="10"/>
  <c r="O1475" i="10"/>
  <c r="O1476" i="10"/>
  <c r="O1477" i="10"/>
  <c r="O1478" i="10"/>
  <c r="O1479" i="10"/>
  <c r="O1480" i="10"/>
  <c r="O1481" i="10"/>
  <c r="O1482" i="10"/>
  <c r="O1483" i="10"/>
  <c r="O1484" i="10"/>
  <c r="O1485" i="10"/>
  <c r="O1486" i="10"/>
  <c r="O1487" i="10"/>
  <c r="O1488" i="10"/>
  <c r="O1489" i="10"/>
  <c r="O1490" i="10"/>
  <c r="O1491" i="10"/>
  <c r="O1492" i="10"/>
  <c r="O1493" i="10"/>
  <c r="O1494" i="10"/>
  <c r="O1495" i="10"/>
  <c r="O1496" i="10"/>
  <c r="O1497" i="10"/>
  <c r="O1498" i="10"/>
  <c r="O1499" i="10"/>
  <c r="O1500" i="10"/>
  <c r="O1501" i="10"/>
  <c r="O1502" i="10"/>
  <c r="O1503" i="10"/>
  <c r="O1504" i="10"/>
  <c r="O1505" i="10"/>
  <c r="O1506" i="10"/>
  <c r="O1507" i="10"/>
  <c r="O1508" i="10"/>
  <c r="O1509" i="10"/>
  <c r="O1510" i="10"/>
  <c r="O1511" i="10"/>
  <c r="O1512" i="10"/>
  <c r="O1513" i="10"/>
  <c r="O1514" i="10"/>
  <c r="O1515" i="10"/>
  <c r="O1516" i="10"/>
  <c r="O1517" i="10"/>
  <c r="O1518" i="10"/>
  <c r="O1519" i="10"/>
  <c r="O1520" i="10"/>
  <c r="O1521" i="10"/>
  <c r="O1522" i="10"/>
  <c r="O1523" i="10"/>
  <c r="O1524" i="10"/>
  <c r="O1525" i="10"/>
  <c r="O1526" i="10"/>
  <c r="O1527" i="10"/>
  <c r="O1528" i="10"/>
  <c r="O1529" i="10"/>
  <c r="O1530" i="10"/>
  <c r="O1531" i="10"/>
  <c r="O1532" i="10"/>
  <c r="O1533" i="10"/>
  <c r="O1534" i="10"/>
  <c r="O1535" i="10"/>
  <c r="O1536" i="10"/>
  <c r="O1537" i="10"/>
  <c r="O1538" i="10"/>
  <c r="O1539" i="10"/>
  <c r="O1540" i="10"/>
  <c r="O1541" i="10"/>
  <c r="O1542" i="10"/>
  <c r="O1543" i="10"/>
  <c r="O1544" i="10"/>
  <c r="O1545" i="10"/>
  <c r="O1546" i="10"/>
  <c r="O1547" i="10"/>
  <c r="O1548" i="10"/>
  <c r="O1549" i="10"/>
  <c r="O1550" i="10"/>
  <c r="O1551" i="10"/>
  <c r="O1552" i="10"/>
  <c r="O1553" i="10"/>
  <c r="O1554" i="10"/>
  <c r="O1555" i="10"/>
  <c r="O1556" i="10"/>
  <c r="O1557" i="10"/>
  <c r="O1558" i="10"/>
  <c r="O1559" i="10"/>
  <c r="O1560" i="10"/>
  <c r="O1561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098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552" i="10" l="1"/>
  <c r="K1551" i="10" l="1"/>
  <c r="K1550" i="10" l="1"/>
  <c r="K1549" i="10" l="1"/>
  <c r="K1548" i="10" l="1"/>
  <c r="K1547" i="10" l="1"/>
  <c r="K1546" i="10"/>
  <c r="K1545" i="10"/>
  <c r="K1544" i="10" l="1"/>
  <c r="K1543" i="10" l="1"/>
  <c r="K1542" i="10"/>
  <c r="K1541" i="10" l="1"/>
  <c r="K1540" i="10" l="1"/>
  <c r="K1539" i="10"/>
  <c r="K1538" i="10"/>
  <c r="K1537" i="10" l="1"/>
  <c r="K1536" i="10" l="1"/>
  <c r="K1535" i="10"/>
  <c r="K1534" i="10"/>
  <c r="K1533" i="10"/>
  <c r="K1532" i="10"/>
  <c r="K1531" i="10"/>
  <c r="K1530" i="10"/>
  <c r="C42" i="30"/>
  <c r="K1529" i="10" l="1"/>
  <c r="C43" i="30" l="1"/>
  <c r="K1528" i="10"/>
  <c r="K1527" i="10" l="1"/>
  <c r="B43" i="30" l="1"/>
  <c r="B42" i="30"/>
  <c r="K1526" i="10"/>
  <c r="K1525" i="10"/>
  <c r="K1524" i="10"/>
  <c r="K1523" i="10" l="1"/>
  <c r="K1522" i="10"/>
  <c r="K1521" i="10" l="1"/>
  <c r="K1520" i="10" l="1"/>
  <c r="K1519" i="10" l="1"/>
  <c r="K1518" i="10"/>
  <c r="K1517" i="10"/>
  <c r="K1516" i="10" l="1"/>
  <c r="K1515" i="10"/>
  <c r="K1514" i="10" l="1"/>
  <c r="K1513" i="10" l="1"/>
  <c r="K1512" i="10" l="1"/>
  <c r="K1511" i="10"/>
  <c r="K1510" i="10"/>
  <c r="K1509" i="10" l="1"/>
  <c r="K1508" i="10"/>
  <c r="K1507" i="10" l="1"/>
  <c r="K1506" i="10" l="1"/>
  <c r="K1505" i="10" l="1"/>
  <c r="K1504" i="10"/>
  <c r="K1503" i="10"/>
  <c r="K1502" i="10" l="1"/>
  <c r="K1501" i="10"/>
  <c r="K1500" i="10" l="1"/>
  <c r="K1499" i="10"/>
  <c r="K1498" i="10" l="1"/>
  <c r="K1497" i="10"/>
  <c r="K1496" i="10"/>
  <c r="K1495" i="10"/>
  <c r="K1494" i="10" l="1"/>
  <c r="K1493" i="10" l="1"/>
  <c r="K1492" i="10" l="1"/>
  <c r="K1491" i="10" l="1"/>
  <c r="K1490" i="10"/>
  <c r="K1489" i="10"/>
  <c r="K1488" i="10"/>
  <c r="K1487" i="10"/>
  <c r="K1486" i="10"/>
  <c r="K1485" i="10" l="1"/>
  <c r="K1484" i="10" l="1"/>
  <c r="K1483" i="10"/>
  <c r="K1482" i="10"/>
  <c r="M33" i="30" l="1"/>
  <c r="M68" i="30" s="1"/>
  <c r="L33" i="30"/>
  <c r="L68" i="30" s="1"/>
  <c r="K33" i="30"/>
  <c r="K68" i="30" s="1"/>
  <c r="J33" i="30"/>
  <c r="J68" i="30" s="1"/>
  <c r="I33" i="30"/>
  <c r="I68" i="30" s="1"/>
  <c r="H33" i="30"/>
  <c r="H68" i="30" s="1"/>
  <c r="G33" i="30"/>
  <c r="G68" i="30" s="1"/>
  <c r="F33" i="30"/>
  <c r="E33" i="30"/>
  <c r="D33" i="30"/>
  <c r="C33" i="30"/>
  <c r="C68" i="30" s="1"/>
  <c r="B33" i="30"/>
  <c r="B68" i="30" s="1"/>
  <c r="K1481" i="10"/>
  <c r="K1480" i="10"/>
  <c r="K1479" i="10" l="1"/>
  <c r="K1478" i="10"/>
  <c r="K1477" i="10"/>
  <c r="K1476" i="10"/>
  <c r="K1475" i="10"/>
  <c r="K1474" i="10"/>
  <c r="K1473" i="10"/>
  <c r="K1472" i="10" l="1"/>
  <c r="K1471" i="10" l="1"/>
  <c r="K1470" i="10" l="1"/>
  <c r="K1469" i="10"/>
  <c r="K1468" i="10"/>
  <c r="K1467" i="10" l="1"/>
  <c r="K1466" i="10" l="1"/>
  <c r="K1465" i="10"/>
  <c r="K1464" i="10"/>
  <c r="K1463" i="10"/>
  <c r="P1466" i="10" l="1"/>
  <c r="P1467" i="10"/>
  <c r="P1468" i="10"/>
  <c r="P1469" i="10"/>
  <c r="P1470" i="10"/>
  <c r="P1471" i="10"/>
  <c r="P1472" i="10"/>
  <c r="P1473" i="10"/>
  <c r="P1474" i="10"/>
  <c r="P1475" i="10"/>
  <c r="P1476" i="10"/>
  <c r="P1477" i="10"/>
  <c r="P1478" i="10"/>
  <c r="P1479" i="10"/>
  <c r="P1480" i="10"/>
  <c r="P1481" i="10"/>
  <c r="P1482" i="10"/>
  <c r="P1483" i="10"/>
  <c r="P1484" i="10"/>
  <c r="P1485" i="10"/>
  <c r="P1486" i="10"/>
  <c r="P1487" i="10"/>
  <c r="P1488" i="10"/>
  <c r="P1489" i="10"/>
  <c r="P1490" i="10"/>
  <c r="P1491" i="10"/>
  <c r="P1492" i="10"/>
  <c r="P1493" i="10"/>
  <c r="P1494" i="10"/>
  <c r="P1495" i="10"/>
  <c r="P1496" i="10"/>
  <c r="P1497" i="10"/>
  <c r="P1498" i="10"/>
  <c r="P1499" i="10"/>
  <c r="P1500" i="10"/>
  <c r="P1501" i="10"/>
  <c r="P1502" i="10"/>
  <c r="P1503" i="10"/>
  <c r="P1504" i="10"/>
  <c r="P1505" i="10"/>
  <c r="P1506" i="10"/>
  <c r="P1507" i="10"/>
  <c r="P1508" i="10"/>
  <c r="P1509" i="10"/>
  <c r="P1510" i="10"/>
  <c r="P1511" i="10"/>
  <c r="P1512" i="10"/>
  <c r="P1513" i="10"/>
  <c r="P1514" i="10"/>
  <c r="P1515" i="10"/>
  <c r="P1516" i="10"/>
  <c r="P1517" i="10"/>
  <c r="P1518" i="10"/>
  <c r="P1519" i="10"/>
  <c r="P1520" i="10"/>
  <c r="P1521" i="10"/>
  <c r="P1522" i="10"/>
  <c r="P1523" i="10"/>
  <c r="P1524" i="10"/>
  <c r="P1525" i="10"/>
  <c r="P1526" i="10"/>
  <c r="P1527" i="10"/>
  <c r="P1528" i="10"/>
  <c r="P1529" i="10"/>
  <c r="P1530" i="10"/>
  <c r="P1531" i="10"/>
  <c r="P1532" i="10"/>
  <c r="P1533" i="10"/>
  <c r="P1534" i="10"/>
  <c r="P1535" i="10"/>
  <c r="P1536" i="10"/>
  <c r="P1537" i="10"/>
  <c r="P1538" i="10"/>
  <c r="P1539" i="10"/>
  <c r="P1540" i="10"/>
  <c r="P1541" i="10"/>
  <c r="P1542" i="10"/>
  <c r="P1543" i="10"/>
  <c r="P1544" i="10"/>
  <c r="P1545" i="10"/>
  <c r="P1546" i="10"/>
  <c r="P1547" i="10"/>
  <c r="P1548" i="10"/>
  <c r="P1549" i="10"/>
  <c r="P1550" i="10"/>
  <c r="P1551" i="10"/>
  <c r="P1552" i="10"/>
  <c r="P1553" i="10"/>
  <c r="P1554" i="10"/>
  <c r="P1555" i="10"/>
  <c r="P1556" i="10"/>
  <c r="P1557" i="10"/>
  <c r="P1558" i="10"/>
  <c r="P1559" i="10"/>
  <c r="P1560" i="10"/>
  <c r="P1561" i="10"/>
  <c r="P1562" i="10"/>
  <c r="Q1562" i="10" s="1"/>
  <c r="P1563" i="10"/>
  <c r="Q1563" i="10" s="1"/>
  <c r="P1564" i="10"/>
  <c r="Q1564" i="10" s="1"/>
  <c r="P1565" i="10"/>
  <c r="Q1565" i="10" s="1"/>
  <c r="P1566" i="10"/>
  <c r="Q1566" i="10" s="1"/>
  <c r="P1567" i="10"/>
  <c r="Q1567" i="10" s="1"/>
  <c r="P1568" i="10"/>
  <c r="Q1568" i="10" s="1"/>
  <c r="P1569" i="10"/>
  <c r="Q1569" i="10" s="1"/>
  <c r="P1570" i="10"/>
  <c r="Q1570" i="10" s="1"/>
  <c r="P1571" i="10"/>
  <c r="Q1571" i="10" s="1"/>
  <c r="P1572" i="10"/>
  <c r="Q1572" i="10" s="1"/>
  <c r="P1573" i="10"/>
  <c r="Q1573" i="10" s="1"/>
  <c r="P1574" i="10"/>
  <c r="Q1574" i="10" s="1"/>
  <c r="P1575" i="10"/>
  <c r="Q1575" i="10" s="1"/>
  <c r="P1576" i="10"/>
  <c r="Q1576" i="10" s="1"/>
  <c r="P1577" i="10"/>
  <c r="Q1577" i="10" s="1"/>
  <c r="P1578" i="10"/>
  <c r="Q1578" i="10" s="1"/>
  <c r="P1579" i="10"/>
  <c r="Q1579" i="10" s="1"/>
  <c r="P1580" i="10"/>
  <c r="Q1580" i="10" s="1"/>
  <c r="P1581" i="10"/>
  <c r="Q1581" i="10" s="1"/>
  <c r="P1582" i="10"/>
  <c r="Q1582" i="10" s="1"/>
  <c r="P1583" i="10"/>
  <c r="Q1583" i="10" s="1"/>
  <c r="P1584" i="10"/>
  <c r="Q1584" i="10" s="1"/>
  <c r="P1585" i="10"/>
  <c r="Q1585" i="10" s="1"/>
  <c r="P1586" i="10"/>
  <c r="Q1586" i="10" s="1"/>
  <c r="P1587" i="10"/>
  <c r="Q1587" i="10" s="1"/>
  <c r="P1588" i="10"/>
  <c r="Q1588" i="10" s="1"/>
  <c r="P1589" i="10"/>
  <c r="Q1589" i="10" s="1"/>
  <c r="P1590" i="10"/>
  <c r="Q1590" i="10" s="1"/>
  <c r="P1591" i="10"/>
  <c r="Q1591" i="10" s="1"/>
  <c r="P1592" i="10"/>
  <c r="Q1592" i="10" s="1"/>
  <c r="P1593" i="10"/>
  <c r="Q1593" i="10" s="1"/>
  <c r="P1594" i="10"/>
  <c r="Q1594" i="10" s="1"/>
  <c r="P1595" i="10"/>
  <c r="Q1595" i="10" s="1"/>
  <c r="P1596" i="10"/>
  <c r="Q1596" i="10" s="1"/>
  <c r="P1597" i="10"/>
  <c r="Q1597" i="10" s="1"/>
  <c r="P1598" i="10"/>
  <c r="Q1598" i="10" s="1"/>
  <c r="P1599" i="10"/>
  <c r="Q1599" i="10" s="1"/>
  <c r="P1600" i="10"/>
  <c r="Q1600" i="10" s="1"/>
  <c r="P1601" i="10"/>
  <c r="Q1601" i="10" s="1"/>
  <c r="P1602" i="10"/>
  <c r="Q1602" i="10" s="1"/>
  <c r="P1603" i="10"/>
  <c r="Q1603" i="10" s="1"/>
  <c r="P1604" i="10"/>
  <c r="Q1604" i="10" s="1"/>
  <c r="P1605" i="10"/>
  <c r="Q1605" i="10" s="1"/>
  <c r="P1606" i="10"/>
  <c r="Q1606" i="10" s="1"/>
  <c r="P1607" i="10"/>
  <c r="Q1607" i="10" s="1"/>
  <c r="P1608" i="10"/>
  <c r="Q1608" i="10" s="1"/>
  <c r="P1609" i="10"/>
  <c r="Q1609" i="10" s="1"/>
  <c r="P1610" i="10"/>
  <c r="Q1610" i="10" s="1"/>
  <c r="P1611" i="10"/>
  <c r="Q1611" i="10" s="1"/>
  <c r="P1612" i="10"/>
  <c r="Q1612" i="10" s="1"/>
  <c r="P1613" i="10"/>
  <c r="Q1613" i="10" s="1"/>
  <c r="P1614" i="10"/>
  <c r="Q1614" i="10" s="1"/>
  <c r="P1615" i="10"/>
  <c r="Q1615" i="10" s="1"/>
  <c r="P1616" i="10"/>
  <c r="Q1616" i="10" s="1"/>
  <c r="P1617" i="10"/>
  <c r="Q1617" i="10" s="1"/>
  <c r="P1618" i="10"/>
  <c r="Q1618" i="10" s="1"/>
  <c r="P1619" i="10"/>
  <c r="Q1619" i="10" s="1"/>
  <c r="P1620" i="10"/>
  <c r="Q1620" i="10" s="1"/>
  <c r="P1621" i="10"/>
  <c r="Q1621" i="10" s="1"/>
  <c r="P1622" i="10"/>
  <c r="Q1622" i="10" s="1"/>
  <c r="P1623" i="10"/>
  <c r="Q1623" i="10" s="1"/>
  <c r="P1624" i="10"/>
  <c r="Q1624" i="10" s="1"/>
  <c r="P1625" i="10"/>
  <c r="Q1625" i="10" s="1"/>
  <c r="P1626" i="10"/>
  <c r="Q1626" i="10" s="1"/>
  <c r="P1627" i="10"/>
  <c r="Q1627" i="10" s="1"/>
  <c r="P1628" i="10"/>
  <c r="Q1628" i="10" s="1"/>
  <c r="P1629" i="10"/>
  <c r="Q1629" i="10" s="1"/>
  <c r="P1630" i="10"/>
  <c r="Q1630" i="10" s="1"/>
  <c r="P1631" i="10"/>
  <c r="Q1631" i="10" s="1"/>
  <c r="P1632" i="10"/>
  <c r="Q1632" i="10" s="1"/>
  <c r="P1633" i="10"/>
  <c r="Q1633" i="10" s="1"/>
  <c r="P1634" i="10"/>
  <c r="Q1634" i="10" s="1"/>
  <c r="P1635" i="10"/>
  <c r="Q1635" i="10" s="1"/>
  <c r="P1636" i="10"/>
  <c r="Q1636" i="10" s="1"/>
  <c r="P1637" i="10"/>
  <c r="Q1637" i="10" s="1"/>
  <c r="P1638" i="10"/>
  <c r="Q1638" i="10" s="1"/>
  <c r="P1639" i="10"/>
  <c r="Q1639" i="10" s="1"/>
  <c r="P1640" i="10"/>
  <c r="Q1640" i="10" s="1"/>
  <c r="P1641" i="10"/>
  <c r="Q1641" i="10" s="1"/>
  <c r="P1642" i="10"/>
  <c r="Q1642" i="10" s="1"/>
  <c r="P1643" i="10"/>
  <c r="Q1643" i="10" s="1"/>
  <c r="P1644" i="10"/>
  <c r="Q1644" i="10" s="1"/>
  <c r="P1645" i="10"/>
  <c r="Q1645" i="10" s="1"/>
  <c r="P1646" i="10"/>
  <c r="Q1646" i="10" s="1"/>
  <c r="P1647" i="10"/>
  <c r="Q1647" i="10" s="1"/>
  <c r="P1648" i="10"/>
  <c r="Q1648" i="10" s="1"/>
  <c r="P1649" i="10"/>
  <c r="Q1649" i="10" s="1"/>
  <c r="P1650" i="10"/>
  <c r="Q1650" i="10" s="1"/>
  <c r="P1651" i="10"/>
  <c r="Q1651" i="10" s="1"/>
  <c r="P1652" i="10"/>
  <c r="Q1652" i="10" s="1"/>
  <c r="P1653" i="10"/>
  <c r="Q1653" i="10" s="1"/>
  <c r="P1654" i="10"/>
  <c r="Q1654" i="10" s="1"/>
  <c r="P1655" i="10"/>
  <c r="Q1655" i="10" s="1"/>
  <c r="P1656" i="10"/>
  <c r="Q1656" i="10" s="1"/>
  <c r="P1657" i="10"/>
  <c r="Q1657" i="10" s="1"/>
  <c r="P1658" i="10"/>
  <c r="Q1658" i="10" s="1"/>
  <c r="P1659" i="10"/>
  <c r="Q1659" i="10" s="1"/>
  <c r="P1660" i="10"/>
  <c r="Q1660" i="10" s="1"/>
  <c r="P1661" i="10"/>
  <c r="Q1661" i="10" s="1"/>
  <c r="P1662" i="10"/>
  <c r="Q1662" i="10" s="1"/>
  <c r="P1663" i="10"/>
  <c r="Q1663" i="10" s="1"/>
  <c r="P1664" i="10"/>
  <c r="Q1664" i="10" s="1"/>
  <c r="P1665" i="10"/>
  <c r="Q1665" i="10" s="1"/>
  <c r="P1666" i="10"/>
  <c r="Q1666" i="10" s="1"/>
  <c r="P1667" i="10"/>
  <c r="Q1667" i="10" s="1"/>
  <c r="P1668" i="10"/>
  <c r="Q1668" i="10" s="1"/>
  <c r="P1669" i="10"/>
  <c r="Q1669" i="10" s="1"/>
  <c r="P1670" i="10"/>
  <c r="Q1670" i="10" s="1"/>
  <c r="P1671" i="10"/>
  <c r="Q1671" i="10" s="1"/>
  <c r="P1672" i="10"/>
  <c r="Q1672" i="10" s="1"/>
  <c r="P1673" i="10"/>
  <c r="Q1673" i="10" s="1"/>
  <c r="P1674" i="10"/>
  <c r="Q1674" i="10" s="1"/>
  <c r="P1675" i="10"/>
  <c r="Q1675" i="10" s="1"/>
  <c r="P1676" i="10"/>
  <c r="Q1676" i="10" s="1"/>
  <c r="P1677" i="10"/>
  <c r="Q1677" i="10" s="1"/>
  <c r="P1678" i="10"/>
  <c r="Q1678" i="10" s="1"/>
  <c r="P1679" i="10"/>
  <c r="Q1679" i="10" s="1"/>
  <c r="P1680" i="10"/>
  <c r="Q1680" i="10" s="1"/>
  <c r="P1681" i="10"/>
  <c r="Q1681" i="10" s="1"/>
  <c r="P1682" i="10"/>
  <c r="Q1682" i="10" s="1"/>
  <c r="P1683" i="10"/>
  <c r="Q1683" i="10" s="1"/>
  <c r="P1684" i="10"/>
  <c r="Q1684" i="10" s="1"/>
  <c r="P1685" i="10"/>
  <c r="Q1685" i="10" s="1"/>
  <c r="P1686" i="10"/>
  <c r="Q1686" i="10" s="1"/>
  <c r="P1687" i="10"/>
  <c r="Q1687" i="10" s="1"/>
  <c r="P1688" i="10"/>
  <c r="Q1688" i="10" s="1"/>
  <c r="P1689" i="10"/>
  <c r="Q1689" i="10" s="1"/>
  <c r="P1690" i="10"/>
  <c r="Q1690" i="10" s="1"/>
  <c r="P1691" i="10"/>
  <c r="Q1691" i="10" s="1"/>
  <c r="P1692" i="10"/>
  <c r="Q1692" i="10" s="1"/>
  <c r="P1693" i="10"/>
  <c r="Q1693" i="10" s="1"/>
  <c r="P1694" i="10"/>
  <c r="Q1694" i="10" s="1"/>
  <c r="P1695" i="10"/>
  <c r="Q1695" i="10" s="1"/>
  <c r="P1696" i="10"/>
  <c r="Q1696" i="10" s="1"/>
  <c r="P1697" i="10"/>
  <c r="Q1697" i="10" s="1"/>
  <c r="P1698" i="10"/>
  <c r="Q1698" i="10" s="1"/>
  <c r="P1699" i="10"/>
  <c r="Q1699" i="10" s="1"/>
  <c r="P1700" i="10"/>
  <c r="Q1700" i="10" s="1"/>
  <c r="P1701" i="10"/>
  <c r="Q1701" i="10" s="1"/>
  <c r="P1702" i="10"/>
  <c r="Q1702" i="10" s="1"/>
  <c r="P1703" i="10"/>
  <c r="Q1703" i="10" s="1"/>
  <c r="P1704" i="10"/>
  <c r="Q1704" i="10" s="1"/>
  <c r="P1705" i="10"/>
  <c r="Q1705" i="10" s="1"/>
  <c r="P1706" i="10"/>
  <c r="Q1706" i="10" s="1"/>
  <c r="P1707" i="10"/>
  <c r="Q1707" i="10" s="1"/>
  <c r="P1708" i="10"/>
  <c r="Q1708" i="10" s="1"/>
  <c r="P1709" i="10"/>
  <c r="Q1709" i="10" s="1"/>
  <c r="P1710" i="10"/>
  <c r="Q1710" i="10" s="1"/>
  <c r="P1711" i="10"/>
  <c r="Q1711" i="10" s="1"/>
  <c r="P1712" i="10"/>
  <c r="Q1712" i="10" s="1"/>
  <c r="P1713" i="10"/>
  <c r="Q1713" i="10" s="1"/>
  <c r="P1714" i="10"/>
  <c r="Q1714" i="10" s="1"/>
  <c r="P1715" i="10"/>
  <c r="Q1715" i="10" s="1"/>
  <c r="P1716" i="10"/>
  <c r="Q1716" i="10" s="1"/>
  <c r="P1717" i="10"/>
  <c r="Q1717" i="10" s="1"/>
  <c r="P1718" i="10"/>
  <c r="Q1718" i="10" s="1"/>
  <c r="P1719" i="10"/>
  <c r="Q1719" i="10" s="1"/>
  <c r="P1720" i="10"/>
  <c r="Q1720" i="10" s="1"/>
  <c r="P1721" i="10"/>
  <c r="Q1721" i="10" s="1"/>
  <c r="P1722" i="10"/>
  <c r="Q1722" i="10" s="1"/>
  <c r="P1723" i="10"/>
  <c r="Q1723" i="10" s="1"/>
  <c r="P1724" i="10"/>
  <c r="Q1724" i="10" s="1"/>
  <c r="P1725" i="10"/>
  <c r="Q1725" i="10" s="1"/>
  <c r="P1726" i="10"/>
  <c r="Q1726" i="10" s="1"/>
  <c r="P1727" i="10"/>
  <c r="Q1727" i="10" s="1"/>
  <c r="P1728" i="10"/>
  <c r="Q1728" i="10" s="1"/>
  <c r="P1729" i="10"/>
  <c r="Q1729" i="10" s="1"/>
  <c r="P1730" i="10"/>
  <c r="Q1730" i="10" s="1"/>
  <c r="P1731" i="10"/>
  <c r="Q1731" i="10" s="1"/>
  <c r="P1732" i="10"/>
  <c r="Q1732" i="10" s="1"/>
  <c r="P1733" i="10"/>
  <c r="Q1733" i="10" s="1"/>
  <c r="P1734" i="10"/>
  <c r="Q1734" i="10" s="1"/>
  <c r="P1735" i="10"/>
  <c r="Q1735" i="10" s="1"/>
  <c r="P1736" i="10"/>
  <c r="Q1736" i="10" s="1"/>
  <c r="P1737" i="10"/>
  <c r="Q1737" i="10" s="1"/>
  <c r="P1738" i="10"/>
  <c r="Q1738" i="10" s="1"/>
  <c r="P1739" i="10"/>
  <c r="Q1739" i="10" s="1"/>
  <c r="P1740" i="10"/>
  <c r="Q1740" i="10" s="1"/>
  <c r="P1741" i="10"/>
  <c r="Q1741" i="10" s="1"/>
  <c r="P1742" i="10"/>
  <c r="Q1742" i="10" s="1"/>
  <c r="P1743" i="10"/>
  <c r="Q1743" i="10" s="1"/>
  <c r="P1744" i="10"/>
  <c r="Q1744" i="10" s="1"/>
  <c r="P1745" i="10"/>
  <c r="Q1745" i="10" s="1"/>
  <c r="P1746" i="10"/>
  <c r="Q1746" i="10" s="1"/>
  <c r="P1747" i="10"/>
  <c r="Q1747" i="10" s="1"/>
  <c r="P1748" i="10"/>
  <c r="Q1748" i="10" s="1"/>
  <c r="P1749" i="10"/>
  <c r="Q1749" i="10" s="1"/>
  <c r="P1750" i="10"/>
  <c r="Q1750" i="10" s="1"/>
  <c r="P1751" i="10"/>
  <c r="Q1751" i="10" s="1"/>
  <c r="P1752" i="10"/>
  <c r="Q1752" i="10" s="1"/>
  <c r="P1753" i="10"/>
  <c r="Q1753" i="10" s="1"/>
  <c r="P1754" i="10"/>
  <c r="Q1754" i="10" s="1"/>
  <c r="P1755" i="10"/>
  <c r="Q1755" i="10" s="1"/>
  <c r="P1756" i="10"/>
  <c r="Q1756" i="10" s="1"/>
  <c r="P1757" i="10"/>
  <c r="Q1757" i="10" s="1"/>
  <c r="P1758" i="10"/>
  <c r="Q1758" i="10" s="1"/>
  <c r="P1759" i="10"/>
  <c r="Q1759" i="10" s="1"/>
  <c r="P1760" i="10"/>
  <c r="Q1760" i="10" s="1"/>
  <c r="P1761" i="10"/>
  <c r="Q1761" i="10" s="1"/>
  <c r="P1762" i="10"/>
  <c r="Q1762" i="10" s="1"/>
  <c r="P1763" i="10"/>
  <c r="Q1763" i="10" s="1"/>
  <c r="P1764" i="10"/>
  <c r="Q1764" i="10" s="1"/>
  <c r="P1765" i="10"/>
  <c r="Q1765" i="10" s="1"/>
  <c r="P1766" i="10"/>
  <c r="Q1766" i="10" s="1"/>
  <c r="P1767" i="10"/>
  <c r="Q1767" i="10" s="1"/>
  <c r="P1768" i="10"/>
  <c r="Q1768" i="10" s="1"/>
  <c r="P1769" i="10"/>
  <c r="Q1769" i="10" s="1"/>
  <c r="P1770" i="10"/>
  <c r="Q1770" i="10" s="1"/>
  <c r="P1771" i="10"/>
  <c r="Q1771" i="10" s="1"/>
  <c r="P1772" i="10"/>
  <c r="Q1772" i="10" s="1"/>
  <c r="P1773" i="10"/>
  <c r="Q1773" i="10" s="1"/>
  <c r="P1774" i="10"/>
  <c r="Q1774" i="10" s="1"/>
  <c r="P1775" i="10"/>
  <c r="Q1775" i="10" s="1"/>
  <c r="P1776" i="10"/>
  <c r="Q1776" i="10" s="1"/>
  <c r="P1777" i="10"/>
  <c r="Q1777" i="10" s="1"/>
  <c r="P1778" i="10"/>
  <c r="Q1778" i="10" s="1"/>
  <c r="P1779" i="10"/>
  <c r="Q1779" i="10" s="1"/>
  <c r="P1780" i="10"/>
  <c r="Q1780" i="10" s="1"/>
  <c r="P1781" i="10"/>
  <c r="Q1781" i="10" s="1"/>
  <c r="P1782" i="10"/>
  <c r="Q1782" i="10" s="1"/>
  <c r="P1783" i="10"/>
  <c r="Q1783" i="10" s="1"/>
  <c r="P1784" i="10"/>
  <c r="Q1784" i="10" s="1"/>
  <c r="P1785" i="10"/>
  <c r="Q1785" i="10" s="1"/>
  <c r="P1786" i="10"/>
  <c r="Q1786" i="10" s="1"/>
  <c r="P1787" i="10"/>
  <c r="Q1787" i="10" s="1"/>
  <c r="P1788" i="10"/>
  <c r="Q1788" i="10" s="1"/>
  <c r="P1789" i="10"/>
  <c r="Q1789" i="10" s="1"/>
  <c r="P1790" i="10"/>
  <c r="Q1790" i="10" s="1"/>
  <c r="P1791" i="10"/>
  <c r="Q1791" i="10" s="1"/>
  <c r="P1792" i="10"/>
  <c r="Q1792" i="10" s="1"/>
  <c r="P1793" i="10"/>
  <c r="Q1793" i="10" s="1"/>
  <c r="P1794" i="10"/>
  <c r="Q1794" i="10" s="1"/>
  <c r="P1795" i="10"/>
  <c r="Q1795" i="10" s="1"/>
  <c r="P1796" i="10"/>
  <c r="Q1796" i="10" s="1"/>
  <c r="P1797" i="10"/>
  <c r="Q1797" i="10" s="1"/>
  <c r="P1798" i="10"/>
  <c r="Q1798" i="10" s="1"/>
  <c r="P1799" i="10"/>
  <c r="Q1799" i="10" s="1"/>
  <c r="P1800" i="10"/>
  <c r="Q1800" i="10" s="1"/>
  <c r="P1801" i="10"/>
  <c r="Q1801" i="10" s="1"/>
  <c r="P1802" i="10"/>
  <c r="Q1802" i="10" s="1"/>
  <c r="P1803" i="10"/>
  <c r="Q1803" i="10" s="1"/>
  <c r="P1804" i="10"/>
  <c r="Q1804" i="10" s="1"/>
  <c r="P1805" i="10"/>
  <c r="Q1805" i="10" s="1"/>
  <c r="P1806" i="10"/>
  <c r="Q1806" i="10" s="1"/>
  <c r="P1807" i="10"/>
  <c r="Q1807" i="10" s="1"/>
  <c r="P1808" i="10"/>
  <c r="Q1808" i="10" s="1"/>
  <c r="P1809" i="10"/>
  <c r="Q1809" i="10" s="1"/>
  <c r="P1810" i="10"/>
  <c r="Q1810" i="10" s="1"/>
  <c r="P1811" i="10"/>
  <c r="Q1811" i="10" s="1"/>
  <c r="P1812" i="10"/>
  <c r="Q1812" i="10" s="1"/>
  <c r="P1813" i="10"/>
  <c r="Q1813" i="10" s="1"/>
  <c r="P1814" i="10"/>
  <c r="Q1814" i="10" s="1"/>
  <c r="P1815" i="10"/>
  <c r="Q1815" i="10" s="1"/>
  <c r="P1816" i="10"/>
  <c r="Q1816" i="10" s="1"/>
  <c r="P1817" i="10"/>
  <c r="Q1817" i="10" s="1"/>
  <c r="P1818" i="10"/>
  <c r="Q1818" i="10" s="1"/>
  <c r="P1819" i="10"/>
  <c r="Q1819" i="10" s="1"/>
  <c r="P1820" i="10"/>
  <c r="Q1820" i="10" s="1"/>
  <c r="P1821" i="10"/>
  <c r="Q1821" i="10" s="1"/>
  <c r="P1822" i="10"/>
  <c r="Q1822" i="10" s="1"/>
  <c r="P1823" i="10"/>
  <c r="Q1823" i="10" s="1"/>
  <c r="P1824" i="10"/>
  <c r="Q1824" i="10" s="1"/>
  <c r="P1825" i="10"/>
  <c r="Q1825" i="10" s="1"/>
  <c r="P1826" i="10"/>
  <c r="Q1826" i="10" s="1"/>
  <c r="P1827" i="10"/>
  <c r="Q1827" i="10" s="1"/>
  <c r="P1464" i="10"/>
  <c r="P1465" i="10"/>
  <c r="P1463" i="10"/>
  <c r="P1462" i="10"/>
  <c r="A1463" i="47" l="1"/>
  <c r="B1463" i="47"/>
  <c r="C1463" i="47"/>
  <c r="F1463" i="47"/>
  <c r="G1463" i="47"/>
  <c r="H1463" i="47"/>
  <c r="A1464" i="47"/>
  <c r="B1464" i="47"/>
  <c r="C1464" i="47"/>
  <c r="F1464" i="47"/>
  <c r="G1464" i="47"/>
  <c r="H1464" i="47"/>
  <c r="A1465" i="47"/>
  <c r="B1465" i="47"/>
  <c r="C1465" i="47"/>
  <c r="F1465" i="47"/>
  <c r="G1465" i="47"/>
  <c r="H1465" i="47"/>
  <c r="A1466" i="47"/>
  <c r="B1466" i="47"/>
  <c r="C1466" i="47"/>
  <c r="F1466" i="47"/>
  <c r="G1466" i="47"/>
  <c r="H1466" i="47"/>
  <c r="A1467" i="47"/>
  <c r="B1467" i="47"/>
  <c r="C1467" i="47"/>
  <c r="F1467" i="47"/>
  <c r="G1467" i="47"/>
  <c r="H1467" i="47"/>
  <c r="A1468" i="47"/>
  <c r="B1468" i="47"/>
  <c r="C1468" i="47"/>
  <c r="F1468" i="47"/>
  <c r="G1468" i="47"/>
  <c r="H1468" i="47"/>
  <c r="A1469" i="47"/>
  <c r="B1469" i="47"/>
  <c r="C1469" i="47"/>
  <c r="F1469" i="47"/>
  <c r="G1469" i="47"/>
  <c r="H1469" i="47"/>
  <c r="A1470" i="47"/>
  <c r="B1470" i="47"/>
  <c r="C1470" i="47"/>
  <c r="F1470" i="47"/>
  <c r="G1470" i="47"/>
  <c r="H1470" i="47"/>
  <c r="A1471" i="47"/>
  <c r="B1471" i="47"/>
  <c r="C1471" i="47"/>
  <c r="F1471" i="47"/>
  <c r="G1471" i="47"/>
  <c r="H1471" i="47"/>
  <c r="A1472" i="47"/>
  <c r="B1472" i="47"/>
  <c r="C1472" i="47"/>
  <c r="F1472" i="47"/>
  <c r="G1472" i="47"/>
  <c r="H1472" i="47"/>
  <c r="A1473" i="47"/>
  <c r="B1473" i="47"/>
  <c r="C1473" i="47"/>
  <c r="F1473" i="47"/>
  <c r="G1473" i="47"/>
  <c r="H1473" i="47"/>
  <c r="A1474" i="47"/>
  <c r="B1474" i="47"/>
  <c r="C1474" i="47"/>
  <c r="F1474" i="47"/>
  <c r="G1474" i="47"/>
  <c r="H1474" i="47"/>
  <c r="A1475" i="47"/>
  <c r="B1475" i="47"/>
  <c r="C1475" i="47"/>
  <c r="F1475" i="47"/>
  <c r="G1475" i="47"/>
  <c r="H1475" i="47"/>
  <c r="A1476" i="47"/>
  <c r="B1476" i="47"/>
  <c r="C1476" i="47"/>
  <c r="F1476" i="47"/>
  <c r="G1476" i="47"/>
  <c r="H1476" i="47"/>
  <c r="A1477" i="47"/>
  <c r="B1477" i="47"/>
  <c r="C1477" i="47"/>
  <c r="F1477" i="47"/>
  <c r="G1477" i="47"/>
  <c r="H1477" i="47"/>
  <c r="A1478" i="47"/>
  <c r="B1478" i="47"/>
  <c r="C1478" i="47"/>
  <c r="F1478" i="47"/>
  <c r="G1478" i="47"/>
  <c r="H1478" i="47"/>
  <c r="A1479" i="47"/>
  <c r="B1479" i="47"/>
  <c r="C1479" i="47"/>
  <c r="F1479" i="47"/>
  <c r="G1479" i="47"/>
  <c r="H1479" i="47"/>
  <c r="A1480" i="47"/>
  <c r="B1480" i="47"/>
  <c r="C1480" i="47"/>
  <c r="F1480" i="47"/>
  <c r="G1480" i="47"/>
  <c r="H1480" i="47"/>
  <c r="A1481" i="47"/>
  <c r="B1481" i="47"/>
  <c r="C1481" i="47"/>
  <c r="F1481" i="47"/>
  <c r="G1481" i="47"/>
  <c r="H1481" i="47"/>
  <c r="A1482" i="47"/>
  <c r="B1482" i="47"/>
  <c r="C1482" i="47"/>
  <c r="F1482" i="47"/>
  <c r="G1482" i="47"/>
  <c r="H1482" i="47"/>
  <c r="A1483" i="47"/>
  <c r="B1483" i="47"/>
  <c r="C1483" i="47"/>
  <c r="F1483" i="47"/>
  <c r="G1483" i="47"/>
  <c r="H1483" i="47"/>
  <c r="A1484" i="47"/>
  <c r="B1484" i="47"/>
  <c r="C1484" i="47"/>
  <c r="F1484" i="47"/>
  <c r="G1484" i="47"/>
  <c r="H1484" i="47"/>
  <c r="A1485" i="47"/>
  <c r="B1485" i="47"/>
  <c r="C1485" i="47"/>
  <c r="F1485" i="47"/>
  <c r="G1485" i="47"/>
  <c r="H1485" i="47"/>
  <c r="A1486" i="47"/>
  <c r="B1486" i="47"/>
  <c r="C1486" i="47"/>
  <c r="F1486" i="47"/>
  <c r="G1486" i="47"/>
  <c r="H1486" i="47"/>
  <c r="A1487" i="47"/>
  <c r="B1487" i="47"/>
  <c r="C1487" i="47"/>
  <c r="F1487" i="47"/>
  <c r="G1487" i="47"/>
  <c r="H1487" i="47"/>
  <c r="A1488" i="47"/>
  <c r="B1488" i="47"/>
  <c r="C1488" i="47"/>
  <c r="F1488" i="47"/>
  <c r="G1488" i="47"/>
  <c r="H1488" i="47"/>
  <c r="A1489" i="47"/>
  <c r="B1489" i="47"/>
  <c r="C1489" i="47"/>
  <c r="F1489" i="47"/>
  <c r="G1489" i="47"/>
  <c r="H1489" i="47"/>
  <c r="A1490" i="47"/>
  <c r="B1490" i="47"/>
  <c r="C1490" i="47"/>
  <c r="F1490" i="47"/>
  <c r="G1490" i="47"/>
  <c r="H1490" i="47"/>
  <c r="A1491" i="47"/>
  <c r="B1491" i="47"/>
  <c r="C1491" i="47"/>
  <c r="F1491" i="47"/>
  <c r="G1491" i="47"/>
  <c r="H1491" i="47"/>
  <c r="A1492" i="47"/>
  <c r="B1492" i="47"/>
  <c r="C1492" i="47"/>
  <c r="F1492" i="47"/>
  <c r="G1492" i="47"/>
  <c r="H1492" i="47"/>
  <c r="A1493" i="47"/>
  <c r="B1493" i="47"/>
  <c r="C1493" i="47"/>
  <c r="F1493" i="47"/>
  <c r="G1493" i="47"/>
  <c r="H1493" i="47"/>
  <c r="A1494" i="47"/>
  <c r="B1494" i="47"/>
  <c r="C1494" i="47"/>
  <c r="F1494" i="47"/>
  <c r="G1494" i="47"/>
  <c r="H1494" i="47"/>
  <c r="A1495" i="47"/>
  <c r="B1495" i="47"/>
  <c r="C1495" i="47"/>
  <c r="F1495" i="47"/>
  <c r="G1495" i="47"/>
  <c r="H1495" i="47"/>
  <c r="A1496" i="47"/>
  <c r="B1496" i="47"/>
  <c r="C1496" i="47"/>
  <c r="F1496" i="47"/>
  <c r="G1496" i="47"/>
  <c r="H1496" i="47"/>
  <c r="A1497" i="47"/>
  <c r="B1497" i="47"/>
  <c r="C1497" i="47"/>
  <c r="F1497" i="47"/>
  <c r="G1497" i="47"/>
  <c r="H1497" i="47"/>
  <c r="A1498" i="47"/>
  <c r="B1498" i="47"/>
  <c r="C1498" i="47"/>
  <c r="F1498" i="47"/>
  <c r="G1498" i="47"/>
  <c r="H1498" i="47"/>
  <c r="A1499" i="47"/>
  <c r="B1499" i="47"/>
  <c r="C1499" i="47"/>
  <c r="F1499" i="47"/>
  <c r="G1499" i="47"/>
  <c r="H1499" i="47"/>
  <c r="A1500" i="47"/>
  <c r="B1500" i="47"/>
  <c r="C1500" i="47"/>
  <c r="F1500" i="47"/>
  <c r="G1500" i="47"/>
  <c r="H1500" i="47"/>
  <c r="A1501" i="47"/>
  <c r="B1501" i="47"/>
  <c r="C1501" i="47"/>
  <c r="F1501" i="47"/>
  <c r="G1501" i="47"/>
  <c r="H1501" i="47"/>
  <c r="A1502" i="47"/>
  <c r="B1502" i="47"/>
  <c r="C1502" i="47"/>
  <c r="F1502" i="47"/>
  <c r="G1502" i="47"/>
  <c r="H1502" i="47"/>
  <c r="A1503" i="47"/>
  <c r="B1503" i="47"/>
  <c r="C1503" i="47"/>
  <c r="F1503" i="47"/>
  <c r="G1503" i="47"/>
  <c r="H1503" i="47"/>
  <c r="A1504" i="47"/>
  <c r="B1504" i="47"/>
  <c r="C1504" i="47"/>
  <c r="F1504" i="47"/>
  <c r="G1504" i="47"/>
  <c r="H1504" i="47"/>
  <c r="A1505" i="47"/>
  <c r="B1505" i="47"/>
  <c r="C1505" i="47"/>
  <c r="F1505" i="47"/>
  <c r="G1505" i="47"/>
  <c r="H1505" i="47"/>
  <c r="A1506" i="47"/>
  <c r="B1506" i="47"/>
  <c r="C1506" i="47"/>
  <c r="F1506" i="47"/>
  <c r="G1506" i="47"/>
  <c r="H1506" i="47"/>
  <c r="A1507" i="47"/>
  <c r="B1507" i="47"/>
  <c r="C1507" i="47"/>
  <c r="F1507" i="47"/>
  <c r="G1507" i="47"/>
  <c r="H1507" i="47"/>
  <c r="A1508" i="47"/>
  <c r="B1508" i="47"/>
  <c r="C1508" i="47"/>
  <c r="F1508" i="47"/>
  <c r="G1508" i="47"/>
  <c r="H1508" i="47"/>
  <c r="A1509" i="47"/>
  <c r="B1509" i="47"/>
  <c r="C1509" i="47"/>
  <c r="F1509" i="47"/>
  <c r="G1509" i="47"/>
  <c r="H1509" i="47"/>
  <c r="A1510" i="47"/>
  <c r="B1510" i="47"/>
  <c r="C1510" i="47"/>
  <c r="F1510" i="47"/>
  <c r="G1510" i="47"/>
  <c r="H1510" i="47"/>
  <c r="A1511" i="47"/>
  <c r="B1511" i="47"/>
  <c r="C1511" i="47"/>
  <c r="F1511" i="47"/>
  <c r="G1511" i="47"/>
  <c r="H1511" i="47"/>
  <c r="A1512" i="47"/>
  <c r="B1512" i="47"/>
  <c r="C1512" i="47"/>
  <c r="F1512" i="47"/>
  <c r="G1512" i="47"/>
  <c r="H1512" i="47"/>
  <c r="A1513" i="47"/>
  <c r="B1513" i="47"/>
  <c r="C1513" i="47"/>
  <c r="F1513" i="47"/>
  <c r="G1513" i="47"/>
  <c r="H1513" i="47"/>
  <c r="A1514" i="47"/>
  <c r="B1514" i="47"/>
  <c r="C1514" i="47"/>
  <c r="F1514" i="47"/>
  <c r="G1514" i="47"/>
  <c r="H1514" i="47"/>
  <c r="A1515" i="47"/>
  <c r="B1515" i="47"/>
  <c r="C1515" i="47"/>
  <c r="F1515" i="47"/>
  <c r="G1515" i="47"/>
  <c r="H1515" i="47"/>
  <c r="A1516" i="47"/>
  <c r="B1516" i="47"/>
  <c r="C1516" i="47"/>
  <c r="F1516" i="47"/>
  <c r="G1516" i="47"/>
  <c r="H1516" i="47"/>
  <c r="A1517" i="47"/>
  <c r="B1517" i="47"/>
  <c r="C1517" i="47"/>
  <c r="F1517" i="47"/>
  <c r="G1517" i="47"/>
  <c r="H1517" i="47"/>
  <c r="A1518" i="47"/>
  <c r="B1518" i="47"/>
  <c r="C1518" i="47"/>
  <c r="F1518" i="47"/>
  <c r="G1518" i="47"/>
  <c r="H1518" i="47"/>
  <c r="A1519" i="47"/>
  <c r="B1519" i="47"/>
  <c r="C1519" i="47"/>
  <c r="F1519" i="47"/>
  <c r="G1519" i="47"/>
  <c r="H1519" i="47"/>
  <c r="A1520" i="47"/>
  <c r="B1520" i="47"/>
  <c r="C1520" i="47"/>
  <c r="F1520" i="47"/>
  <c r="G1520" i="47"/>
  <c r="H1520" i="47"/>
  <c r="A1521" i="47"/>
  <c r="B1521" i="47"/>
  <c r="C1521" i="47"/>
  <c r="F1521" i="47"/>
  <c r="G1521" i="47"/>
  <c r="H1521" i="47"/>
  <c r="A1522" i="47"/>
  <c r="B1522" i="47"/>
  <c r="C1522" i="47"/>
  <c r="F1522" i="47"/>
  <c r="G1522" i="47"/>
  <c r="H1522" i="47"/>
  <c r="A1523" i="47"/>
  <c r="B1523" i="47"/>
  <c r="C1523" i="47"/>
  <c r="F1523" i="47"/>
  <c r="G1523" i="47"/>
  <c r="H1523" i="47"/>
  <c r="A1524" i="47"/>
  <c r="B1524" i="47"/>
  <c r="C1524" i="47"/>
  <c r="F1524" i="47"/>
  <c r="G1524" i="47"/>
  <c r="H1524" i="47"/>
  <c r="A1525" i="47"/>
  <c r="B1525" i="47"/>
  <c r="C1525" i="47"/>
  <c r="F1525" i="47"/>
  <c r="G1525" i="47"/>
  <c r="H1525" i="47"/>
  <c r="A1526" i="47"/>
  <c r="B1526" i="47"/>
  <c r="C1526" i="47"/>
  <c r="F1526" i="47"/>
  <c r="G1526" i="47"/>
  <c r="H1526" i="47"/>
  <c r="A1527" i="47"/>
  <c r="B1527" i="47"/>
  <c r="C1527" i="47"/>
  <c r="F1527" i="47"/>
  <c r="G1527" i="47"/>
  <c r="H1527" i="47"/>
  <c r="A1528" i="47"/>
  <c r="B1528" i="47"/>
  <c r="C1528" i="47"/>
  <c r="F1528" i="47"/>
  <c r="G1528" i="47"/>
  <c r="H1528" i="47"/>
  <c r="A1529" i="47"/>
  <c r="B1529" i="47"/>
  <c r="C1529" i="47"/>
  <c r="F1529" i="47"/>
  <c r="G1529" i="47"/>
  <c r="H1529" i="47"/>
  <c r="A1530" i="47"/>
  <c r="B1530" i="47"/>
  <c r="C1530" i="47"/>
  <c r="F1530" i="47"/>
  <c r="G1530" i="47"/>
  <c r="H1530" i="47"/>
  <c r="A1531" i="47"/>
  <c r="B1531" i="47"/>
  <c r="C1531" i="47"/>
  <c r="F1531" i="47"/>
  <c r="G1531" i="47"/>
  <c r="H1531" i="47"/>
  <c r="A1532" i="47"/>
  <c r="B1532" i="47"/>
  <c r="C1532" i="47"/>
  <c r="F1532" i="47"/>
  <c r="G1532" i="47"/>
  <c r="H1532" i="47"/>
  <c r="A1533" i="47"/>
  <c r="B1533" i="47"/>
  <c r="C1533" i="47"/>
  <c r="F1533" i="47"/>
  <c r="G1533" i="47"/>
  <c r="H1533" i="47"/>
  <c r="A1534" i="47"/>
  <c r="B1534" i="47"/>
  <c r="C1534" i="47"/>
  <c r="F1534" i="47"/>
  <c r="G1534" i="47"/>
  <c r="H1534" i="47"/>
  <c r="A1535" i="47"/>
  <c r="B1535" i="47"/>
  <c r="C1535" i="47"/>
  <c r="F1535" i="47"/>
  <c r="G1535" i="47"/>
  <c r="H1535" i="47"/>
  <c r="A1536" i="47"/>
  <c r="B1536" i="47"/>
  <c r="C1536" i="47"/>
  <c r="F1536" i="47"/>
  <c r="G1536" i="47"/>
  <c r="H1536" i="47"/>
  <c r="A1537" i="47"/>
  <c r="B1537" i="47"/>
  <c r="C1537" i="47"/>
  <c r="F1537" i="47"/>
  <c r="G1537" i="47"/>
  <c r="H1537" i="47"/>
  <c r="A1538" i="47"/>
  <c r="B1538" i="47"/>
  <c r="C1538" i="47"/>
  <c r="F1538" i="47"/>
  <c r="G1538" i="47"/>
  <c r="H1538" i="47"/>
  <c r="A1539" i="47"/>
  <c r="B1539" i="47"/>
  <c r="C1539" i="47"/>
  <c r="F1539" i="47"/>
  <c r="G1539" i="47"/>
  <c r="H1539" i="47"/>
  <c r="A1540" i="47"/>
  <c r="B1540" i="47"/>
  <c r="C1540" i="47"/>
  <c r="F1540" i="47"/>
  <c r="G1540" i="47"/>
  <c r="H1540" i="47"/>
  <c r="A1541" i="47"/>
  <c r="B1541" i="47"/>
  <c r="C1541" i="47"/>
  <c r="F1541" i="47"/>
  <c r="G1541" i="47"/>
  <c r="H1541" i="47"/>
  <c r="A1542" i="47"/>
  <c r="B1542" i="47"/>
  <c r="C1542" i="47"/>
  <c r="F1542" i="47"/>
  <c r="G1542" i="47"/>
  <c r="H1542" i="47"/>
  <c r="A1543" i="47"/>
  <c r="B1543" i="47"/>
  <c r="C1543" i="47"/>
  <c r="F1543" i="47"/>
  <c r="G1543" i="47"/>
  <c r="H1543" i="47"/>
  <c r="A1544" i="47"/>
  <c r="B1544" i="47"/>
  <c r="C1544" i="47"/>
  <c r="F1544" i="47"/>
  <c r="G1544" i="47"/>
  <c r="H1544" i="47"/>
  <c r="A1545" i="47"/>
  <c r="B1545" i="47"/>
  <c r="C1545" i="47"/>
  <c r="F1545" i="47"/>
  <c r="G1545" i="47"/>
  <c r="H1545" i="47"/>
  <c r="A1546" i="47"/>
  <c r="B1546" i="47"/>
  <c r="C1546" i="47"/>
  <c r="F1546" i="47"/>
  <c r="G1546" i="47"/>
  <c r="H1546" i="47"/>
  <c r="A1547" i="47"/>
  <c r="B1547" i="47"/>
  <c r="C1547" i="47"/>
  <c r="F1547" i="47"/>
  <c r="G1547" i="47"/>
  <c r="H1547" i="47"/>
  <c r="A1548" i="47"/>
  <c r="B1548" i="47"/>
  <c r="C1548" i="47"/>
  <c r="F1548" i="47"/>
  <c r="G1548" i="47"/>
  <c r="H1548" i="47"/>
  <c r="A1549" i="47"/>
  <c r="B1549" i="47"/>
  <c r="C1549" i="47"/>
  <c r="F1549" i="47"/>
  <c r="G1549" i="47"/>
  <c r="H1549" i="47"/>
  <c r="A1550" i="47"/>
  <c r="B1550" i="47"/>
  <c r="C1550" i="47"/>
  <c r="F1550" i="47"/>
  <c r="G1550" i="47"/>
  <c r="H1550" i="47"/>
  <c r="A1551" i="47"/>
  <c r="B1551" i="47"/>
  <c r="C1551" i="47"/>
  <c r="F1551" i="47"/>
  <c r="G1551" i="47"/>
  <c r="H1551" i="47"/>
  <c r="A1552" i="47"/>
  <c r="B1552" i="47"/>
  <c r="C1552" i="47"/>
  <c r="F1552" i="47"/>
  <c r="G1552" i="47"/>
  <c r="H1552" i="47"/>
  <c r="A1553" i="47"/>
  <c r="B1553" i="47"/>
  <c r="C1553" i="47"/>
  <c r="F1553" i="47"/>
  <c r="G1553" i="47"/>
  <c r="H1553" i="47"/>
  <c r="A1554" i="47"/>
  <c r="B1554" i="47"/>
  <c r="C1554" i="47"/>
  <c r="F1554" i="47"/>
  <c r="G1554" i="47"/>
  <c r="H1554" i="47"/>
  <c r="A1555" i="47"/>
  <c r="B1555" i="47"/>
  <c r="C1555" i="47"/>
  <c r="F1555" i="47"/>
  <c r="G1555" i="47"/>
  <c r="H1555" i="47"/>
  <c r="A1556" i="47"/>
  <c r="B1556" i="47"/>
  <c r="C1556" i="47"/>
  <c r="F1556" i="47"/>
  <c r="G1556" i="47"/>
  <c r="H1556" i="47"/>
  <c r="A1557" i="47"/>
  <c r="B1557" i="47"/>
  <c r="C1557" i="47"/>
  <c r="F1557" i="47"/>
  <c r="G1557" i="47"/>
  <c r="H1557" i="47"/>
  <c r="A1558" i="47"/>
  <c r="B1558" i="47"/>
  <c r="C1558" i="47"/>
  <c r="F1558" i="47"/>
  <c r="G1558" i="47"/>
  <c r="H1558" i="47"/>
  <c r="A1559" i="47"/>
  <c r="B1559" i="47"/>
  <c r="C1559" i="47"/>
  <c r="F1559" i="47"/>
  <c r="G1559" i="47"/>
  <c r="H1559" i="47"/>
  <c r="A1560" i="47"/>
  <c r="B1560" i="47"/>
  <c r="C1560" i="47"/>
  <c r="F1560" i="47"/>
  <c r="G1560" i="47"/>
  <c r="H1560" i="47"/>
  <c r="A1561" i="47"/>
  <c r="B1561" i="47"/>
  <c r="C1561" i="47"/>
  <c r="F1561" i="47"/>
  <c r="G1561" i="47"/>
  <c r="H1561" i="47"/>
  <c r="A1562" i="47"/>
  <c r="B1562" i="47"/>
  <c r="C1562" i="47"/>
  <c r="F1562" i="47"/>
  <c r="G1562" i="47"/>
  <c r="H1562" i="47"/>
  <c r="A1563" i="47"/>
  <c r="B1563" i="47"/>
  <c r="C1563" i="47"/>
  <c r="F1563" i="47"/>
  <c r="G1563" i="47"/>
  <c r="H1563" i="47"/>
  <c r="A1564" i="47"/>
  <c r="B1564" i="47"/>
  <c r="C1564" i="47"/>
  <c r="F1564" i="47"/>
  <c r="G1564" i="47"/>
  <c r="H1564" i="47"/>
  <c r="A1565" i="47"/>
  <c r="B1565" i="47"/>
  <c r="C1565" i="47"/>
  <c r="F1565" i="47"/>
  <c r="G1565" i="47"/>
  <c r="H1565" i="47"/>
  <c r="A1566" i="47"/>
  <c r="B1566" i="47"/>
  <c r="C1566" i="47"/>
  <c r="F1566" i="47"/>
  <c r="G1566" i="47"/>
  <c r="H1566" i="47"/>
  <c r="A1567" i="47"/>
  <c r="B1567" i="47"/>
  <c r="C1567" i="47"/>
  <c r="F1567" i="47"/>
  <c r="G1567" i="47"/>
  <c r="H1567" i="47"/>
  <c r="A1568" i="47"/>
  <c r="B1568" i="47"/>
  <c r="C1568" i="47"/>
  <c r="F1568" i="47"/>
  <c r="G1568" i="47"/>
  <c r="H1568" i="47"/>
  <c r="A1569" i="47"/>
  <c r="B1569" i="47"/>
  <c r="C1569" i="47"/>
  <c r="F1569" i="47"/>
  <c r="G1569" i="47"/>
  <c r="H1569" i="47"/>
  <c r="A1570" i="47"/>
  <c r="B1570" i="47"/>
  <c r="C1570" i="47"/>
  <c r="F1570" i="47"/>
  <c r="G1570" i="47"/>
  <c r="H1570" i="47"/>
  <c r="A1571" i="47"/>
  <c r="B1571" i="47"/>
  <c r="C1571" i="47"/>
  <c r="F1571" i="47"/>
  <c r="G1571" i="47"/>
  <c r="H1571" i="47"/>
  <c r="A1572" i="47"/>
  <c r="B1572" i="47"/>
  <c r="C1572" i="47"/>
  <c r="F1572" i="47"/>
  <c r="G1572" i="47"/>
  <c r="H1572" i="47"/>
  <c r="A1573" i="47"/>
  <c r="B1573" i="47"/>
  <c r="C1573" i="47"/>
  <c r="F1573" i="47"/>
  <c r="G1573" i="47"/>
  <c r="H1573" i="47"/>
  <c r="A1574" i="47"/>
  <c r="B1574" i="47"/>
  <c r="C1574" i="47"/>
  <c r="F1574" i="47"/>
  <c r="G1574" i="47"/>
  <c r="H1574" i="47"/>
  <c r="A1575" i="47"/>
  <c r="B1575" i="47"/>
  <c r="C1575" i="47"/>
  <c r="F1575" i="47"/>
  <c r="G1575" i="47"/>
  <c r="H1575" i="47"/>
  <c r="A1576" i="47"/>
  <c r="B1576" i="47"/>
  <c r="C1576" i="47"/>
  <c r="F1576" i="47"/>
  <c r="G1576" i="47"/>
  <c r="H1576" i="47"/>
  <c r="A1577" i="47"/>
  <c r="B1577" i="47"/>
  <c r="C1577" i="47"/>
  <c r="F1577" i="47"/>
  <c r="G1577" i="47"/>
  <c r="H1577" i="47"/>
  <c r="A1578" i="47"/>
  <c r="B1578" i="47"/>
  <c r="C1578" i="47"/>
  <c r="F1578" i="47"/>
  <c r="G1578" i="47"/>
  <c r="H1578" i="47"/>
  <c r="A1579" i="47"/>
  <c r="B1579" i="47"/>
  <c r="C1579" i="47"/>
  <c r="F1579" i="47"/>
  <c r="G1579" i="47"/>
  <c r="H1579" i="47"/>
  <c r="A1580" i="47"/>
  <c r="B1580" i="47"/>
  <c r="C1580" i="47"/>
  <c r="F1580" i="47"/>
  <c r="G1580" i="47"/>
  <c r="H1580" i="47"/>
  <c r="A1581" i="47"/>
  <c r="B1581" i="47"/>
  <c r="C1581" i="47"/>
  <c r="F1581" i="47"/>
  <c r="G1581" i="47"/>
  <c r="H1581" i="47"/>
  <c r="A1582" i="47"/>
  <c r="B1582" i="47"/>
  <c r="C1582" i="47"/>
  <c r="F1582" i="47"/>
  <c r="G1582" i="47"/>
  <c r="H1582" i="47"/>
  <c r="A1583" i="47"/>
  <c r="B1583" i="47"/>
  <c r="C1583" i="47"/>
  <c r="F1583" i="47"/>
  <c r="G1583" i="47"/>
  <c r="H1583" i="47"/>
  <c r="A1584" i="47"/>
  <c r="B1584" i="47"/>
  <c r="C1584" i="47"/>
  <c r="F1584" i="47"/>
  <c r="G1584" i="47"/>
  <c r="H1584" i="47"/>
  <c r="A1585" i="47"/>
  <c r="B1585" i="47"/>
  <c r="C1585" i="47"/>
  <c r="F1585" i="47"/>
  <c r="G1585" i="47"/>
  <c r="H1585" i="47"/>
  <c r="A1586" i="47"/>
  <c r="B1586" i="47"/>
  <c r="C1586" i="47"/>
  <c r="F1586" i="47"/>
  <c r="G1586" i="47"/>
  <c r="H1586" i="47"/>
  <c r="A1587" i="47"/>
  <c r="B1587" i="47"/>
  <c r="C1587" i="47"/>
  <c r="F1587" i="47"/>
  <c r="G1587" i="47"/>
  <c r="H1587" i="47"/>
  <c r="A1588" i="47"/>
  <c r="B1588" i="47"/>
  <c r="C1588" i="47"/>
  <c r="F1588" i="47"/>
  <c r="G1588" i="47"/>
  <c r="H1588" i="47"/>
  <c r="A1589" i="47"/>
  <c r="B1589" i="47"/>
  <c r="C1589" i="47"/>
  <c r="F1589" i="47"/>
  <c r="G1589" i="47"/>
  <c r="H1589" i="47"/>
  <c r="A1590" i="47"/>
  <c r="B1590" i="47"/>
  <c r="C1590" i="47"/>
  <c r="F1590" i="47"/>
  <c r="G1590" i="47"/>
  <c r="H1590" i="47"/>
  <c r="A1591" i="47"/>
  <c r="B1591" i="47"/>
  <c r="C1591" i="47"/>
  <c r="F1591" i="47"/>
  <c r="G1591" i="47"/>
  <c r="H1591" i="47"/>
  <c r="A1592" i="47"/>
  <c r="B1592" i="47"/>
  <c r="C1592" i="47"/>
  <c r="F1592" i="47"/>
  <c r="G1592" i="47"/>
  <c r="H1592" i="47"/>
  <c r="A1593" i="47"/>
  <c r="B1593" i="47"/>
  <c r="C1593" i="47"/>
  <c r="F1593" i="47"/>
  <c r="G1593" i="47"/>
  <c r="H1593" i="47"/>
  <c r="A1594" i="47"/>
  <c r="B1594" i="47"/>
  <c r="C1594" i="47"/>
  <c r="F1594" i="47"/>
  <c r="G1594" i="47"/>
  <c r="H1594" i="47"/>
  <c r="A1595" i="47"/>
  <c r="B1595" i="47"/>
  <c r="C1595" i="47"/>
  <c r="F1595" i="47"/>
  <c r="G1595" i="47"/>
  <c r="H1595" i="47"/>
  <c r="A1596" i="47"/>
  <c r="B1596" i="47"/>
  <c r="C1596" i="47"/>
  <c r="F1596" i="47"/>
  <c r="G1596" i="47"/>
  <c r="H1596" i="47"/>
  <c r="A1597" i="47"/>
  <c r="B1597" i="47"/>
  <c r="C1597" i="47"/>
  <c r="F1597" i="47"/>
  <c r="G1597" i="47"/>
  <c r="H1597" i="47"/>
  <c r="A1598" i="47"/>
  <c r="B1598" i="47"/>
  <c r="C1598" i="47"/>
  <c r="F1598" i="47"/>
  <c r="G1598" i="47"/>
  <c r="H1598" i="47"/>
  <c r="A1599" i="47"/>
  <c r="B1599" i="47"/>
  <c r="C1599" i="47"/>
  <c r="F1599" i="47"/>
  <c r="G1599" i="47"/>
  <c r="H1599" i="47"/>
  <c r="A1600" i="47"/>
  <c r="B1600" i="47"/>
  <c r="C1600" i="47"/>
  <c r="F1600" i="47"/>
  <c r="G1600" i="47"/>
  <c r="H1600" i="47"/>
  <c r="A1601" i="47"/>
  <c r="B1601" i="47"/>
  <c r="C1601" i="47"/>
  <c r="F1601" i="47"/>
  <c r="G1601" i="47"/>
  <c r="H1601" i="47"/>
  <c r="A1602" i="47"/>
  <c r="B1602" i="47"/>
  <c r="C1602" i="47"/>
  <c r="F1602" i="47"/>
  <c r="G1602" i="47"/>
  <c r="H1602" i="47"/>
  <c r="A1603" i="47"/>
  <c r="B1603" i="47"/>
  <c r="C1603" i="47"/>
  <c r="F1603" i="47"/>
  <c r="G1603" i="47"/>
  <c r="H1603" i="47"/>
  <c r="A1604" i="47"/>
  <c r="B1604" i="47"/>
  <c r="C1604" i="47"/>
  <c r="F1604" i="47"/>
  <c r="G1604" i="47"/>
  <c r="H1604" i="47"/>
  <c r="A1605" i="47"/>
  <c r="B1605" i="47"/>
  <c r="C1605" i="47"/>
  <c r="F1605" i="47"/>
  <c r="G1605" i="47"/>
  <c r="H1605" i="47"/>
  <c r="A1606" i="47"/>
  <c r="B1606" i="47"/>
  <c r="C1606" i="47"/>
  <c r="F1606" i="47"/>
  <c r="G1606" i="47"/>
  <c r="H1606" i="47"/>
  <c r="A1607" i="47"/>
  <c r="B1607" i="47"/>
  <c r="C1607" i="47"/>
  <c r="F1607" i="47"/>
  <c r="G1607" i="47"/>
  <c r="H1607" i="47"/>
  <c r="A1608" i="47"/>
  <c r="B1608" i="47"/>
  <c r="C1608" i="47"/>
  <c r="F1608" i="47"/>
  <c r="G1608" i="47"/>
  <c r="H1608" i="47"/>
  <c r="A1609" i="47"/>
  <c r="B1609" i="47"/>
  <c r="C1609" i="47"/>
  <c r="F1609" i="47"/>
  <c r="G1609" i="47"/>
  <c r="H1609" i="47"/>
  <c r="A1610" i="47"/>
  <c r="B1610" i="47"/>
  <c r="C1610" i="47"/>
  <c r="F1610" i="47"/>
  <c r="G1610" i="47"/>
  <c r="H1610" i="47"/>
  <c r="A1611" i="47"/>
  <c r="B1611" i="47"/>
  <c r="C1611" i="47"/>
  <c r="F1611" i="47"/>
  <c r="G1611" i="47"/>
  <c r="H1611" i="47"/>
  <c r="A1612" i="47"/>
  <c r="B1612" i="47"/>
  <c r="C1612" i="47"/>
  <c r="F1612" i="47"/>
  <c r="G1612" i="47"/>
  <c r="H1612" i="47"/>
  <c r="A1613" i="47"/>
  <c r="B1613" i="47"/>
  <c r="C1613" i="47"/>
  <c r="F1613" i="47"/>
  <c r="G1613" i="47"/>
  <c r="H1613" i="47"/>
  <c r="A1614" i="47"/>
  <c r="B1614" i="47"/>
  <c r="C1614" i="47"/>
  <c r="F1614" i="47"/>
  <c r="G1614" i="47"/>
  <c r="H1614" i="47"/>
  <c r="A1615" i="47"/>
  <c r="B1615" i="47"/>
  <c r="C1615" i="47"/>
  <c r="F1615" i="47"/>
  <c r="G1615" i="47"/>
  <c r="H1615" i="47"/>
  <c r="A1616" i="47"/>
  <c r="B1616" i="47"/>
  <c r="C1616" i="47"/>
  <c r="F1616" i="47"/>
  <c r="G1616" i="47"/>
  <c r="H1616" i="47"/>
  <c r="A1617" i="47"/>
  <c r="B1617" i="47"/>
  <c r="C1617" i="47"/>
  <c r="F1617" i="47"/>
  <c r="G1617" i="47"/>
  <c r="H1617" i="47"/>
  <c r="A1618" i="47"/>
  <c r="B1618" i="47"/>
  <c r="C1618" i="47"/>
  <c r="F1618" i="47"/>
  <c r="G1618" i="47"/>
  <c r="H1618" i="47"/>
  <c r="A1619" i="47"/>
  <c r="B1619" i="47"/>
  <c r="C1619" i="47"/>
  <c r="F1619" i="47"/>
  <c r="G1619" i="47"/>
  <c r="H1619" i="47"/>
  <c r="A1620" i="47"/>
  <c r="B1620" i="47"/>
  <c r="C1620" i="47"/>
  <c r="F1620" i="47"/>
  <c r="G1620" i="47"/>
  <c r="H1620" i="47"/>
  <c r="A1621" i="47"/>
  <c r="B1621" i="47"/>
  <c r="C1621" i="47"/>
  <c r="F1621" i="47"/>
  <c r="G1621" i="47"/>
  <c r="H1621" i="47"/>
  <c r="A1622" i="47"/>
  <c r="B1622" i="47"/>
  <c r="C1622" i="47"/>
  <c r="F1622" i="47"/>
  <c r="G1622" i="47"/>
  <c r="H1622" i="47"/>
  <c r="A1623" i="47"/>
  <c r="B1623" i="47"/>
  <c r="C1623" i="47"/>
  <c r="F1623" i="47"/>
  <c r="G1623" i="47"/>
  <c r="H1623" i="47"/>
  <c r="A1624" i="47"/>
  <c r="B1624" i="47"/>
  <c r="C1624" i="47"/>
  <c r="F1624" i="47"/>
  <c r="G1624" i="47"/>
  <c r="H1624" i="47"/>
  <c r="A1625" i="47"/>
  <c r="B1625" i="47"/>
  <c r="C1625" i="47"/>
  <c r="F1625" i="47"/>
  <c r="G1625" i="47"/>
  <c r="H1625" i="47"/>
  <c r="A1626" i="47"/>
  <c r="B1626" i="47"/>
  <c r="C1626" i="47"/>
  <c r="F1626" i="47"/>
  <c r="G1626" i="47"/>
  <c r="H1626" i="47"/>
  <c r="A1627" i="47"/>
  <c r="B1627" i="47"/>
  <c r="C1627" i="47"/>
  <c r="F1627" i="47"/>
  <c r="G1627" i="47"/>
  <c r="H1627" i="47"/>
  <c r="A1628" i="47"/>
  <c r="B1628" i="47"/>
  <c r="C1628" i="47"/>
  <c r="F1628" i="47"/>
  <c r="G1628" i="47"/>
  <c r="H1628" i="47"/>
  <c r="A1629" i="47"/>
  <c r="B1629" i="47"/>
  <c r="C1629" i="47"/>
  <c r="F1629" i="47"/>
  <c r="G1629" i="47"/>
  <c r="H1629" i="47"/>
  <c r="A1630" i="47"/>
  <c r="B1630" i="47"/>
  <c r="C1630" i="47"/>
  <c r="F1630" i="47"/>
  <c r="G1630" i="47"/>
  <c r="H1630" i="47"/>
  <c r="A1631" i="47"/>
  <c r="B1631" i="47"/>
  <c r="C1631" i="47"/>
  <c r="F1631" i="47"/>
  <c r="G1631" i="47"/>
  <c r="H1631" i="47"/>
  <c r="A1632" i="47"/>
  <c r="B1632" i="47"/>
  <c r="C1632" i="47"/>
  <c r="F1632" i="47"/>
  <c r="G1632" i="47"/>
  <c r="H1632" i="47"/>
  <c r="A1633" i="47"/>
  <c r="B1633" i="47"/>
  <c r="C1633" i="47"/>
  <c r="F1633" i="47"/>
  <c r="G1633" i="47"/>
  <c r="H1633" i="47"/>
  <c r="A1634" i="47"/>
  <c r="B1634" i="47"/>
  <c r="C1634" i="47"/>
  <c r="F1634" i="47"/>
  <c r="G1634" i="47"/>
  <c r="H1634" i="47"/>
  <c r="A1635" i="47"/>
  <c r="B1635" i="47"/>
  <c r="C1635" i="47"/>
  <c r="F1635" i="47"/>
  <c r="G1635" i="47"/>
  <c r="H1635" i="47"/>
  <c r="A1636" i="47"/>
  <c r="B1636" i="47"/>
  <c r="C1636" i="47"/>
  <c r="F1636" i="47"/>
  <c r="G1636" i="47"/>
  <c r="H1636" i="47"/>
  <c r="A1637" i="47"/>
  <c r="B1637" i="47"/>
  <c r="C1637" i="47"/>
  <c r="F1637" i="47"/>
  <c r="G1637" i="47"/>
  <c r="H1637" i="47"/>
  <c r="A1638" i="47"/>
  <c r="B1638" i="47"/>
  <c r="C1638" i="47"/>
  <c r="F1638" i="47"/>
  <c r="G1638" i="47"/>
  <c r="H1638" i="47"/>
  <c r="A1639" i="47"/>
  <c r="B1639" i="47"/>
  <c r="C1639" i="47"/>
  <c r="F1639" i="47"/>
  <c r="G1639" i="47"/>
  <c r="H1639" i="47"/>
  <c r="A1640" i="47"/>
  <c r="B1640" i="47"/>
  <c r="C1640" i="47"/>
  <c r="F1640" i="47"/>
  <c r="G1640" i="47"/>
  <c r="H1640" i="47"/>
  <c r="A1641" i="47"/>
  <c r="B1641" i="47"/>
  <c r="C1641" i="47"/>
  <c r="F1641" i="47"/>
  <c r="G1641" i="47"/>
  <c r="H1641" i="47"/>
  <c r="A1642" i="47"/>
  <c r="B1642" i="47"/>
  <c r="C1642" i="47"/>
  <c r="F1642" i="47"/>
  <c r="G1642" i="47"/>
  <c r="H1642" i="47"/>
  <c r="A1643" i="47"/>
  <c r="B1643" i="47"/>
  <c r="C1643" i="47"/>
  <c r="F1643" i="47"/>
  <c r="G1643" i="47"/>
  <c r="H1643" i="47"/>
  <c r="A1644" i="47"/>
  <c r="B1644" i="47"/>
  <c r="C1644" i="47"/>
  <c r="F1644" i="47"/>
  <c r="G1644" i="47"/>
  <c r="H1644" i="47"/>
  <c r="A1645" i="47"/>
  <c r="B1645" i="47"/>
  <c r="C1645" i="47"/>
  <c r="F1645" i="47"/>
  <c r="G1645" i="47"/>
  <c r="H1645" i="47"/>
  <c r="A1646" i="47"/>
  <c r="B1646" i="47"/>
  <c r="C1646" i="47"/>
  <c r="F1646" i="47"/>
  <c r="G1646" i="47"/>
  <c r="H1646" i="47"/>
  <c r="A1647" i="47"/>
  <c r="B1647" i="47"/>
  <c r="C1647" i="47"/>
  <c r="F1647" i="47"/>
  <c r="G1647" i="47"/>
  <c r="H1647" i="47"/>
  <c r="A1648" i="47"/>
  <c r="B1648" i="47"/>
  <c r="C1648" i="47"/>
  <c r="F1648" i="47"/>
  <c r="G1648" i="47"/>
  <c r="H1648" i="47"/>
  <c r="A1649" i="47"/>
  <c r="B1649" i="47"/>
  <c r="C1649" i="47"/>
  <c r="F1649" i="47"/>
  <c r="G1649" i="47"/>
  <c r="H1649" i="47"/>
  <c r="A1650" i="47"/>
  <c r="B1650" i="47"/>
  <c r="C1650" i="47"/>
  <c r="F1650" i="47"/>
  <c r="G1650" i="47"/>
  <c r="H1650" i="47"/>
  <c r="A1651" i="47"/>
  <c r="B1651" i="47"/>
  <c r="C1651" i="47"/>
  <c r="F1651" i="47"/>
  <c r="G1651" i="47"/>
  <c r="H1651" i="47"/>
  <c r="A1652" i="47"/>
  <c r="B1652" i="47"/>
  <c r="C1652" i="47"/>
  <c r="F1652" i="47"/>
  <c r="G1652" i="47"/>
  <c r="H1652" i="47"/>
  <c r="A1653" i="47"/>
  <c r="B1653" i="47"/>
  <c r="C1653" i="47"/>
  <c r="F1653" i="47"/>
  <c r="G1653" i="47"/>
  <c r="H1653" i="47"/>
  <c r="A1654" i="47"/>
  <c r="B1654" i="47"/>
  <c r="C1654" i="47"/>
  <c r="F1654" i="47"/>
  <c r="G1654" i="47"/>
  <c r="H1654" i="47"/>
  <c r="A1655" i="47"/>
  <c r="B1655" i="47"/>
  <c r="C1655" i="47"/>
  <c r="F1655" i="47"/>
  <c r="G1655" i="47"/>
  <c r="H1655" i="47"/>
  <c r="A1656" i="47"/>
  <c r="B1656" i="47"/>
  <c r="C1656" i="47"/>
  <c r="F1656" i="47"/>
  <c r="G1656" i="47"/>
  <c r="H1656" i="47"/>
  <c r="A1657" i="47"/>
  <c r="B1657" i="47"/>
  <c r="C1657" i="47"/>
  <c r="F1657" i="47"/>
  <c r="G1657" i="47"/>
  <c r="H1657" i="47"/>
  <c r="A1658" i="47"/>
  <c r="B1658" i="47"/>
  <c r="C1658" i="47"/>
  <c r="F1658" i="47"/>
  <c r="G1658" i="47"/>
  <c r="H1658" i="47"/>
  <c r="A1659" i="47"/>
  <c r="B1659" i="47"/>
  <c r="C1659" i="47"/>
  <c r="F1659" i="47"/>
  <c r="G1659" i="47"/>
  <c r="H1659" i="47"/>
  <c r="A1660" i="47"/>
  <c r="B1660" i="47"/>
  <c r="C1660" i="47"/>
  <c r="F1660" i="47"/>
  <c r="G1660" i="47"/>
  <c r="H1660" i="47"/>
  <c r="A1661" i="47"/>
  <c r="B1661" i="47"/>
  <c r="C1661" i="47"/>
  <c r="F1661" i="47"/>
  <c r="G1661" i="47"/>
  <c r="H1661" i="47"/>
  <c r="A1662" i="47"/>
  <c r="B1662" i="47"/>
  <c r="C1662" i="47"/>
  <c r="F1662" i="47"/>
  <c r="G1662" i="47"/>
  <c r="H1662" i="47"/>
  <c r="A1663" i="47"/>
  <c r="B1663" i="47"/>
  <c r="C1663" i="47"/>
  <c r="F1663" i="47"/>
  <c r="G1663" i="47"/>
  <c r="H1663" i="47"/>
  <c r="A1664" i="47"/>
  <c r="B1664" i="47"/>
  <c r="C1664" i="47"/>
  <c r="F1664" i="47"/>
  <c r="G1664" i="47"/>
  <c r="H1664" i="47"/>
  <c r="A1665" i="47"/>
  <c r="B1665" i="47"/>
  <c r="C1665" i="47"/>
  <c r="F1665" i="47"/>
  <c r="G1665" i="47"/>
  <c r="H1665" i="47"/>
  <c r="A1666" i="47"/>
  <c r="B1666" i="47"/>
  <c r="C1666" i="47"/>
  <c r="F1666" i="47"/>
  <c r="G1666" i="47"/>
  <c r="H1666" i="47"/>
  <c r="A1667" i="47"/>
  <c r="B1667" i="47"/>
  <c r="C1667" i="47"/>
  <c r="F1667" i="47"/>
  <c r="G1667" i="47"/>
  <c r="H1667" i="47"/>
  <c r="A1668" i="47"/>
  <c r="B1668" i="47"/>
  <c r="C1668" i="47"/>
  <c r="F1668" i="47"/>
  <c r="G1668" i="47"/>
  <c r="H1668" i="47"/>
  <c r="A1669" i="47"/>
  <c r="B1669" i="47"/>
  <c r="C1669" i="47"/>
  <c r="F1669" i="47"/>
  <c r="G1669" i="47"/>
  <c r="H1669" i="47"/>
  <c r="A1670" i="47"/>
  <c r="B1670" i="47"/>
  <c r="C1670" i="47"/>
  <c r="F1670" i="47"/>
  <c r="G1670" i="47"/>
  <c r="H1670" i="47"/>
  <c r="I1670" i="47"/>
  <c r="A1671" i="47"/>
  <c r="B1671" i="47"/>
  <c r="C1671" i="47"/>
  <c r="F1671" i="47"/>
  <c r="G1671" i="47"/>
  <c r="H1671" i="47"/>
  <c r="A1672" i="47"/>
  <c r="B1672" i="47"/>
  <c r="C1672" i="47"/>
  <c r="F1672" i="47"/>
  <c r="G1672" i="47"/>
  <c r="H1672" i="47"/>
  <c r="A1673" i="47"/>
  <c r="B1673" i="47"/>
  <c r="C1673" i="47"/>
  <c r="F1673" i="47"/>
  <c r="G1673" i="47"/>
  <c r="H1673" i="47"/>
  <c r="A1674" i="47"/>
  <c r="B1674" i="47"/>
  <c r="C1674" i="47"/>
  <c r="F1674" i="47"/>
  <c r="G1674" i="47"/>
  <c r="H1674" i="47"/>
  <c r="A1675" i="47"/>
  <c r="B1675" i="47"/>
  <c r="C1675" i="47"/>
  <c r="F1675" i="47"/>
  <c r="G1675" i="47"/>
  <c r="H1675" i="47"/>
  <c r="A1676" i="47"/>
  <c r="B1676" i="47"/>
  <c r="C1676" i="47"/>
  <c r="F1676" i="47"/>
  <c r="G1676" i="47"/>
  <c r="H1676" i="47"/>
  <c r="A1677" i="47"/>
  <c r="B1677" i="47"/>
  <c r="C1677" i="47"/>
  <c r="F1677" i="47"/>
  <c r="G1677" i="47"/>
  <c r="H1677" i="47"/>
  <c r="A1678" i="47"/>
  <c r="B1678" i="47"/>
  <c r="C1678" i="47"/>
  <c r="F1678" i="47"/>
  <c r="G1678" i="47"/>
  <c r="H1678" i="47"/>
  <c r="A1679" i="47"/>
  <c r="B1679" i="47"/>
  <c r="C1679" i="47"/>
  <c r="F1679" i="47"/>
  <c r="G1679" i="47"/>
  <c r="H1679" i="47"/>
  <c r="A1680" i="47"/>
  <c r="B1680" i="47"/>
  <c r="C1680" i="47"/>
  <c r="F1680" i="47"/>
  <c r="G1680" i="47"/>
  <c r="H1680" i="47"/>
  <c r="A1681" i="47"/>
  <c r="B1681" i="47"/>
  <c r="C1681" i="47"/>
  <c r="F1681" i="47"/>
  <c r="G1681" i="47"/>
  <c r="H1681" i="47"/>
  <c r="A1682" i="47"/>
  <c r="B1682" i="47"/>
  <c r="C1682" i="47"/>
  <c r="F1682" i="47"/>
  <c r="G1682" i="47"/>
  <c r="H1682" i="47"/>
  <c r="A1683" i="47"/>
  <c r="B1683" i="47"/>
  <c r="C1683" i="47"/>
  <c r="F1683" i="47"/>
  <c r="G1683" i="47"/>
  <c r="H1683" i="47"/>
  <c r="A1684" i="47"/>
  <c r="B1684" i="47"/>
  <c r="C1684" i="47"/>
  <c r="F1684" i="47"/>
  <c r="G1684" i="47"/>
  <c r="H1684" i="47"/>
  <c r="A1685" i="47"/>
  <c r="B1685" i="47"/>
  <c r="C1685" i="47"/>
  <c r="F1685" i="47"/>
  <c r="G1685" i="47"/>
  <c r="H1685" i="47"/>
  <c r="A1686" i="47"/>
  <c r="B1686" i="47"/>
  <c r="C1686" i="47"/>
  <c r="F1686" i="47"/>
  <c r="G1686" i="47"/>
  <c r="H1686" i="47"/>
  <c r="I1686" i="47"/>
  <c r="A1687" i="47"/>
  <c r="B1687" i="47"/>
  <c r="C1687" i="47"/>
  <c r="F1687" i="47"/>
  <c r="G1687" i="47"/>
  <c r="H1687" i="47"/>
  <c r="A1688" i="47"/>
  <c r="B1688" i="47"/>
  <c r="C1688" i="47"/>
  <c r="F1688" i="47"/>
  <c r="G1688" i="47"/>
  <c r="H1688" i="47"/>
  <c r="A1689" i="47"/>
  <c r="B1689" i="47"/>
  <c r="C1689" i="47"/>
  <c r="F1689" i="47"/>
  <c r="G1689" i="47"/>
  <c r="H1689" i="47"/>
  <c r="A1690" i="47"/>
  <c r="B1690" i="47"/>
  <c r="C1690" i="47"/>
  <c r="F1690" i="47"/>
  <c r="G1690" i="47"/>
  <c r="H1690" i="47"/>
  <c r="A1691" i="47"/>
  <c r="B1691" i="47"/>
  <c r="C1691" i="47"/>
  <c r="F1691" i="47"/>
  <c r="G1691" i="47"/>
  <c r="H1691" i="47"/>
  <c r="A1692" i="47"/>
  <c r="B1692" i="47"/>
  <c r="C1692" i="47"/>
  <c r="F1692" i="47"/>
  <c r="G1692" i="47"/>
  <c r="H1692" i="47"/>
  <c r="A1693" i="47"/>
  <c r="B1693" i="47"/>
  <c r="C1693" i="47"/>
  <c r="F1693" i="47"/>
  <c r="G1693" i="47"/>
  <c r="H1693" i="47"/>
  <c r="A1694" i="47"/>
  <c r="B1694" i="47"/>
  <c r="C1694" i="47"/>
  <c r="F1694" i="47"/>
  <c r="G1694" i="47"/>
  <c r="H1694" i="47"/>
  <c r="A1695" i="47"/>
  <c r="B1695" i="47"/>
  <c r="C1695" i="47"/>
  <c r="F1695" i="47"/>
  <c r="G1695" i="47"/>
  <c r="H1695" i="47"/>
  <c r="A1696" i="47"/>
  <c r="B1696" i="47"/>
  <c r="C1696" i="47"/>
  <c r="F1696" i="47"/>
  <c r="G1696" i="47"/>
  <c r="H1696" i="47"/>
  <c r="A1697" i="47"/>
  <c r="B1697" i="47"/>
  <c r="C1697" i="47"/>
  <c r="F1697" i="47"/>
  <c r="G1697" i="47"/>
  <c r="H1697" i="47"/>
  <c r="A1698" i="47"/>
  <c r="B1698" i="47"/>
  <c r="C1698" i="47"/>
  <c r="F1698" i="47"/>
  <c r="G1698" i="47"/>
  <c r="H1698" i="47"/>
  <c r="A1699" i="47"/>
  <c r="B1699" i="47"/>
  <c r="C1699" i="47"/>
  <c r="F1699" i="47"/>
  <c r="G1699" i="47"/>
  <c r="H1699" i="47"/>
  <c r="A1700" i="47"/>
  <c r="B1700" i="47"/>
  <c r="C1700" i="47"/>
  <c r="F1700" i="47"/>
  <c r="G1700" i="47"/>
  <c r="H1700" i="47"/>
  <c r="A1701" i="47"/>
  <c r="B1701" i="47"/>
  <c r="C1701" i="47"/>
  <c r="F1701" i="47"/>
  <c r="G1701" i="47"/>
  <c r="H1701" i="47"/>
  <c r="A1702" i="47"/>
  <c r="B1702" i="47"/>
  <c r="C1702" i="47"/>
  <c r="F1702" i="47"/>
  <c r="G1702" i="47"/>
  <c r="H1702" i="47"/>
  <c r="I1702" i="47"/>
  <c r="A1703" i="47"/>
  <c r="B1703" i="47"/>
  <c r="C1703" i="47"/>
  <c r="F1703" i="47"/>
  <c r="G1703" i="47"/>
  <c r="H1703" i="47"/>
  <c r="A1704" i="47"/>
  <c r="B1704" i="47"/>
  <c r="C1704" i="47"/>
  <c r="F1704" i="47"/>
  <c r="G1704" i="47"/>
  <c r="H1704" i="47"/>
  <c r="A1705" i="47"/>
  <c r="B1705" i="47"/>
  <c r="C1705" i="47"/>
  <c r="F1705" i="47"/>
  <c r="G1705" i="47"/>
  <c r="H1705" i="47"/>
  <c r="A1706" i="47"/>
  <c r="B1706" i="47"/>
  <c r="C1706" i="47"/>
  <c r="F1706" i="47"/>
  <c r="G1706" i="47"/>
  <c r="H1706" i="47"/>
  <c r="A1707" i="47"/>
  <c r="B1707" i="47"/>
  <c r="C1707" i="47"/>
  <c r="F1707" i="47"/>
  <c r="G1707" i="47"/>
  <c r="H1707" i="47"/>
  <c r="A1708" i="47"/>
  <c r="B1708" i="47"/>
  <c r="C1708" i="47"/>
  <c r="F1708" i="47"/>
  <c r="G1708" i="47"/>
  <c r="H1708" i="47"/>
  <c r="A1709" i="47"/>
  <c r="B1709" i="47"/>
  <c r="C1709" i="47"/>
  <c r="F1709" i="47"/>
  <c r="G1709" i="47"/>
  <c r="H1709" i="47"/>
  <c r="A1710" i="47"/>
  <c r="B1710" i="47"/>
  <c r="C1710" i="47"/>
  <c r="F1710" i="47"/>
  <c r="G1710" i="47"/>
  <c r="H1710" i="47"/>
  <c r="A1711" i="47"/>
  <c r="B1711" i="47"/>
  <c r="C1711" i="47"/>
  <c r="F1711" i="47"/>
  <c r="G1711" i="47"/>
  <c r="H1711" i="47"/>
  <c r="A1712" i="47"/>
  <c r="B1712" i="47"/>
  <c r="C1712" i="47"/>
  <c r="F1712" i="47"/>
  <c r="G1712" i="47"/>
  <c r="H1712" i="47"/>
  <c r="A1713" i="47"/>
  <c r="B1713" i="47"/>
  <c r="C1713" i="47"/>
  <c r="F1713" i="47"/>
  <c r="G1713" i="47"/>
  <c r="H1713" i="47"/>
  <c r="A1714" i="47"/>
  <c r="B1714" i="47"/>
  <c r="C1714" i="47"/>
  <c r="F1714" i="47"/>
  <c r="G1714" i="47"/>
  <c r="H1714" i="47"/>
  <c r="A1715" i="47"/>
  <c r="B1715" i="47"/>
  <c r="C1715" i="47"/>
  <c r="F1715" i="47"/>
  <c r="G1715" i="47"/>
  <c r="H1715" i="47"/>
  <c r="A1716" i="47"/>
  <c r="B1716" i="47"/>
  <c r="C1716" i="47"/>
  <c r="F1716" i="47"/>
  <c r="G1716" i="47"/>
  <c r="H1716" i="47"/>
  <c r="A1717" i="47"/>
  <c r="B1717" i="47"/>
  <c r="C1717" i="47"/>
  <c r="F1717" i="47"/>
  <c r="G1717" i="47"/>
  <c r="H1717" i="47"/>
  <c r="A1718" i="47"/>
  <c r="B1718" i="47"/>
  <c r="C1718" i="47"/>
  <c r="F1718" i="47"/>
  <c r="G1718" i="47"/>
  <c r="H1718" i="47"/>
  <c r="I1718" i="47"/>
  <c r="A1719" i="47"/>
  <c r="B1719" i="47"/>
  <c r="C1719" i="47"/>
  <c r="F1719" i="47"/>
  <c r="G1719" i="47"/>
  <c r="H1719" i="47"/>
  <c r="A1720" i="47"/>
  <c r="B1720" i="47"/>
  <c r="C1720" i="47"/>
  <c r="F1720" i="47"/>
  <c r="G1720" i="47"/>
  <c r="H1720" i="47"/>
  <c r="A1721" i="47"/>
  <c r="B1721" i="47"/>
  <c r="C1721" i="47"/>
  <c r="F1721" i="47"/>
  <c r="G1721" i="47"/>
  <c r="H1721" i="47"/>
  <c r="A1722" i="47"/>
  <c r="B1722" i="47"/>
  <c r="C1722" i="47"/>
  <c r="F1722" i="47"/>
  <c r="G1722" i="47"/>
  <c r="H1722" i="47"/>
  <c r="A1723" i="47"/>
  <c r="B1723" i="47"/>
  <c r="C1723" i="47"/>
  <c r="F1723" i="47"/>
  <c r="G1723" i="47"/>
  <c r="H1723" i="47"/>
  <c r="A1724" i="47"/>
  <c r="B1724" i="47"/>
  <c r="C1724" i="47"/>
  <c r="F1724" i="47"/>
  <c r="G1724" i="47"/>
  <c r="H1724" i="47"/>
  <c r="A1725" i="47"/>
  <c r="B1725" i="47"/>
  <c r="C1725" i="47"/>
  <c r="F1725" i="47"/>
  <c r="G1725" i="47"/>
  <c r="H1725" i="47"/>
  <c r="A1726" i="47"/>
  <c r="B1726" i="47"/>
  <c r="C1726" i="47"/>
  <c r="F1726" i="47"/>
  <c r="G1726" i="47"/>
  <c r="H1726" i="47"/>
  <c r="A1727" i="47"/>
  <c r="B1727" i="47"/>
  <c r="C1727" i="47"/>
  <c r="F1727" i="47"/>
  <c r="G1727" i="47"/>
  <c r="H1727" i="47"/>
  <c r="A1728" i="47"/>
  <c r="B1728" i="47"/>
  <c r="C1728" i="47"/>
  <c r="F1728" i="47"/>
  <c r="G1728" i="47"/>
  <c r="H1728" i="47"/>
  <c r="A1729" i="47"/>
  <c r="B1729" i="47"/>
  <c r="C1729" i="47"/>
  <c r="F1729" i="47"/>
  <c r="G1729" i="47"/>
  <c r="H1729" i="47"/>
  <c r="A1730" i="47"/>
  <c r="B1730" i="47"/>
  <c r="C1730" i="47"/>
  <c r="F1730" i="47"/>
  <c r="G1730" i="47"/>
  <c r="H1730" i="47"/>
  <c r="A1731" i="47"/>
  <c r="B1731" i="47"/>
  <c r="C1731" i="47"/>
  <c r="F1731" i="47"/>
  <c r="G1731" i="47"/>
  <c r="H1731" i="47"/>
  <c r="A1732" i="47"/>
  <c r="B1732" i="47"/>
  <c r="C1732" i="47"/>
  <c r="F1732" i="47"/>
  <c r="G1732" i="47"/>
  <c r="H1732" i="47"/>
  <c r="A1733" i="47"/>
  <c r="B1733" i="47"/>
  <c r="C1733" i="47"/>
  <c r="F1733" i="47"/>
  <c r="G1733" i="47"/>
  <c r="H1733" i="47"/>
  <c r="A1734" i="47"/>
  <c r="B1734" i="47"/>
  <c r="C1734" i="47"/>
  <c r="F1734" i="47"/>
  <c r="G1734" i="47"/>
  <c r="H1734" i="47"/>
  <c r="I1734" i="47"/>
  <c r="A1735" i="47"/>
  <c r="B1735" i="47"/>
  <c r="C1735" i="47"/>
  <c r="F1735" i="47"/>
  <c r="G1735" i="47"/>
  <c r="H1735" i="47"/>
  <c r="A1736" i="47"/>
  <c r="B1736" i="47"/>
  <c r="C1736" i="47"/>
  <c r="F1736" i="47"/>
  <c r="G1736" i="47"/>
  <c r="H1736" i="47"/>
  <c r="A1737" i="47"/>
  <c r="B1737" i="47"/>
  <c r="C1737" i="47"/>
  <c r="F1737" i="47"/>
  <c r="G1737" i="47"/>
  <c r="H1737" i="47"/>
  <c r="A1738" i="47"/>
  <c r="B1738" i="47"/>
  <c r="C1738" i="47"/>
  <c r="F1738" i="47"/>
  <c r="G1738" i="47"/>
  <c r="H1738" i="47"/>
  <c r="A1739" i="47"/>
  <c r="B1739" i="47"/>
  <c r="C1739" i="47"/>
  <c r="F1739" i="47"/>
  <c r="G1739" i="47"/>
  <c r="H1739" i="47"/>
  <c r="A1740" i="47"/>
  <c r="B1740" i="47"/>
  <c r="C1740" i="47"/>
  <c r="F1740" i="47"/>
  <c r="G1740" i="47"/>
  <c r="H1740" i="47"/>
  <c r="A1741" i="47"/>
  <c r="B1741" i="47"/>
  <c r="C1741" i="47"/>
  <c r="F1741" i="47"/>
  <c r="G1741" i="47"/>
  <c r="H1741" i="47"/>
  <c r="A1742" i="47"/>
  <c r="B1742" i="47"/>
  <c r="C1742" i="47"/>
  <c r="F1742" i="47"/>
  <c r="G1742" i="47"/>
  <c r="H1742" i="47"/>
  <c r="A1743" i="47"/>
  <c r="B1743" i="47"/>
  <c r="C1743" i="47"/>
  <c r="F1743" i="47"/>
  <c r="G1743" i="47"/>
  <c r="H1743" i="47"/>
  <c r="A1744" i="47"/>
  <c r="B1744" i="47"/>
  <c r="C1744" i="47"/>
  <c r="F1744" i="47"/>
  <c r="G1744" i="47"/>
  <c r="H1744" i="47"/>
  <c r="A1745" i="47"/>
  <c r="B1745" i="47"/>
  <c r="C1745" i="47"/>
  <c r="F1745" i="47"/>
  <c r="G1745" i="47"/>
  <c r="H1745" i="47"/>
  <c r="A1746" i="47"/>
  <c r="B1746" i="47"/>
  <c r="C1746" i="47"/>
  <c r="F1746" i="47"/>
  <c r="G1746" i="47"/>
  <c r="H1746" i="47"/>
  <c r="A1747" i="47"/>
  <c r="B1747" i="47"/>
  <c r="C1747" i="47"/>
  <c r="F1747" i="47"/>
  <c r="G1747" i="47"/>
  <c r="H1747" i="47"/>
  <c r="A1748" i="47"/>
  <c r="B1748" i="47"/>
  <c r="C1748" i="47"/>
  <c r="F1748" i="47"/>
  <c r="G1748" i="47"/>
  <c r="H1748" i="47"/>
  <c r="A1749" i="47"/>
  <c r="B1749" i="47"/>
  <c r="C1749" i="47"/>
  <c r="F1749" i="47"/>
  <c r="G1749" i="47"/>
  <c r="H1749" i="47"/>
  <c r="A1750" i="47"/>
  <c r="B1750" i="47"/>
  <c r="C1750" i="47"/>
  <c r="F1750" i="47"/>
  <c r="G1750" i="47"/>
  <c r="H1750" i="47"/>
  <c r="I1750" i="47"/>
  <c r="A1751" i="47"/>
  <c r="B1751" i="47"/>
  <c r="C1751" i="47"/>
  <c r="F1751" i="47"/>
  <c r="G1751" i="47"/>
  <c r="H1751" i="47"/>
  <c r="A1752" i="47"/>
  <c r="B1752" i="47"/>
  <c r="C1752" i="47"/>
  <c r="F1752" i="47"/>
  <c r="G1752" i="47"/>
  <c r="H1752" i="47"/>
  <c r="A1753" i="47"/>
  <c r="B1753" i="47"/>
  <c r="C1753" i="47"/>
  <c r="F1753" i="47"/>
  <c r="G1753" i="47"/>
  <c r="H1753" i="47"/>
  <c r="A1754" i="47"/>
  <c r="B1754" i="47"/>
  <c r="C1754" i="47"/>
  <c r="F1754" i="47"/>
  <c r="G1754" i="47"/>
  <c r="H1754" i="47"/>
  <c r="A1755" i="47"/>
  <c r="B1755" i="47"/>
  <c r="C1755" i="47"/>
  <c r="F1755" i="47"/>
  <c r="G1755" i="47"/>
  <c r="H1755" i="47"/>
  <c r="A1756" i="47"/>
  <c r="B1756" i="47"/>
  <c r="C1756" i="47"/>
  <c r="F1756" i="47"/>
  <c r="G1756" i="47"/>
  <c r="H1756" i="47"/>
  <c r="A1757" i="47"/>
  <c r="B1757" i="47"/>
  <c r="C1757" i="47"/>
  <c r="F1757" i="47"/>
  <c r="G1757" i="47"/>
  <c r="H1757" i="47"/>
  <c r="A1758" i="47"/>
  <c r="B1758" i="47"/>
  <c r="C1758" i="47"/>
  <c r="F1758" i="47"/>
  <c r="G1758" i="47"/>
  <c r="H1758" i="47"/>
  <c r="A1759" i="47"/>
  <c r="B1759" i="47"/>
  <c r="C1759" i="47"/>
  <c r="F1759" i="47"/>
  <c r="G1759" i="47"/>
  <c r="H1759" i="47"/>
  <c r="A1760" i="47"/>
  <c r="B1760" i="47"/>
  <c r="C1760" i="47"/>
  <c r="F1760" i="47"/>
  <c r="G1760" i="47"/>
  <c r="H1760" i="47"/>
  <c r="A1761" i="47"/>
  <c r="B1761" i="47"/>
  <c r="C1761" i="47"/>
  <c r="F1761" i="47"/>
  <c r="G1761" i="47"/>
  <c r="H1761" i="47"/>
  <c r="A1762" i="47"/>
  <c r="B1762" i="47"/>
  <c r="C1762" i="47"/>
  <c r="F1762" i="47"/>
  <c r="G1762" i="47"/>
  <c r="H1762" i="47"/>
  <c r="A1763" i="47"/>
  <c r="B1763" i="47"/>
  <c r="C1763" i="47"/>
  <c r="F1763" i="47"/>
  <c r="G1763" i="47"/>
  <c r="H1763" i="47"/>
  <c r="A1764" i="47"/>
  <c r="B1764" i="47"/>
  <c r="C1764" i="47"/>
  <c r="F1764" i="47"/>
  <c r="G1764" i="47"/>
  <c r="H1764" i="47"/>
  <c r="A1765" i="47"/>
  <c r="B1765" i="47"/>
  <c r="C1765" i="47"/>
  <c r="F1765" i="47"/>
  <c r="G1765" i="47"/>
  <c r="H1765" i="47"/>
  <c r="A1766" i="47"/>
  <c r="B1766" i="47"/>
  <c r="C1766" i="47"/>
  <c r="F1766" i="47"/>
  <c r="G1766" i="47"/>
  <c r="H1766" i="47"/>
  <c r="I1766" i="47"/>
  <c r="A1767" i="47"/>
  <c r="B1767" i="47"/>
  <c r="C1767" i="47"/>
  <c r="F1767" i="47"/>
  <c r="G1767" i="47"/>
  <c r="H1767" i="47"/>
  <c r="A1768" i="47"/>
  <c r="B1768" i="47"/>
  <c r="C1768" i="47"/>
  <c r="F1768" i="47"/>
  <c r="G1768" i="47"/>
  <c r="H1768" i="47"/>
  <c r="A1769" i="47"/>
  <c r="B1769" i="47"/>
  <c r="C1769" i="47"/>
  <c r="F1769" i="47"/>
  <c r="G1769" i="47"/>
  <c r="H1769" i="47"/>
  <c r="A1770" i="47"/>
  <c r="B1770" i="47"/>
  <c r="C1770" i="47"/>
  <c r="F1770" i="47"/>
  <c r="G1770" i="47"/>
  <c r="H1770" i="47"/>
  <c r="A1771" i="47"/>
  <c r="B1771" i="47"/>
  <c r="C1771" i="47"/>
  <c r="F1771" i="47"/>
  <c r="G1771" i="47"/>
  <c r="H1771" i="47"/>
  <c r="A1772" i="47"/>
  <c r="B1772" i="47"/>
  <c r="C1772" i="47"/>
  <c r="F1772" i="47"/>
  <c r="G1772" i="47"/>
  <c r="H1772" i="47"/>
  <c r="A1773" i="47"/>
  <c r="B1773" i="47"/>
  <c r="C1773" i="47"/>
  <c r="F1773" i="47"/>
  <c r="G1773" i="47"/>
  <c r="H1773" i="47"/>
  <c r="A1774" i="47"/>
  <c r="B1774" i="47"/>
  <c r="C1774" i="47"/>
  <c r="F1774" i="47"/>
  <c r="G1774" i="47"/>
  <c r="H1774" i="47"/>
  <c r="A1775" i="47"/>
  <c r="B1775" i="47"/>
  <c r="C1775" i="47"/>
  <c r="F1775" i="47"/>
  <c r="G1775" i="47"/>
  <c r="H1775" i="47"/>
  <c r="A1776" i="47"/>
  <c r="B1776" i="47"/>
  <c r="C1776" i="47"/>
  <c r="F1776" i="47"/>
  <c r="G1776" i="47"/>
  <c r="H1776" i="47"/>
  <c r="A1777" i="47"/>
  <c r="B1777" i="47"/>
  <c r="C1777" i="47"/>
  <c r="F1777" i="47"/>
  <c r="G1777" i="47"/>
  <c r="H1777" i="47"/>
  <c r="A1778" i="47"/>
  <c r="B1778" i="47"/>
  <c r="C1778" i="47"/>
  <c r="F1778" i="47"/>
  <c r="G1778" i="47"/>
  <c r="H1778" i="47"/>
  <c r="A1779" i="47"/>
  <c r="B1779" i="47"/>
  <c r="C1779" i="47"/>
  <c r="F1779" i="47"/>
  <c r="G1779" i="47"/>
  <c r="H1779" i="47"/>
  <c r="A1780" i="47"/>
  <c r="B1780" i="47"/>
  <c r="C1780" i="47"/>
  <c r="F1780" i="47"/>
  <c r="G1780" i="47"/>
  <c r="H1780" i="47"/>
  <c r="A1781" i="47"/>
  <c r="B1781" i="47"/>
  <c r="C1781" i="47"/>
  <c r="F1781" i="47"/>
  <c r="G1781" i="47"/>
  <c r="H1781" i="47"/>
  <c r="A1782" i="47"/>
  <c r="B1782" i="47"/>
  <c r="C1782" i="47"/>
  <c r="F1782" i="47"/>
  <c r="G1782" i="47"/>
  <c r="H1782" i="47"/>
  <c r="I1782" i="47"/>
  <c r="A1783" i="47"/>
  <c r="B1783" i="47"/>
  <c r="C1783" i="47"/>
  <c r="F1783" i="47"/>
  <c r="G1783" i="47"/>
  <c r="H1783" i="47"/>
  <c r="A1784" i="47"/>
  <c r="B1784" i="47"/>
  <c r="C1784" i="47"/>
  <c r="F1784" i="47"/>
  <c r="G1784" i="47"/>
  <c r="H1784" i="47"/>
  <c r="A1785" i="47"/>
  <c r="B1785" i="47"/>
  <c r="C1785" i="47"/>
  <c r="F1785" i="47"/>
  <c r="G1785" i="47"/>
  <c r="H1785" i="47"/>
  <c r="A1786" i="47"/>
  <c r="B1786" i="47"/>
  <c r="C1786" i="47"/>
  <c r="F1786" i="47"/>
  <c r="G1786" i="47"/>
  <c r="H1786" i="47"/>
  <c r="A1787" i="47"/>
  <c r="B1787" i="47"/>
  <c r="C1787" i="47"/>
  <c r="F1787" i="47"/>
  <c r="G1787" i="47"/>
  <c r="H1787" i="47"/>
  <c r="A1788" i="47"/>
  <c r="B1788" i="47"/>
  <c r="C1788" i="47"/>
  <c r="F1788" i="47"/>
  <c r="G1788" i="47"/>
  <c r="H1788" i="47"/>
  <c r="A1789" i="47"/>
  <c r="B1789" i="47"/>
  <c r="C1789" i="47"/>
  <c r="F1789" i="47"/>
  <c r="G1789" i="47"/>
  <c r="H1789" i="47"/>
  <c r="A1790" i="47"/>
  <c r="B1790" i="47"/>
  <c r="C1790" i="47"/>
  <c r="F1790" i="47"/>
  <c r="G1790" i="47"/>
  <c r="H1790" i="47"/>
  <c r="A1791" i="47"/>
  <c r="B1791" i="47"/>
  <c r="C1791" i="47"/>
  <c r="F1791" i="47"/>
  <c r="G1791" i="47"/>
  <c r="H1791" i="47"/>
  <c r="A1792" i="47"/>
  <c r="B1792" i="47"/>
  <c r="C1792" i="47"/>
  <c r="F1792" i="47"/>
  <c r="G1792" i="47"/>
  <c r="H1792" i="47"/>
  <c r="A1793" i="47"/>
  <c r="B1793" i="47"/>
  <c r="C1793" i="47"/>
  <c r="F1793" i="47"/>
  <c r="G1793" i="47"/>
  <c r="H1793" i="47"/>
  <c r="A1794" i="47"/>
  <c r="B1794" i="47"/>
  <c r="C1794" i="47"/>
  <c r="F1794" i="47"/>
  <c r="G1794" i="47"/>
  <c r="H1794" i="47"/>
  <c r="A1795" i="47"/>
  <c r="B1795" i="47"/>
  <c r="C1795" i="47"/>
  <c r="F1795" i="47"/>
  <c r="G1795" i="47"/>
  <c r="H1795" i="47"/>
  <c r="A1796" i="47"/>
  <c r="B1796" i="47"/>
  <c r="C1796" i="47"/>
  <c r="F1796" i="47"/>
  <c r="G1796" i="47"/>
  <c r="H1796" i="47"/>
  <c r="A1797" i="47"/>
  <c r="B1797" i="47"/>
  <c r="C1797" i="47"/>
  <c r="F1797" i="47"/>
  <c r="G1797" i="47"/>
  <c r="H1797" i="47"/>
  <c r="A1798" i="47"/>
  <c r="B1798" i="47"/>
  <c r="C1798" i="47"/>
  <c r="F1798" i="47"/>
  <c r="G1798" i="47"/>
  <c r="H1798" i="47"/>
  <c r="I1798" i="47"/>
  <c r="A1799" i="47"/>
  <c r="B1799" i="47"/>
  <c r="C1799" i="47"/>
  <c r="F1799" i="47"/>
  <c r="G1799" i="47"/>
  <c r="H1799" i="47"/>
  <c r="A1800" i="47"/>
  <c r="B1800" i="47"/>
  <c r="C1800" i="47"/>
  <c r="F1800" i="47"/>
  <c r="G1800" i="47"/>
  <c r="H1800" i="47"/>
  <c r="A1801" i="47"/>
  <c r="B1801" i="47"/>
  <c r="C1801" i="47"/>
  <c r="F1801" i="47"/>
  <c r="G1801" i="47"/>
  <c r="H1801" i="47"/>
  <c r="A1802" i="47"/>
  <c r="B1802" i="47"/>
  <c r="C1802" i="47"/>
  <c r="F1802" i="47"/>
  <c r="G1802" i="47"/>
  <c r="H1802" i="47"/>
  <c r="A1803" i="47"/>
  <c r="B1803" i="47"/>
  <c r="C1803" i="47"/>
  <c r="F1803" i="47"/>
  <c r="G1803" i="47"/>
  <c r="H1803" i="47"/>
  <c r="A1804" i="47"/>
  <c r="B1804" i="47"/>
  <c r="C1804" i="47"/>
  <c r="F1804" i="47"/>
  <c r="G1804" i="47"/>
  <c r="H1804" i="47"/>
  <c r="A1805" i="47"/>
  <c r="B1805" i="47"/>
  <c r="C1805" i="47"/>
  <c r="F1805" i="47"/>
  <c r="G1805" i="47"/>
  <c r="H1805" i="47"/>
  <c r="A1806" i="47"/>
  <c r="B1806" i="47"/>
  <c r="C1806" i="47"/>
  <c r="F1806" i="47"/>
  <c r="G1806" i="47"/>
  <c r="H1806" i="47"/>
  <c r="A1807" i="47"/>
  <c r="B1807" i="47"/>
  <c r="C1807" i="47"/>
  <c r="F1807" i="47"/>
  <c r="G1807" i="47"/>
  <c r="H1807" i="47"/>
  <c r="A1808" i="47"/>
  <c r="B1808" i="47"/>
  <c r="C1808" i="47"/>
  <c r="F1808" i="47"/>
  <c r="G1808" i="47"/>
  <c r="H1808" i="47"/>
  <c r="A1809" i="47"/>
  <c r="B1809" i="47"/>
  <c r="C1809" i="47"/>
  <c r="F1809" i="47"/>
  <c r="G1809" i="47"/>
  <c r="H1809" i="47"/>
  <c r="A1810" i="47"/>
  <c r="B1810" i="47"/>
  <c r="C1810" i="47"/>
  <c r="F1810" i="47"/>
  <c r="G1810" i="47"/>
  <c r="H1810" i="47"/>
  <c r="I1810" i="47"/>
  <c r="A1811" i="47"/>
  <c r="B1811" i="47"/>
  <c r="C1811" i="47"/>
  <c r="F1811" i="47"/>
  <c r="G1811" i="47"/>
  <c r="H1811" i="47"/>
  <c r="A1812" i="47"/>
  <c r="B1812" i="47"/>
  <c r="C1812" i="47"/>
  <c r="F1812" i="47"/>
  <c r="G1812" i="47"/>
  <c r="H1812" i="47"/>
  <c r="A1813" i="47"/>
  <c r="B1813" i="47"/>
  <c r="C1813" i="47"/>
  <c r="F1813" i="47"/>
  <c r="G1813" i="47"/>
  <c r="H1813" i="47"/>
  <c r="A1814" i="47"/>
  <c r="B1814" i="47"/>
  <c r="C1814" i="47"/>
  <c r="F1814" i="47"/>
  <c r="G1814" i="47"/>
  <c r="H1814" i="47"/>
  <c r="A1815" i="47"/>
  <c r="B1815" i="47"/>
  <c r="C1815" i="47"/>
  <c r="F1815" i="47"/>
  <c r="G1815" i="47"/>
  <c r="H1815" i="47"/>
  <c r="A1816" i="47"/>
  <c r="B1816" i="47"/>
  <c r="C1816" i="47"/>
  <c r="F1816" i="47"/>
  <c r="G1816" i="47"/>
  <c r="H1816" i="47"/>
  <c r="A1817" i="47"/>
  <c r="B1817" i="47"/>
  <c r="C1817" i="47"/>
  <c r="F1817" i="47"/>
  <c r="G1817" i="47"/>
  <c r="H1817" i="47"/>
  <c r="A1818" i="47"/>
  <c r="B1818" i="47"/>
  <c r="C1818" i="47"/>
  <c r="F1818" i="47"/>
  <c r="G1818" i="47"/>
  <c r="H1818" i="47"/>
  <c r="I1818" i="47"/>
  <c r="A1819" i="47"/>
  <c r="B1819" i="47"/>
  <c r="C1819" i="47"/>
  <c r="F1819" i="47"/>
  <c r="G1819" i="47"/>
  <c r="H1819" i="47"/>
  <c r="A1820" i="47"/>
  <c r="B1820" i="47"/>
  <c r="C1820" i="47"/>
  <c r="F1820" i="47"/>
  <c r="G1820" i="47"/>
  <c r="H1820" i="47"/>
  <c r="A1821" i="47"/>
  <c r="B1821" i="47"/>
  <c r="C1821" i="47"/>
  <c r="F1821" i="47"/>
  <c r="G1821" i="47"/>
  <c r="H1821" i="47"/>
  <c r="A1822" i="47"/>
  <c r="B1822" i="47"/>
  <c r="C1822" i="47"/>
  <c r="F1822" i="47"/>
  <c r="G1822" i="47"/>
  <c r="H1822" i="47"/>
  <c r="A1823" i="47"/>
  <c r="B1823" i="47"/>
  <c r="C1823" i="47"/>
  <c r="F1823" i="47"/>
  <c r="G1823" i="47"/>
  <c r="H1823" i="47"/>
  <c r="A1824" i="47"/>
  <c r="B1824" i="47"/>
  <c r="C1824" i="47"/>
  <c r="F1824" i="47"/>
  <c r="G1824" i="47"/>
  <c r="H1824" i="47"/>
  <c r="A1825" i="47"/>
  <c r="B1825" i="47"/>
  <c r="C1825" i="47"/>
  <c r="F1825" i="47"/>
  <c r="G1825" i="47"/>
  <c r="H1825" i="47"/>
  <c r="A1826" i="47"/>
  <c r="B1826" i="47"/>
  <c r="C1826" i="47"/>
  <c r="F1826" i="47"/>
  <c r="G1826" i="47"/>
  <c r="H1826" i="47"/>
  <c r="I1826" i="47"/>
  <c r="A1827" i="47"/>
  <c r="B1827" i="47"/>
  <c r="C1827" i="47"/>
  <c r="F1827" i="47"/>
  <c r="G1827" i="47"/>
  <c r="H1827" i="47"/>
  <c r="J1403" i="47"/>
  <c r="J1404" i="47" s="1"/>
  <c r="J1405" i="47" s="1"/>
  <c r="J1406" i="47" s="1"/>
  <c r="J1407" i="47" s="1"/>
  <c r="J1408" i="47" s="1"/>
  <c r="J1409" i="47" s="1"/>
  <c r="J1410" i="47" s="1"/>
  <c r="J1411" i="47" s="1"/>
  <c r="J1412" i="47" s="1"/>
  <c r="J1413" i="47" s="1"/>
  <c r="J1414" i="47" s="1"/>
  <c r="J1415" i="47" s="1"/>
  <c r="J1416" i="47" s="1"/>
  <c r="J1417" i="47" s="1"/>
  <c r="J1418" i="47" s="1"/>
  <c r="J1419" i="47" s="1"/>
  <c r="J1420" i="47" s="1"/>
  <c r="J1421" i="47" s="1"/>
  <c r="J1422" i="47" s="1"/>
  <c r="J1423" i="47" s="1"/>
  <c r="J1424" i="47" s="1"/>
  <c r="J1425" i="47" s="1"/>
  <c r="J1426" i="47" s="1"/>
  <c r="J1427" i="47" s="1"/>
  <c r="J1428" i="47" s="1"/>
  <c r="J1429" i="47" s="1"/>
  <c r="J1430" i="47" s="1"/>
  <c r="J1431" i="47" s="1"/>
  <c r="J1372" i="47"/>
  <c r="J1373" i="47" s="1"/>
  <c r="J1374" i="47" s="1"/>
  <c r="J1375" i="47" s="1"/>
  <c r="J1376" i="47" s="1"/>
  <c r="J1377" i="47" s="1"/>
  <c r="J1378" i="47" s="1"/>
  <c r="J1379" i="47" s="1"/>
  <c r="J1380" i="47" s="1"/>
  <c r="J1381" i="47" s="1"/>
  <c r="J1382" i="47" s="1"/>
  <c r="J1383" i="47" s="1"/>
  <c r="J1384" i="47" s="1"/>
  <c r="J1385" i="47" s="1"/>
  <c r="J1386" i="47" s="1"/>
  <c r="J1387" i="47" s="1"/>
  <c r="J1388" i="47" s="1"/>
  <c r="J1389" i="47" s="1"/>
  <c r="J1390" i="47" s="1"/>
  <c r="J1391" i="47" s="1"/>
  <c r="J1392" i="47" s="1"/>
  <c r="J1393" i="47" s="1"/>
  <c r="J1394" i="47" s="1"/>
  <c r="J1395" i="47" s="1"/>
  <c r="J1396" i="47" s="1"/>
  <c r="J1397" i="47" s="1"/>
  <c r="J1398" i="47" s="1"/>
  <c r="J1399" i="47" s="1"/>
  <c r="J1400" i="47" s="1"/>
  <c r="J1401" i="47" s="1"/>
  <c r="J1342" i="47"/>
  <c r="J1343" i="47" s="1"/>
  <c r="J1344" i="47" s="1"/>
  <c r="J1345" i="47" s="1"/>
  <c r="J1346" i="47" s="1"/>
  <c r="J1347" i="47" s="1"/>
  <c r="J1348" i="47" s="1"/>
  <c r="J1349" i="47" s="1"/>
  <c r="J1350" i="47" s="1"/>
  <c r="J1351" i="47" s="1"/>
  <c r="J1352" i="47" s="1"/>
  <c r="J1353" i="47" s="1"/>
  <c r="J1354" i="47" s="1"/>
  <c r="J1355" i="47" s="1"/>
  <c r="J1356" i="47" s="1"/>
  <c r="J1357" i="47" s="1"/>
  <c r="J1358" i="47" s="1"/>
  <c r="J1359" i="47" s="1"/>
  <c r="J1360" i="47" s="1"/>
  <c r="J1361" i="47" s="1"/>
  <c r="J1362" i="47" s="1"/>
  <c r="J1363" i="47" s="1"/>
  <c r="J1364" i="47" s="1"/>
  <c r="J1365" i="47" s="1"/>
  <c r="J1366" i="47" s="1"/>
  <c r="J1367" i="47" s="1"/>
  <c r="J1368" i="47" s="1"/>
  <c r="J1369" i="47" s="1"/>
  <c r="J1370" i="47" s="1"/>
  <c r="J1311" i="47"/>
  <c r="J1312" i="47" s="1"/>
  <c r="J1313" i="47" s="1"/>
  <c r="J1314" i="47" s="1"/>
  <c r="J1315" i="47" s="1"/>
  <c r="J1316" i="47" s="1"/>
  <c r="J1317" i="47" s="1"/>
  <c r="J1318" i="47" s="1"/>
  <c r="J1319" i="47" s="1"/>
  <c r="J1320" i="47" s="1"/>
  <c r="J1321" i="47" s="1"/>
  <c r="J1322" i="47" s="1"/>
  <c r="J1323" i="47" s="1"/>
  <c r="J1324" i="47" s="1"/>
  <c r="J1325" i="47" s="1"/>
  <c r="J1326" i="47" s="1"/>
  <c r="J1327" i="47" s="1"/>
  <c r="J1328" i="47" s="1"/>
  <c r="J1329" i="47" s="1"/>
  <c r="J1330" i="47" s="1"/>
  <c r="J1331" i="47" s="1"/>
  <c r="J1332" i="47" s="1"/>
  <c r="J1333" i="47" s="1"/>
  <c r="J1334" i="47" s="1"/>
  <c r="J1335" i="47" s="1"/>
  <c r="J1336" i="47" s="1"/>
  <c r="J1337" i="47" s="1"/>
  <c r="J1338" i="47" s="1"/>
  <c r="J1339" i="47" s="1"/>
  <c r="J1340" i="47" s="1"/>
  <c r="J1280" i="47"/>
  <c r="J1281" i="47" s="1"/>
  <c r="J1282" i="47" s="1"/>
  <c r="J1283" i="47" s="1"/>
  <c r="J1284" i="47" s="1"/>
  <c r="J1285" i="47" s="1"/>
  <c r="J1286" i="47" s="1"/>
  <c r="J1287" i="47" s="1"/>
  <c r="J1288" i="47" s="1"/>
  <c r="J1289" i="47" s="1"/>
  <c r="J1290" i="47" s="1"/>
  <c r="J1291" i="47" s="1"/>
  <c r="J1292" i="47" s="1"/>
  <c r="J1293" i="47" s="1"/>
  <c r="J1294" i="47" s="1"/>
  <c r="J1295" i="47" s="1"/>
  <c r="J1296" i="47" s="1"/>
  <c r="J1297" i="47" s="1"/>
  <c r="J1298" i="47" s="1"/>
  <c r="J1299" i="47" s="1"/>
  <c r="J1300" i="47" s="1"/>
  <c r="J1301" i="47" s="1"/>
  <c r="J1302" i="47" s="1"/>
  <c r="J1303" i="47" s="1"/>
  <c r="J1304" i="47" s="1"/>
  <c r="J1305" i="47" s="1"/>
  <c r="J1306" i="47" s="1"/>
  <c r="J1307" i="47" s="1"/>
  <c r="J1308" i="47" s="1"/>
  <c r="J1309" i="47" s="1"/>
  <c r="J1250" i="47"/>
  <c r="J1251" i="47" s="1"/>
  <c r="J1252" i="47" s="1"/>
  <c r="J1253" i="47" s="1"/>
  <c r="J1254" i="47" s="1"/>
  <c r="J1255" i="47" s="1"/>
  <c r="J1256" i="47" s="1"/>
  <c r="J1257" i="47" s="1"/>
  <c r="J1258" i="47" s="1"/>
  <c r="J1259" i="47" s="1"/>
  <c r="J1260" i="47" s="1"/>
  <c r="J1261" i="47" s="1"/>
  <c r="J1262" i="47" s="1"/>
  <c r="J1263" i="47" s="1"/>
  <c r="J1264" i="47" s="1"/>
  <c r="J1265" i="47" s="1"/>
  <c r="J1266" i="47" s="1"/>
  <c r="J1267" i="47" s="1"/>
  <c r="J1268" i="47" s="1"/>
  <c r="J1269" i="47" s="1"/>
  <c r="J1270" i="47" s="1"/>
  <c r="J1271" i="47" s="1"/>
  <c r="J1272" i="47" s="1"/>
  <c r="J1273" i="47" s="1"/>
  <c r="J1274" i="47" s="1"/>
  <c r="J1275" i="47" s="1"/>
  <c r="J1276" i="47" s="1"/>
  <c r="J1277" i="47" s="1"/>
  <c r="J1278" i="47" s="1"/>
  <c r="J1219" i="47"/>
  <c r="J1220" i="47" s="1"/>
  <c r="J1221" i="47" s="1"/>
  <c r="J1222" i="47" s="1"/>
  <c r="J1223" i="47" s="1"/>
  <c r="J1224" i="47" s="1"/>
  <c r="J1225" i="47" s="1"/>
  <c r="J1226" i="47" s="1"/>
  <c r="J1227" i="47" s="1"/>
  <c r="J1228" i="47" s="1"/>
  <c r="J1229" i="47" s="1"/>
  <c r="J1230" i="47" s="1"/>
  <c r="J1231" i="47" s="1"/>
  <c r="J1232" i="47" s="1"/>
  <c r="J1233" i="47" s="1"/>
  <c r="J1234" i="47" s="1"/>
  <c r="J1235" i="47" s="1"/>
  <c r="J1236" i="47" s="1"/>
  <c r="J1237" i="47" s="1"/>
  <c r="J1238" i="47" s="1"/>
  <c r="J1239" i="47" s="1"/>
  <c r="J1240" i="47" s="1"/>
  <c r="J1241" i="47" s="1"/>
  <c r="J1242" i="47" s="1"/>
  <c r="J1243" i="47" s="1"/>
  <c r="J1244" i="47" s="1"/>
  <c r="J1245" i="47" s="1"/>
  <c r="J1246" i="47" s="1"/>
  <c r="J1247" i="47" s="1"/>
  <c r="J1248" i="47" s="1"/>
  <c r="J1189" i="47"/>
  <c r="J1190" i="47" s="1"/>
  <c r="J1191" i="47" s="1"/>
  <c r="J1192" i="47" s="1"/>
  <c r="J1193" i="47" s="1"/>
  <c r="J1194" i="47" s="1"/>
  <c r="J1195" i="47" s="1"/>
  <c r="J1196" i="47" s="1"/>
  <c r="J1197" i="47" s="1"/>
  <c r="J1198" i="47" s="1"/>
  <c r="J1199" i="47" s="1"/>
  <c r="J1200" i="47" s="1"/>
  <c r="J1201" i="47" s="1"/>
  <c r="J1202" i="47" s="1"/>
  <c r="J1203" i="47" s="1"/>
  <c r="J1204" i="47" s="1"/>
  <c r="J1205" i="47" s="1"/>
  <c r="J1206" i="47" s="1"/>
  <c r="J1207" i="47" s="1"/>
  <c r="J1208" i="47" s="1"/>
  <c r="J1209" i="47" s="1"/>
  <c r="J1210" i="47" s="1"/>
  <c r="J1211" i="47" s="1"/>
  <c r="J1212" i="47" s="1"/>
  <c r="J1213" i="47" s="1"/>
  <c r="J1214" i="47" s="1"/>
  <c r="J1215" i="47" s="1"/>
  <c r="J1216" i="47" s="1"/>
  <c r="J1217" i="47" s="1"/>
  <c r="J1158" i="47"/>
  <c r="J1159" i="47" s="1"/>
  <c r="J1160" i="47" s="1"/>
  <c r="J1161" i="47" s="1"/>
  <c r="J1162" i="47" s="1"/>
  <c r="J1163" i="47" s="1"/>
  <c r="J1164" i="47" s="1"/>
  <c r="J1165" i="47" s="1"/>
  <c r="J1166" i="47" s="1"/>
  <c r="J1167" i="47" s="1"/>
  <c r="J1168" i="47" s="1"/>
  <c r="J1169" i="47" s="1"/>
  <c r="J1170" i="47" s="1"/>
  <c r="J1171" i="47" s="1"/>
  <c r="J1172" i="47" s="1"/>
  <c r="J1173" i="47" s="1"/>
  <c r="J1174" i="47" s="1"/>
  <c r="J1175" i="47" s="1"/>
  <c r="J1176" i="47" s="1"/>
  <c r="J1177" i="47" s="1"/>
  <c r="J1178" i="47" s="1"/>
  <c r="J1179" i="47" s="1"/>
  <c r="J1180" i="47" s="1"/>
  <c r="J1181" i="47" s="1"/>
  <c r="J1182" i="47" s="1"/>
  <c r="J1183" i="47" s="1"/>
  <c r="J1184" i="47" s="1"/>
  <c r="J1185" i="47" s="1"/>
  <c r="J1186" i="47" s="1"/>
  <c r="J1187" i="47" s="1"/>
  <c r="J1130" i="47"/>
  <c r="J1131" i="47" s="1"/>
  <c r="J1132" i="47" s="1"/>
  <c r="J1133" i="47" s="1"/>
  <c r="J1134" i="47" s="1"/>
  <c r="J1135" i="47" s="1"/>
  <c r="J1136" i="47" s="1"/>
  <c r="J1137" i="47" s="1"/>
  <c r="J1138" i="47" s="1"/>
  <c r="J1139" i="47" s="1"/>
  <c r="J1140" i="47" s="1"/>
  <c r="J1141" i="47" s="1"/>
  <c r="J1142" i="47" s="1"/>
  <c r="J1143" i="47" s="1"/>
  <c r="J1144" i="47" s="1"/>
  <c r="J1145" i="47" s="1"/>
  <c r="J1146" i="47" s="1"/>
  <c r="J1147" i="47" s="1"/>
  <c r="J1148" i="47" s="1"/>
  <c r="J1149" i="47" s="1"/>
  <c r="J1150" i="47" s="1"/>
  <c r="J1151" i="47" s="1"/>
  <c r="J1152" i="47" s="1"/>
  <c r="J1153" i="47" s="1"/>
  <c r="J1154" i="47" s="1"/>
  <c r="J1155" i="47" s="1"/>
  <c r="J1156" i="47" s="1"/>
  <c r="K1099" i="47"/>
  <c r="K1100" i="47" s="1"/>
  <c r="K1101" i="47" s="1"/>
  <c r="K1102" i="47" s="1"/>
  <c r="K1103" i="47" s="1"/>
  <c r="K1104" i="47" s="1"/>
  <c r="K1105" i="47" s="1"/>
  <c r="K1106" i="47" s="1"/>
  <c r="K1107" i="47" s="1"/>
  <c r="K1108" i="47" s="1"/>
  <c r="K1109" i="47" s="1"/>
  <c r="K1110" i="47" s="1"/>
  <c r="K1111" i="47" s="1"/>
  <c r="K1112" i="47" s="1"/>
  <c r="K1113" i="47" s="1"/>
  <c r="K1114" i="47" s="1"/>
  <c r="K1115" i="47" s="1"/>
  <c r="K1116" i="47" s="1"/>
  <c r="K1117" i="47" s="1"/>
  <c r="K1118" i="47" s="1"/>
  <c r="K1119" i="47" s="1"/>
  <c r="K1120" i="47" s="1"/>
  <c r="K1121" i="47" s="1"/>
  <c r="K1122" i="47" s="1"/>
  <c r="K1123" i="47" s="1"/>
  <c r="K1124" i="47" s="1"/>
  <c r="K1125" i="47" s="1"/>
  <c r="K1126" i="47" s="1"/>
  <c r="K1127" i="47" s="1"/>
  <c r="K1128" i="47" s="1"/>
  <c r="K1129" i="47" s="1"/>
  <c r="K1130" i="47" s="1"/>
  <c r="K1131" i="47" s="1"/>
  <c r="K1132" i="47" s="1"/>
  <c r="K1133" i="47" s="1"/>
  <c r="K1134" i="47" s="1"/>
  <c r="K1135" i="47" s="1"/>
  <c r="K1136" i="47" s="1"/>
  <c r="K1137" i="47" s="1"/>
  <c r="K1138" i="47" s="1"/>
  <c r="K1139" i="47" s="1"/>
  <c r="K1140" i="47" s="1"/>
  <c r="K1141" i="47" s="1"/>
  <c r="K1142" i="47" s="1"/>
  <c r="K1143" i="47" s="1"/>
  <c r="K1144" i="47" s="1"/>
  <c r="K1145" i="47" s="1"/>
  <c r="K1146" i="47" s="1"/>
  <c r="K1147" i="47" s="1"/>
  <c r="K1148" i="47" s="1"/>
  <c r="K1149" i="47" s="1"/>
  <c r="K1150" i="47" s="1"/>
  <c r="K1151" i="47" s="1"/>
  <c r="K1152" i="47" s="1"/>
  <c r="K1153" i="47" s="1"/>
  <c r="K1154" i="47" s="1"/>
  <c r="K1155" i="47" s="1"/>
  <c r="K1156" i="47" s="1"/>
  <c r="K1157" i="47" s="1"/>
  <c r="K1158" i="47" s="1"/>
  <c r="K1159" i="47" s="1"/>
  <c r="K1160" i="47" s="1"/>
  <c r="K1161" i="47" s="1"/>
  <c r="K1162" i="47" s="1"/>
  <c r="K1163" i="47" s="1"/>
  <c r="K1164" i="47" s="1"/>
  <c r="K1165" i="47" s="1"/>
  <c r="K1166" i="47" s="1"/>
  <c r="K1167" i="47" s="1"/>
  <c r="K1168" i="47" s="1"/>
  <c r="K1169" i="47" s="1"/>
  <c r="K1170" i="47" s="1"/>
  <c r="K1171" i="47" s="1"/>
  <c r="K1172" i="47" s="1"/>
  <c r="K1173" i="47" s="1"/>
  <c r="K1174" i="47" s="1"/>
  <c r="K1175" i="47" s="1"/>
  <c r="K1176" i="47" s="1"/>
  <c r="K1177" i="47" s="1"/>
  <c r="K1178" i="47" s="1"/>
  <c r="K1179" i="47" s="1"/>
  <c r="K1180" i="47" s="1"/>
  <c r="K1181" i="47" s="1"/>
  <c r="K1182" i="47" s="1"/>
  <c r="K1183" i="47" s="1"/>
  <c r="K1184" i="47" s="1"/>
  <c r="K1185" i="47" s="1"/>
  <c r="K1186" i="47" s="1"/>
  <c r="K1187" i="47" s="1"/>
  <c r="K1188" i="47" s="1"/>
  <c r="K1189" i="47" s="1"/>
  <c r="K1190" i="47" s="1"/>
  <c r="K1191" i="47" s="1"/>
  <c r="K1192" i="47" s="1"/>
  <c r="K1193" i="47" s="1"/>
  <c r="K1194" i="47" s="1"/>
  <c r="K1195" i="47" s="1"/>
  <c r="K1196" i="47" s="1"/>
  <c r="K1197" i="47" s="1"/>
  <c r="K1198" i="47" s="1"/>
  <c r="K1199" i="47" s="1"/>
  <c r="K1200" i="47" s="1"/>
  <c r="K1201" i="47" s="1"/>
  <c r="K1202" i="47" s="1"/>
  <c r="K1203" i="47" s="1"/>
  <c r="K1204" i="47" s="1"/>
  <c r="K1205" i="47" s="1"/>
  <c r="K1206" i="47" s="1"/>
  <c r="K1207" i="47" s="1"/>
  <c r="K1208" i="47" s="1"/>
  <c r="K1209" i="47" s="1"/>
  <c r="K1210" i="47" s="1"/>
  <c r="K1211" i="47" s="1"/>
  <c r="K1212" i="47" s="1"/>
  <c r="K1213" i="47" s="1"/>
  <c r="K1214" i="47" s="1"/>
  <c r="K1215" i="47" s="1"/>
  <c r="K1216" i="47" s="1"/>
  <c r="K1217" i="47" s="1"/>
  <c r="K1218" i="47" s="1"/>
  <c r="K1219" i="47" s="1"/>
  <c r="K1220" i="47" s="1"/>
  <c r="K1221" i="47" s="1"/>
  <c r="K1222" i="47" s="1"/>
  <c r="K1223" i="47" s="1"/>
  <c r="K1224" i="47" s="1"/>
  <c r="K1225" i="47" s="1"/>
  <c r="K1226" i="47" s="1"/>
  <c r="K1227" i="47" s="1"/>
  <c r="K1228" i="47" s="1"/>
  <c r="K1229" i="47" s="1"/>
  <c r="K1230" i="47" s="1"/>
  <c r="K1231" i="47" s="1"/>
  <c r="K1232" i="47" s="1"/>
  <c r="K1233" i="47" s="1"/>
  <c r="K1234" i="47" s="1"/>
  <c r="K1235" i="47" s="1"/>
  <c r="K1236" i="47" s="1"/>
  <c r="K1237" i="47" s="1"/>
  <c r="K1238" i="47" s="1"/>
  <c r="K1239" i="47" s="1"/>
  <c r="K1240" i="47" s="1"/>
  <c r="K1241" i="47" s="1"/>
  <c r="K1242" i="47" s="1"/>
  <c r="K1243" i="47" s="1"/>
  <c r="K1244" i="47" s="1"/>
  <c r="K1245" i="47" s="1"/>
  <c r="K1246" i="47" s="1"/>
  <c r="K1247" i="47" s="1"/>
  <c r="K1248" i="47" s="1"/>
  <c r="K1249" i="47" s="1"/>
  <c r="K1250" i="47" s="1"/>
  <c r="K1251" i="47" s="1"/>
  <c r="K1252" i="47" s="1"/>
  <c r="K1253" i="47" s="1"/>
  <c r="K1254" i="47" s="1"/>
  <c r="K1255" i="47" s="1"/>
  <c r="K1256" i="47" s="1"/>
  <c r="K1257" i="47" s="1"/>
  <c r="K1258" i="47" s="1"/>
  <c r="K1259" i="47" s="1"/>
  <c r="K1260" i="47" s="1"/>
  <c r="K1261" i="47" s="1"/>
  <c r="K1262" i="47" s="1"/>
  <c r="K1263" i="47" s="1"/>
  <c r="K1264" i="47" s="1"/>
  <c r="K1265" i="47" s="1"/>
  <c r="K1266" i="47" s="1"/>
  <c r="K1267" i="47" s="1"/>
  <c r="K1268" i="47" s="1"/>
  <c r="K1269" i="47" s="1"/>
  <c r="K1270" i="47" s="1"/>
  <c r="K1271" i="47" s="1"/>
  <c r="K1272" i="47" s="1"/>
  <c r="K1273" i="47" s="1"/>
  <c r="K1274" i="47" s="1"/>
  <c r="K1275" i="47" s="1"/>
  <c r="K1276" i="47" s="1"/>
  <c r="K1277" i="47" s="1"/>
  <c r="K1278" i="47" s="1"/>
  <c r="K1279" i="47" s="1"/>
  <c r="K1280" i="47" s="1"/>
  <c r="K1281" i="47" s="1"/>
  <c r="K1282" i="47" s="1"/>
  <c r="K1283" i="47" s="1"/>
  <c r="K1284" i="47" s="1"/>
  <c r="K1285" i="47" s="1"/>
  <c r="K1286" i="47" s="1"/>
  <c r="K1287" i="47" s="1"/>
  <c r="K1288" i="47" s="1"/>
  <c r="K1289" i="47" s="1"/>
  <c r="K1290" i="47" s="1"/>
  <c r="K1291" i="47" s="1"/>
  <c r="K1292" i="47" s="1"/>
  <c r="K1293" i="47" s="1"/>
  <c r="K1294" i="47" s="1"/>
  <c r="K1295" i="47" s="1"/>
  <c r="K1296" i="47" s="1"/>
  <c r="K1297" i="47" s="1"/>
  <c r="K1298" i="47" s="1"/>
  <c r="K1299" i="47" s="1"/>
  <c r="K1300" i="47" s="1"/>
  <c r="K1301" i="47" s="1"/>
  <c r="K1302" i="47" s="1"/>
  <c r="K1303" i="47" s="1"/>
  <c r="K1304" i="47" s="1"/>
  <c r="K1305" i="47" s="1"/>
  <c r="K1306" i="47" s="1"/>
  <c r="K1307" i="47" s="1"/>
  <c r="K1308" i="47" s="1"/>
  <c r="K1309" i="47" s="1"/>
  <c r="K1310" i="47" s="1"/>
  <c r="K1311" i="47" s="1"/>
  <c r="K1312" i="47" s="1"/>
  <c r="K1313" i="47" s="1"/>
  <c r="K1314" i="47" s="1"/>
  <c r="K1315" i="47" s="1"/>
  <c r="K1316" i="47" s="1"/>
  <c r="K1317" i="47" s="1"/>
  <c r="K1318" i="47" s="1"/>
  <c r="K1319" i="47" s="1"/>
  <c r="K1320" i="47" s="1"/>
  <c r="K1321" i="47" s="1"/>
  <c r="K1322" i="47" s="1"/>
  <c r="K1323" i="47" s="1"/>
  <c r="K1324" i="47" s="1"/>
  <c r="K1325" i="47" s="1"/>
  <c r="K1326" i="47" s="1"/>
  <c r="K1327" i="47" s="1"/>
  <c r="K1328" i="47" s="1"/>
  <c r="K1329" i="47" s="1"/>
  <c r="K1330" i="47" s="1"/>
  <c r="K1331" i="47" s="1"/>
  <c r="K1332" i="47" s="1"/>
  <c r="K1333" i="47" s="1"/>
  <c r="K1334" i="47" s="1"/>
  <c r="K1335" i="47" s="1"/>
  <c r="K1336" i="47" s="1"/>
  <c r="K1337" i="47" s="1"/>
  <c r="K1338" i="47" s="1"/>
  <c r="K1339" i="47" s="1"/>
  <c r="K1340" i="47" s="1"/>
  <c r="K1341" i="47" s="1"/>
  <c r="K1342" i="47" s="1"/>
  <c r="K1343" i="47" s="1"/>
  <c r="K1344" i="47" s="1"/>
  <c r="K1345" i="47" s="1"/>
  <c r="K1346" i="47" s="1"/>
  <c r="K1347" i="47" s="1"/>
  <c r="K1348" i="47" s="1"/>
  <c r="K1349" i="47" s="1"/>
  <c r="K1350" i="47" s="1"/>
  <c r="K1351" i="47" s="1"/>
  <c r="K1352" i="47" s="1"/>
  <c r="K1353" i="47" s="1"/>
  <c r="K1354" i="47" s="1"/>
  <c r="K1355" i="47" s="1"/>
  <c r="K1356" i="47" s="1"/>
  <c r="K1357" i="47" s="1"/>
  <c r="K1358" i="47" s="1"/>
  <c r="K1359" i="47" s="1"/>
  <c r="K1360" i="47" s="1"/>
  <c r="K1361" i="47" s="1"/>
  <c r="K1362" i="47" s="1"/>
  <c r="K1363" i="47" s="1"/>
  <c r="K1364" i="47" s="1"/>
  <c r="K1365" i="47" s="1"/>
  <c r="K1366" i="47" s="1"/>
  <c r="K1367" i="47" s="1"/>
  <c r="K1368" i="47" s="1"/>
  <c r="K1369" i="47" s="1"/>
  <c r="K1370" i="47" s="1"/>
  <c r="K1371" i="47" s="1"/>
  <c r="K1372" i="47" s="1"/>
  <c r="K1373" i="47" s="1"/>
  <c r="K1374" i="47" s="1"/>
  <c r="K1375" i="47" s="1"/>
  <c r="K1376" i="47" s="1"/>
  <c r="K1377" i="47" s="1"/>
  <c r="K1378" i="47" s="1"/>
  <c r="K1379" i="47" s="1"/>
  <c r="K1380" i="47" s="1"/>
  <c r="K1381" i="47" s="1"/>
  <c r="K1382" i="47" s="1"/>
  <c r="K1383" i="47" s="1"/>
  <c r="K1384" i="47" s="1"/>
  <c r="K1385" i="47" s="1"/>
  <c r="K1386" i="47" s="1"/>
  <c r="K1387" i="47" s="1"/>
  <c r="K1388" i="47" s="1"/>
  <c r="K1389" i="47" s="1"/>
  <c r="K1390" i="47" s="1"/>
  <c r="K1391" i="47" s="1"/>
  <c r="K1392" i="47" s="1"/>
  <c r="K1393" i="47" s="1"/>
  <c r="K1394" i="47" s="1"/>
  <c r="K1395" i="47" s="1"/>
  <c r="K1396" i="47" s="1"/>
  <c r="K1397" i="47" s="1"/>
  <c r="K1398" i="47" s="1"/>
  <c r="K1399" i="47" s="1"/>
  <c r="K1400" i="47" s="1"/>
  <c r="K1401" i="47" s="1"/>
  <c r="K1402" i="47" s="1"/>
  <c r="K1403" i="47" s="1"/>
  <c r="K1404" i="47" s="1"/>
  <c r="K1405" i="47" s="1"/>
  <c r="K1406" i="47" s="1"/>
  <c r="K1407" i="47" s="1"/>
  <c r="K1408" i="47" s="1"/>
  <c r="K1409" i="47" s="1"/>
  <c r="K1410" i="47" s="1"/>
  <c r="K1411" i="47" s="1"/>
  <c r="K1412" i="47" s="1"/>
  <c r="K1413" i="47" s="1"/>
  <c r="K1414" i="47" s="1"/>
  <c r="K1415" i="47" s="1"/>
  <c r="K1416" i="47" s="1"/>
  <c r="K1417" i="47" s="1"/>
  <c r="K1418" i="47" s="1"/>
  <c r="K1419" i="47" s="1"/>
  <c r="K1420" i="47" s="1"/>
  <c r="K1421" i="47" s="1"/>
  <c r="K1422" i="47" s="1"/>
  <c r="K1423" i="47" s="1"/>
  <c r="K1424" i="47" s="1"/>
  <c r="K1425" i="47" s="1"/>
  <c r="K1426" i="47" s="1"/>
  <c r="K1427" i="47" s="1"/>
  <c r="K1428" i="47" s="1"/>
  <c r="K1429" i="47" s="1"/>
  <c r="K1430" i="47" s="1"/>
  <c r="K1431" i="47" s="1"/>
  <c r="K1432" i="47" s="1"/>
  <c r="K1433" i="47" s="1"/>
  <c r="K1434" i="47" s="1"/>
  <c r="K1435" i="47" s="1"/>
  <c r="K1436" i="47" s="1"/>
  <c r="K1437" i="47" s="1"/>
  <c r="K1438" i="47" s="1"/>
  <c r="K1439" i="47" s="1"/>
  <c r="K1440" i="47" s="1"/>
  <c r="K1441" i="47" s="1"/>
  <c r="K1442" i="47" s="1"/>
  <c r="K1443" i="47" s="1"/>
  <c r="K1444" i="47" s="1"/>
  <c r="K1445" i="47" s="1"/>
  <c r="K1446" i="47" s="1"/>
  <c r="K1447" i="47" s="1"/>
  <c r="K1448" i="47" s="1"/>
  <c r="K1449" i="47" s="1"/>
  <c r="K1450" i="47" s="1"/>
  <c r="K1451" i="47" s="1"/>
  <c r="K1452" i="47" s="1"/>
  <c r="K1453" i="47" s="1"/>
  <c r="K1454" i="47" s="1"/>
  <c r="K1455" i="47" s="1"/>
  <c r="K1456" i="47" s="1"/>
  <c r="K1457" i="47" s="1"/>
  <c r="K1458" i="47" s="1"/>
  <c r="K1459" i="47" s="1"/>
  <c r="K1460" i="47" s="1"/>
  <c r="K1461" i="47" s="1"/>
  <c r="K1462" i="47" s="1"/>
  <c r="J1099" i="47"/>
  <c r="J1100" i="47" s="1"/>
  <c r="J1101" i="47" s="1"/>
  <c r="J1102" i="47" s="1"/>
  <c r="J1103" i="47" s="1"/>
  <c r="J1104" i="47" s="1"/>
  <c r="J1105" i="47" s="1"/>
  <c r="J1106" i="47" s="1"/>
  <c r="J1107" i="47" s="1"/>
  <c r="J1108" i="47" s="1"/>
  <c r="J1109" i="47" s="1"/>
  <c r="J1110" i="47" s="1"/>
  <c r="J1111" i="47" s="1"/>
  <c r="J1112" i="47" s="1"/>
  <c r="J1113" i="47" s="1"/>
  <c r="J1114" i="47" s="1"/>
  <c r="J1115" i="47" s="1"/>
  <c r="J1116" i="47" s="1"/>
  <c r="J1117" i="47" s="1"/>
  <c r="J1118" i="47" s="1"/>
  <c r="J1119" i="47" s="1"/>
  <c r="J1120" i="47" s="1"/>
  <c r="J1121" i="47" s="1"/>
  <c r="J1122" i="47" s="1"/>
  <c r="J1123" i="47" s="1"/>
  <c r="J1124" i="47" s="1"/>
  <c r="J1125" i="47" s="1"/>
  <c r="J1126" i="47" s="1"/>
  <c r="J1127" i="47" s="1"/>
  <c r="J1128" i="47" s="1"/>
  <c r="I69" i="30"/>
  <c r="G69" i="30"/>
  <c r="N1663" i="10"/>
  <c r="I1663" i="47" s="1"/>
  <c r="N1664" i="10"/>
  <c r="I1664" i="47" s="1"/>
  <c r="N1665" i="10"/>
  <c r="I1665" i="47" s="1"/>
  <c r="N1666" i="10"/>
  <c r="I1666" i="47" s="1"/>
  <c r="N1667" i="10"/>
  <c r="I1667" i="47" s="1"/>
  <c r="N1668" i="10"/>
  <c r="I1668" i="47" s="1"/>
  <c r="N1669" i="10"/>
  <c r="I1669" i="47" s="1"/>
  <c r="N1670" i="10"/>
  <c r="N1671" i="10"/>
  <c r="I1671" i="47" s="1"/>
  <c r="N1672" i="10"/>
  <c r="I1672" i="47" s="1"/>
  <c r="N1673" i="10"/>
  <c r="I1673" i="47" s="1"/>
  <c r="N1674" i="10"/>
  <c r="I1674" i="47" s="1"/>
  <c r="N1675" i="10"/>
  <c r="I1675" i="47" s="1"/>
  <c r="N1676" i="10"/>
  <c r="I1676" i="47" s="1"/>
  <c r="N1677" i="10"/>
  <c r="I1677" i="47" s="1"/>
  <c r="N1678" i="10"/>
  <c r="I1678" i="47" s="1"/>
  <c r="N1679" i="10"/>
  <c r="I1679" i="47" s="1"/>
  <c r="N1680" i="10"/>
  <c r="I1680" i="47" s="1"/>
  <c r="N1681" i="10"/>
  <c r="I1681" i="47" s="1"/>
  <c r="N1682" i="10"/>
  <c r="I1682" i="47" s="1"/>
  <c r="N1683" i="10"/>
  <c r="I1683" i="47" s="1"/>
  <c r="N1684" i="10"/>
  <c r="I1684" i="47" s="1"/>
  <c r="N1685" i="10"/>
  <c r="I1685" i="47" s="1"/>
  <c r="N1686" i="10"/>
  <c r="N1687" i="10"/>
  <c r="I1687" i="47" s="1"/>
  <c r="N1688" i="10"/>
  <c r="I1688" i="47" s="1"/>
  <c r="N1689" i="10"/>
  <c r="I1689" i="47" s="1"/>
  <c r="N1690" i="10"/>
  <c r="I1690" i="47" s="1"/>
  <c r="N1691" i="10"/>
  <c r="I1691" i="47" s="1"/>
  <c r="N1692" i="10"/>
  <c r="I1692" i="47" s="1"/>
  <c r="N1693" i="10"/>
  <c r="I1693" i="47" s="1"/>
  <c r="N1694" i="10"/>
  <c r="I1694" i="47" s="1"/>
  <c r="N1695" i="10"/>
  <c r="I1695" i="47" s="1"/>
  <c r="N1696" i="10"/>
  <c r="I1696" i="47" s="1"/>
  <c r="N1697" i="10"/>
  <c r="I1697" i="47" s="1"/>
  <c r="N1698" i="10"/>
  <c r="I1698" i="47" s="1"/>
  <c r="N1699" i="10"/>
  <c r="I1699" i="47" s="1"/>
  <c r="N1700" i="10"/>
  <c r="I1700" i="47" s="1"/>
  <c r="N1701" i="10"/>
  <c r="I1701" i="47" s="1"/>
  <c r="N1702" i="10"/>
  <c r="N1703" i="10"/>
  <c r="I1703" i="47" s="1"/>
  <c r="N1704" i="10"/>
  <c r="I1704" i="47" s="1"/>
  <c r="N1705" i="10"/>
  <c r="I1705" i="47" s="1"/>
  <c r="N1706" i="10"/>
  <c r="I1706" i="47" s="1"/>
  <c r="N1707" i="10"/>
  <c r="I1707" i="47" s="1"/>
  <c r="N1708" i="10"/>
  <c r="I1708" i="47" s="1"/>
  <c r="N1709" i="10"/>
  <c r="I1709" i="47" s="1"/>
  <c r="N1710" i="10"/>
  <c r="I1710" i="47" s="1"/>
  <c r="N1711" i="10"/>
  <c r="I1711" i="47" s="1"/>
  <c r="N1712" i="10"/>
  <c r="I1712" i="47" s="1"/>
  <c r="N1713" i="10"/>
  <c r="I1713" i="47" s="1"/>
  <c r="N1714" i="10"/>
  <c r="I1714" i="47" s="1"/>
  <c r="N1715" i="10"/>
  <c r="I1715" i="47" s="1"/>
  <c r="N1716" i="10"/>
  <c r="I1716" i="47" s="1"/>
  <c r="N1717" i="10"/>
  <c r="I1717" i="47" s="1"/>
  <c r="N1718" i="10"/>
  <c r="N1719" i="10"/>
  <c r="I1719" i="47" s="1"/>
  <c r="N1720" i="10"/>
  <c r="I1720" i="47" s="1"/>
  <c r="N1721" i="10"/>
  <c r="I1721" i="47" s="1"/>
  <c r="N1722" i="10"/>
  <c r="I1722" i="47" s="1"/>
  <c r="N1723" i="10"/>
  <c r="I1723" i="47" s="1"/>
  <c r="N1724" i="10"/>
  <c r="I1724" i="47" s="1"/>
  <c r="N1725" i="10"/>
  <c r="I1725" i="47" s="1"/>
  <c r="N1726" i="10"/>
  <c r="I1726" i="47" s="1"/>
  <c r="N1727" i="10"/>
  <c r="I1727" i="47" s="1"/>
  <c r="N1728" i="10"/>
  <c r="I1728" i="47" s="1"/>
  <c r="N1729" i="10"/>
  <c r="I1729" i="47" s="1"/>
  <c r="N1730" i="10"/>
  <c r="I1730" i="47" s="1"/>
  <c r="N1731" i="10"/>
  <c r="I1731" i="47" s="1"/>
  <c r="N1732" i="10"/>
  <c r="I1732" i="47" s="1"/>
  <c r="N1733" i="10"/>
  <c r="I1733" i="47" s="1"/>
  <c r="N1734" i="10"/>
  <c r="N1735" i="10"/>
  <c r="I1735" i="47" s="1"/>
  <c r="N1736" i="10"/>
  <c r="I1736" i="47" s="1"/>
  <c r="N1737" i="10"/>
  <c r="I1737" i="47" s="1"/>
  <c r="N1738" i="10"/>
  <c r="I1738" i="47" s="1"/>
  <c r="N1739" i="10"/>
  <c r="I1739" i="47" s="1"/>
  <c r="N1740" i="10"/>
  <c r="I1740" i="47" s="1"/>
  <c r="N1741" i="10"/>
  <c r="I1741" i="47" s="1"/>
  <c r="N1742" i="10"/>
  <c r="I1742" i="47" s="1"/>
  <c r="N1743" i="10"/>
  <c r="I1743" i="47" s="1"/>
  <c r="N1744" i="10"/>
  <c r="I1744" i="47" s="1"/>
  <c r="N1745" i="10"/>
  <c r="I1745" i="47" s="1"/>
  <c r="N1746" i="10"/>
  <c r="I1746" i="47" s="1"/>
  <c r="N1747" i="10"/>
  <c r="I1747" i="47" s="1"/>
  <c r="N1748" i="10"/>
  <c r="I1748" i="47" s="1"/>
  <c r="N1749" i="10"/>
  <c r="I1749" i="47" s="1"/>
  <c r="N1750" i="10"/>
  <c r="N1751" i="10"/>
  <c r="I1751" i="47" s="1"/>
  <c r="N1752" i="10"/>
  <c r="I1752" i="47" s="1"/>
  <c r="N1753" i="10"/>
  <c r="I1753" i="47" s="1"/>
  <c r="N1754" i="10"/>
  <c r="I1754" i="47" s="1"/>
  <c r="N1755" i="10"/>
  <c r="I1755" i="47" s="1"/>
  <c r="N1756" i="10"/>
  <c r="I1756" i="47" s="1"/>
  <c r="N1757" i="10"/>
  <c r="I1757" i="47" s="1"/>
  <c r="N1758" i="10"/>
  <c r="I1758" i="47" s="1"/>
  <c r="N1759" i="10"/>
  <c r="I1759" i="47" s="1"/>
  <c r="N1760" i="10"/>
  <c r="I1760" i="47" s="1"/>
  <c r="N1761" i="10"/>
  <c r="I1761" i="47" s="1"/>
  <c r="N1762" i="10"/>
  <c r="I1762" i="47" s="1"/>
  <c r="N1763" i="10"/>
  <c r="I1763" i="47" s="1"/>
  <c r="N1764" i="10"/>
  <c r="I1764" i="47" s="1"/>
  <c r="N1765" i="10"/>
  <c r="I1765" i="47" s="1"/>
  <c r="N1766" i="10"/>
  <c r="N1767" i="10"/>
  <c r="I1767" i="47" s="1"/>
  <c r="N1768" i="10"/>
  <c r="I1768" i="47" s="1"/>
  <c r="N1769" i="10"/>
  <c r="I1769" i="47" s="1"/>
  <c r="N1770" i="10"/>
  <c r="I1770" i="47" s="1"/>
  <c r="N1771" i="10"/>
  <c r="I1771" i="47" s="1"/>
  <c r="N1772" i="10"/>
  <c r="I1772" i="47" s="1"/>
  <c r="N1773" i="10"/>
  <c r="I1773" i="47" s="1"/>
  <c r="N1774" i="10"/>
  <c r="I1774" i="47" s="1"/>
  <c r="N1775" i="10"/>
  <c r="I1775" i="47" s="1"/>
  <c r="N1776" i="10"/>
  <c r="I1776" i="47" s="1"/>
  <c r="N1777" i="10"/>
  <c r="I1777" i="47" s="1"/>
  <c r="N1778" i="10"/>
  <c r="I1778" i="47" s="1"/>
  <c r="N1779" i="10"/>
  <c r="I1779" i="47" s="1"/>
  <c r="N1780" i="10"/>
  <c r="I1780" i="47" s="1"/>
  <c r="N1781" i="10"/>
  <c r="I1781" i="47" s="1"/>
  <c r="N1782" i="10"/>
  <c r="N1783" i="10"/>
  <c r="I1783" i="47" s="1"/>
  <c r="N1784" i="10"/>
  <c r="I1784" i="47" s="1"/>
  <c r="N1785" i="10"/>
  <c r="I1785" i="47" s="1"/>
  <c r="N1786" i="10"/>
  <c r="I1786" i="47" s="1"/>
  <c r="N1787" i="10"/>
  <c r="I1787" i="47" s="1"/>
  <c r="N1788" i="10"/>
  <c r="I1788" i="47" s="1"/>
  <c r="N1789" i="10"/>
  <c r="I1789" i="47" s="1"/>
  <c r="N1790" i="10"/>
  <c r="I1790" i="47" s="1"/>
  <c r="N1791" i="10"/>
  <c r="I1791" i="47" s="1"/>
  <c r="N1792" i="10"/>
  <c r="I1792" i="47" s="1"/>
  <c r="N1793" i="10"/>
  <c r="I1793" i="47" s="1"/>
  <c r="N1794" i="10"/>
  <c r="I1794" i="47" s="1"/>
  <c r="N1795" i="10"/>
  <c r="I1795" i="47" s="1"/>
  <c r="N1796" i="10"/>
  <c r="I1796" i="47" s="1"/>
  <c r="N1797" i="10"/>
  <c r="I1797" i="47" s="1"/>
  <c r="N1798" i="10"/>
  <c r="N1799" i="10"/>
  <c r="I1799" i="47" s="1"/>
  <c r="N1800" i="10"/>
  <c r="I1800" i="47" s="1"/>
  <c r="N1801" i="10"/>
  <c r="I1801" i="47" s="1"/>
  <c r="N1802" i="10"/>
  <c r="I1802" i="47" s="1"/>
  <c r="N1803" i="10"/>
  <c r="I1803" i="47" s="1"/>
  <c r="N1804" i="10"/>
  <c r="I1804" i="47" s="1"/>
  <c r="N1805" i="10"/>
  <c r="I1805" i="47" s="1"/>
  <c r="N1806" i="10"/>
  <c r="I1806" i="47" s="1"/>
  <c r="N1807" i="10"/>
  <c r="I1807" i="47" s="1"/>
  <c r="N1808" i="10"/>
  <c r="I1808" i="47" s="1"/>
  <c r="N1809" i="10"/>
  <c r="I1809" i="47" s="1"/>
  <c r="N1810" i="10"/>
  <c r="N1811" i="10"/>
  <c r="I1811" i="47" s="1"/>
  <c r="N1812" i="10"/>
  <c r="I1812" i="47" s="1"/>
  <c r="N1813" i="10"/>
  <c r="I1813" i="47" s="1"/>
  <c r="N1814" i="10"/>
  <c r="I1814" i="47" s="1"/>
  <c r="N1815" i="10"/>
  <c r="I1815" i="47" s="1"/>
  <c r="N1816" i="10"/>
  <c r="I1816" i="47" s="1"/>
  <c r="N1817" i="10"/>
  <c r="I1817" i="47" s="1"/>
  <c r="N1818" i="10"/>
  <c r="N1819" i="10"/>
  <c r="I1819" i="47" s="1"/>
  <c r="N1820" i="10"/>
  <c r="I1820" i="47" s="1"/>
  <c r="N1821" i="10"/>
  <c r="I1821" i="47" s="1"/>
  <c r="N1822" i="10"/>
  <c r="I1822" i="47" s="1"/>
  <c r="N1823" i="10"/>
  <c r="I1823" i="47" s="1"/>
  <c r="N1824" i="10"/>
  <c r="I1824" i="47" s="1"/>
  <c r="N1825" i="10"/>
  <c r="I1825" i="47" s="1"/>
  <c r="N1826" i="10"/>
  <c r="N1827" i="10"/>
  <c r="I1827" i="47" s="1"/>
  <c r="M69" i="30"/>
  <c r="M44" i="30"/>
  <c r="L44" i="30"/>
  <c r="K44" i="30"/>
  <c r="J44" i="30"/>
  <c r="I44" i="30"/>
  <c r="H44" i="30"/>
  <c r="G44" i="30"/>
  <c r="F44" i="30"/>
  <c r="F68" i="30" s="1"/>
  <c r="E44" i="30"/>
  <c r="E68" i="30" s="1"/>
  <c r="D44" i="30"/>
  <c r="D68" i="30" s="1"/>
  <c r="D69" i="30" s="1"/>
  <c r="C44" i="30"/>
  <c r="C69" i="30" s="1"/>
  <c r="B44" i="30"/>
  <c r="N43" i="30"/>
  <c r="N42" i="30"/>
  <c r="N41" i="30"/>
  <c r="N40" i="30"/>
  <c r="N39" i="30"/>
  <c r="N38" i="30"/>
  <c r="L69" i="30"/>
  <c r="K69" i="30"/>
  <c r="H69" i="30"/>
  <c r="C45" i="30" l="1"/>
  <c r="D45" i="30" s="1"/>
  <c r="E45" i="30" s="1"/>
  <c r="F45" i="30" s="1"/>
  <c r="G45" i="30" s="1"/>
  <c r="H45" i="30" s="1"/>
  <c r="I45" i="30" s="1"/>
  <c r="J45" i="30" s="1"/>
  <c r="K45" i="30" s="1"/>
  <c r="L45" i="30" s="1"/>
  <c r="M45" i="30" s="1"/>
  <c r="E69" i="30"/>
  <c r="N44" i="30"/>
  <c r="F69" i="30"/>
  <c r="J69" i="30"/>
  <c r="N68" i="30" l="1"/>
  <c r="C70" i="30"/>
  <c r="B69" i="30"/>
  <c r="B71" i="30" s="1"/>
  <c r="L1463" i="47" s="1"/>
  <c r="N69" i="30" l="1"/>
  <c r="D70" i="30"/>
  <c r="C71" i="30"/>
  <c r="L1494" i="47" s="1"/>
  <c r="E70" i="30" l="1"/>
  <c r="D71" i="30"/>
  <c r="L1522" i="47" s="1"/>
  <c r="E71" i="30" l="1"/>
  <c r="L1553" i="47" s="1"/>
  <c r="F70" i="30"/>
  <c r="G70" i="30" l="1"/>
  <c r="F71" i="30"/>
  <c r="L1583" i="47" s="1"/>
  <c r="G71" i="30" l="1"/>
  <c r="L1614" i="47" s="1"/>
  <c r="H70" i="30"/>
  <c r="I70" i="30" l="1"/>
  <c r="H71" i="30"/>
  <c r="L1644" i="47" s="1"/>
  <c r="I71" i="30" l="1"/>
  <c r="L1675" i="47" s="1"/>
  <c r="J70" i="30"/>
  <c r="K70" i="30" l="1"/>
  <c r="J71" i="30"/>
  <c r="L1706" i="47" s="1"/>
  <c r="L70" i="30" l="1"/>
  <c r="K71" i="30"/>
  <c r="L1736" i="47" s="1"/>
  <c r="M70" i="30" l="1"/>
  <c r="M71" i="30" s="1"/>
  <c r="L1797" i="47" s="1"/>
  <c r="L71" i="30"/>
  <c r="L1767" i="47" s="1"/>
  <c r="L1464" i="47" l="1"/>
  <c r="L1465" i="47" s="1"/>
  <c r="L1466" i="47" s="1"/>
  <c r="L1467" i="47" s="1"/>
  <c r="L1468" i="47" s="1"/>
  <c r="L1469" i="47" s="1"/>
  <c r="L1470" i="47" s="1"/>
  <c r="L1471" i="47" s="1"/>
  <c r="L1472" i="47" s="1"/>
  <c r="L1473" i="47" s="1"/>
  <c r="L1474" i="47" s="1"/>
  <c r="L1475" i="47" s="1"/>
  <c r="L1476" i="47" s="1"/>
  <c r="L1477" i="47" s="1"/>
  <c r="L1478" i="47" s="1"/>
  <c r="L1479" i="47" s="1"/>
  <c r="L1480" i="47" s="1"/>
  <c r="L1481" i="47" s="1"/>
  <c r="L1482" i="47" s="1"/>
  <c r="L1483" i="47" s="1"/>
  <c r="L1484" i="47" s="1"/>
  <c r="L1485" i="47" s="1"/>
  <c r="L1486" i="47" s="1"/>
  <c r="L1487" i="47" s="1"/>
  <c r="L1488" i="47" s="1"/>
  <c r="L1489" i="47" s="1"/>
  <c r="L1490" i="47" s="1"/>
  <c r="L1491" i="47" s="1"/>
  <c r="L1492" i="47" s="1"/>
  <c r="L1493" i="47" s="1"/>
  <c r="L1495" i="47" s="1"/>
  <c r="L1496" i="47" s="1"/>
  <c r="L1497" i="47" s="1"/>
  <c r="L1498" i="47" s="1"/>
  <c r="L1499" i="47" s="1"/>
  <c r="L1500" i="47" s="1"/>
  <c r="L1501" i="47" s="1"/>
  <c r="L1502" i="47" s="1"/>
  <c r="L1503" i="47" s="1"/>
  <c r="L1504" i="47" s="1"/>
  <c r="L1505" i="47" s="1"/>
  <c r="L1506" i="47" s="1"/>
  <c r="L1507" i="47" s="1"/>
  <c r="L1508" i="47" s="1"/>
  <c r="L1509" i="47" s="1"/>
  <c r="L1510" i="47" s="1"/>
  <c r="L1511" i="47" s="1"/>
  <c r="L1512" i="47" s="1"/>
  <c r="L1513" i="47" s="1"/>
  <c r="L1514" i="47" s="1"/>
  <c r="L1515" i="47" s="1"/>
  <c r="L1516" i="47" s="1"/>
  <c r="L1517" i="47" s="1"/>
  <c r="L1518" i="47" s="1"/>
  <c r="L1519" i="47" s="1"/>
  <c r="L1520" i="47" s="1"/>
  <c r="L1521" i="47" s="1"/>
  <c r="L1523" i="47" s="1"/>
  <c r="L1524" i="47" s="1"/>
  <c r="L1525" i="47" s="1"/>
  <c r="L1526" i="47" s="1"/>
  <c r="L1527" i="47" s="1"/>
  <c r="L1528" i="47" s="1"/>
  <c r="L1529" i="47" s="1"/>
  <c r="L1530" i="47" s="1"/>
  <c r="L1531" i="47" s="1"/>
  <c r="L1532" i="47" s="1"/>
  <c r="L1533" i="47" s="1"/>
  <c r="L1534" i="47" s="1"/>
  <c r="L1535" i="47" s="1"/>
  <c r="L1536" i="47" s="1"/>
  <c r="L1537" i="47" s="1"/>
  <c r="L1538" i="47" s="1"/>
  <c r="L1539" i="47" s="1"/>
  <c r="L1540" i="47" s="1"/>
  <c r="L1541" i="47" s="1"/>
  <c r="L1542" i="47" s="1"/>
  <c r="L1543" i="47" s="1"/>
  <c r="L1544" i="47" s="1"/>
  <c r="L1545" i="47" s="1"/>
  <c r="L1546" i="47" s="1"/>
  <c r="L1547" i="47" s="1"/>
  <c r="L1548" i="47" s="1"/>
  <c r="L1549" i="47" s="1"/>
  <c r="L1550" i="47" s="1"/>
  <c r="L1551" i="47" s="1"/>
  <c r="L1552" i="47" s="1"/>
  <c r="L1554" i="47" s="1"/>
  <c r="L1555" i="47" s="1"/>
  <c r="L1556" i="47" s="1"/>
  <c r="L1557" i="47" s="1"/>
  <c r="L1558" i="47" s="1"/>
  <c r="L1559" i="47" s="1"/>
  <c r="L1560" i="47" s="1"/>
  <c r="L1561" i="47" s="1"/>
  <c r="L1562" i="47" s="1"/>
  <c r="L1563" i="47" s="1"/>
  <c r="L1564" i="47" s="1"/>
  <c r="L1565" i="47" s="1"/>
  <c r="L1566" i="47" s="1"/>
  <c r="L1567" i="47" s="1"/>
  <c r="L1568" i="47" s="1"/>
  <c r="L1569" i="47" s="1"/>
  <c r="L1570" i="47" s="1"/>
  <c r="L1571" i="47" s="1"/>
  <c r="L1572" i="47" s="1"/>
  <c r="L1573" i="47" s="1"/>
  <c r="L1574" i="47" s="1"/>
  <c r="L1575" i="47" s="1"/>
  <c r="L1576" i="47" s="1"/>
  <c r="L1577" i="47" s="1"/>
  <c r="L1578" i="47" s="1"/>
  <c r="L1579" i="47" s="1"/>
  <c r="L1580" i="47" s="1"/>
  <c r="L1581" i="47" s="1"/>
  <c r="L1582" i="47" s="1"/>
  <c r="L1584" i="47" s="1"/>
  <c r="L1585" i="47" s="1"/>
  <c r="L1586" i="47" s="1"/>
  <c r="L1587" i="47" s="1"/>
  <c r="L1588" i="47" s="1"/>
  <c r="L1589" i="47" s="1"/>
  <c r="L1590" i="47" s="1"/>
  <c r="L1591" i="47" s="1"/>
  <c r="L1592" i="47" s="1"/>
  <c r="L1593" i="47" s="1"/>
  <c r="L1594" i="47" s="1"/>
  <c r="L1595" i="47" s="1"/>
  <c r="L1596" i="47" s="1"/>
  <c r="L1597" i="47" s="1"/>
  <c r="L1598" i="47" s="1"/>
  <c r="L1599" i="47" s="1"/>
  <c r="L1600" i="47" s="1"/>
  <c r="L1601" i="47" s="1"/>
  <c r="L1602" i="47" s="1"/>
  <c r="L1603" i="47" s="1"/>
  <c r="L1604" i="47" s="1"/>
  <c r="L1605" i="47" s="1"/>
  <c r="L1606" i="47" s="1"/>
  <c r="L1607" i="47" s="1"/>
  <c r="L1608" i="47" s="1"/>
  <c r="L1609" i="47" s="1"/>
  <c r="L1610" i="47" s="1"/>
  <c r="L1611" i="47" s="1"/>
  <c r="L1612" i="47" s="1"/>
  <c r="L1613" i="47" s="1"/>
  <c r="L1615" i="47" s="1"/>
  <c r="L1616" i="47" s="1"/>
  <c r="L1617" i="47" s="1"/>
  <c r="L1618" i="47" s="1"/>
  <c r="L1619" i="47" s="1"/>
  <c r="L1620" i="47" s="1"/>
  <c r="L1621" i="47" s="1"/>
  <c r="L1622" i="47" s="1"/>
  <c r="L1623" i="47" s="1"/>
  <c r="L1624" i="47" s="1"/>
  <c r="L1625" i="47" s="1"/>
  <c r="L1626" i="47" s="1"/>
  <c r="L1627" i="47" s="1"/>
  <c r="L1628" i="47" s="1"/>
  <c r="L1629" i="47" s="1"/>
  <c r="L1630" i="47" s="1"/>
  <c r="L1631" i="47" s="1"/>
  <c r="L1632" i="47" s="1"/>
  <c r="L1633" i="47" s="1"/>
  <c r="L1634" i="47" s="1"/>
  <c r="L1635" i="47" s="1"/>
  <c r="L1636" i="47" s="1"/>
  <c r="L1637" i="47" s="1"/>
  <c r="L1638" i="47" s="1"/>
  <c r="L1639" i="47" s="1"/>
  <c r="L1640" i="47" s="1"/>
  <c r="L1641" i="47" s="1"/>
  <c r="L1642" i="47" s="1"/>
  <c r="L1643" i="47" s="1"/>
  <c r="L1645" i="47" s="1"/>
  <c r="L1646" i="47" s="1"/>
  <c r="L1647" i="47" s="1"/>
  <c r="L1648" i="47" s="1"/>
  <c r="L1649" i="47" s="1"/>
  <c r="L1650" i="47" s="1"/>
  <c r="L1651" i="47" s="1"/>
  <c r="L1652" i="47" s="1"/>
  <c r="L1653" i="47" s="1"/>
  <c r="L1654" i="47" s="1"/>
  <c r="L1655" i="47" s="1"/>
  <c r="L1656" i="47" s="1"/>
  <c r="L1657" i="47" s="1"/>
  <c r="L1658" i="47" s="1"/>
  <c r="L1659" i="47" s="1"/>
  <c r="L1660" i="47" s="1"/>
  <c r="L1661" i="47" s="1"/>
  <c r="L1662" i="47" s="1"/>
  <c r="L1663" i="47" s="1"/>
  <c r="L1664" i="47" s="1"/>
  <c r="L1665" i="47" s="1"/>
  <c r="L1666" i="47" s="1"/>
  <c r="L1667" i="47" s="1"/>
  <c r="L1668" i="47" s="1"/>
  <c r="L1669" i="47" s="1"/>
  <c r="L1670" i="47" s="1"/>
  <c r="L1671" i="47" s="1"/>
  <c r="L1672" i="47" s="1"/>
  <c r="L1673" i="47" s="1"/>
  <c r="L1674" i="47" s="1"/>
  <c r="L1676" i="47" s="1"/>
  <c r="L1677" i="47" s="1"/>
  <c r="L1678" i="47" s="1"/>
  <c r="L1679" i="47" s="1"/>
  <c r="L1680" i="47" s="1"/>
  <c r="L1681" i="47" s="1"/>
  <c r="L1682" i="47" s="1"/>
  <c r="L1683" i="47" s="1"/>
  <c r="L1684" i="47" s="1"/>
  <c r="L1685" i="47" s="1"/>
  <c r="L1686" i="47" s="1"/>
  <c r="L1687" i="47" s="1"/>
  <c r="L1688" i="47" s="1"/>
  <c r="L1689" i="47" s="1"/>
  <c r="L1690" i="47" s="1"/>
  <c r="L1691" i="47" s="1"/>
  <c r="L1692" i="47" s="1"/>
  <c r="L1693" i="47" s="1"/>
  <c r="L1694" i="47" s="1"/>
  <c r="L1695" i="47" s="1"/>
  <c r="L1696" i="47" s="1"/>
  <c r="L1697" i="47" s="1"/>
  <c r="L1698" i="47" s="1"/>
  <c r="L1699" i="47" s="1"/>
  <c r="L1700" i="47" s="1"/>
  <c r="L1701" i="47" s="1"/>
  <c r="L1702" i="47" s="1"/>
  <c r="L1703" i="47" s="1"/>
  <c r="L1704" i="47" s="1"/>
  <c r="L1705" i="47" s="1"/>
  <c r="L1707" i="47" s="1"/>
  <c r="L1708" i="47" s="1"/>
  <c r="L1709" i="47" s="1"/>
  <c r="L1710" i="47" s="1"/>
  <c r="L1711" i="47" s="1"/>
  <c r="L1712" i="47" s="1"/>
  <c r="L1713" i="47" s="1"/>
  <c r="L1714" i="47" s="1"/>
  <c r="L1715" i="47" s="1"/>
  <c r="L1716" i="47" s="1"/>
  <c r="L1717" i="47" s="1"/>
  <c r="L1718" i="47" s="1"/>
  <c r="L1719" i="47" s="1"/>
  <c r="L1720" i="47" s="1"/>
  <c r="L1721" i="47" s="1"/>
  <c r="L1722" i="47" s="1"/>
  <c r="L1723" i="47" s="1"/>
  <c r="L1724" i="47" s="1"/>
  <c r="L1725" i="47" s="1"/>
  <c r="L1726" i="47" s="1"/>
  <c r="L1727" i="47" s="1"/>
  <c r="L1728" i="47" s="1"/>
  <c r="L1729" i="47" s="1"/>
  <c r="L1730" i="47" s="1"/>
  <c r="L1731" i="47" s="1"/>
  <c r="L1732" i="47" s="1"/>
  <c r="L1733" i="47" s="1"/>
  <c r="L1734" i="47" s="1"/>
  <c r="L1735" i="47" s="1"/>
  <c r="L1737" i="47" s="1"/>
  <c r="L1738" i="47" s="1"/>
  <c r="L1739" i="47" s="1"/>
  <c r="L1740" i="47" s="1"/>
  <c r="L1741" i="47" s="1"/>
  <c r="L1742" i="47" s="1"/>
  <c r="L1743" i="47" s="1"/>
  <c r="L1744" i="47" s="1"/>
  <c r="L1745" i="47" s="1"/>
  <c r="L1746" i="47" s="1"/>
  <c r="L1747" i="47" s="1"/>
  <c r="L1748" i="47" s="1"/>
  <c r="L1749" i="47" s="1"/>
  <c r="L1750" i="47" s="1"/>
  <c r="L1751" i="47" s="1"/>
  <c r="L1752" i="47" s="1"/>
  <c r="L1753" i="47" s="1"/>
  <c r="L1754" i="47" s="1"/>
  <c r="L1755" i="47" s="1"/>
  <c r="L1756" i="47" s="1"/>
  <c r="L1757" i="47" s="1"/>
  <c r="L1758" i="47" s="1"/>
  <c r="L1759" i="47" s="1"/>
  <c r="L1760" i="47" s="1"/>
  <c r="L1761" i="47" s="1"/>
  <c r="L1762" i="47" s="1"/>
  <c r="L1763" i="47" s="1"/>
  <c r="L1764" i="47" s="1"/>
  <c r="L1765" i="47" s="1"/>
  <c r="L1766" i="47" s="1"/>
  <c r="L1768" i="47" s="1"/>
  <c r="L1769" i="47" s="1"/>
  <c r="L1770" i="47" s="1"/>
  <c r="L1771" i="47" s="1"/>
  <c r="L1772" i="47" s="1"/>
  <c r="L1773" i="47" s="1"/>
  <c r="L1774" i="47" s="1"/>
  <c r="L1775" i="47" s="1"/>
  <c r="L1776" i="47" s="1"/>
  <c r="L1777" i="47" s="1"/>
  <c r="L1778" i="47" s="1"/>
  <c r="L1779" i="47" s="1"/>
  <c r="L1780" i="47" s="1"/>
  <c r="L1781" i="47" s="1"/>
  <c r="L1782" i="47" s="1"/>
  <c r="L1783" i="47" s="1"/>
  <c r="L1784" i="47" s="1"/>
  <c r="L1785" i="47" s="1"/>
  <c r="L1786" i="47" s="1"/>
  <c r="L1787" i="47" s="1"/>
  <c r="L1788" i="47" s="1"/>
  <c r="L1789" i="47" s="1"/>
  <c r="L1790" i="47" s="1"/>
  <c r="L1791" i="47" s="1"/>
  <c r="L1792" i="47" s="1"/>
  <c r="L1793" i="47" s="1"/>
  <c r="L1794" i="47" s="1"/>
  <c r="L1795" i="47" s="1"/>
  <c r="L1796" i="47" s="1"/>
  <c r="L1798" i="47" s="1"/>
  <c r="L1799" i="47" s="1"/>
  <c r="L1800" i="47" s="1"/>
  <c r="L1801" i="47" s="1"/>
  <c r="L1802" i="47" s="1"/>
  <c r="L1803" i="47" s="1"/>
  <c r="L1804" i="47" s="1"/>
  <c r="L1805" i="47" s="1"/>
  <c r="L1806" i="47" s="1"/>
  <c r="L1807" i="47" s="1"/>
  <c r="L1808" i="47" s="1"/>
  <c r="L1809" i="47" s="1"/>
  <c r="L1810" i="47" s="1"/>
  <c r="L1811" i="47" s="1"/>
  <c r="L1812" i="47" s="1"/>
  <c r="L1813" i="47" s="1"/>
  <c r="L1814" i="47" s="1"/>
  <c r="L1815" i="47" s="1"/>
  <c r="L1816" i="47" s="1"/>
  <c r="L1817" i="47" s="1"/>
  <c r="L1818" i="47" s="1"/>
  <c r="L1819" i="47" s="1"/>
  <c r="L1820" i="47" s="1"/>
  <c r="L1821" i="47" s="1"/>
  <c r="L1822" i="47" s="1"/>
  <c r="L1823" i="47" s="1"/>
  <c r="L1824" i="47" s="1"/>
  <c r="L1825" i="47" s="1"/>
  <c r="L1826" i="47" s="1"/>
  <c r="L1827" i="47" s="1"/>
  <c r="D1360" i="10" l="1"/>
  <c r="F1213" i="47" l="1"/>
  <c r="F1153" i="47" l="1"/>
  <c r="F1154" i="47"/>
  <c r="F1155" i="47"/>
  <c r="F1156" i="47"/>
  <c r="F1157" i="47"/>
  <c r="F1158" i="47"/>
  <c r="F1159" i="47"/>
  <c r="F1160" i="47"/>
  <c r="F1161" i="47"/>
  <c r="F1162" i="47"/>
  <c r="F1163" i="47"/>
  <c r="F1164" i="47"/>
  <c r="F1165" i="47"/>
  <c r="F1166" i="47"/>
  <c r="F1167" i="47"/>
  <c r="F1168" i="47"/>
  <c r="F1169" i="47"/>
  <c r="F1170" i="47"/>
  <c r="F1171" i="47"/>
  <c r="F1172" i="47"/>
  <c r="F1173" i="47"/>
  <c r="F1174" i="47"/>
  <c r="F1175" i="47"/>
  <c r="F1176" i="47"/>
  <c r="F1177" i="47"/>
  <c r="F1178" i="47"/>
  <c r="F1179" i="47"/>
  <c r="F1180" i="47"/>
  <c r="F1181" i="47"/>
  <c r="F1182" i="47"/>
  <c r="F1183" i="47"/>
  <c r="F1184" i="47"/>
  <c r="F1185" i="47"/>
  <c r="F1186" i="47"/>
  <c r="F1187" i="47"/>
  <c r="F1188" i="47"/>
  <c r="F1189" i="47"/>
  <c r="F1190" i="47"/>
  <c r="F1191" i="47"/>
  <c r="F1192" i="47"/>
  <c r="F1193" i="47"/>
  <c r="F1194" i="47"/>
  <c r="F1195" i="47"/>
  <c r="F1196" i="47"/>
  <c r="F1197" i="47"/>
  <c r="F1198" i="47"/>
  <c r="F1199" i="47"/>
  <c r="F1200" i="47"/>
  <c r="F1201" i="47"/>
  <c r="F1202" i="47"/>
  <c r="F1203" i="47"/>
  <c r="F1204" i="47"/>
  <c r="F1205" i="47"/>
  <c r="F1206" i="47"/>
  <c r="F1207" i="47"/>
  <c r="F1208" i="47"/>
  <c r="F1209" i="47"/>
  <c r="F1210" i="47"/>
  <c r="F1211" i="47"/>
  <c r="F1212" i="47"/>
  <c r="F1214" i="47"/>
  <c r="F1215" i="47"/>
  <c r="F1216" i="47"/>
  <c r="F1217" i="47"/>
  <c r="F1218" i="47"/>
  <c r="F1219" i="47"/>
  <c r="F1220" i="47"/>
  <c r="F1221" i="47"/>
  <c r="F1222" i="47"/>
  <c r="F1223" i="47"/>
  <c r="F1224" i="47"/>
  <c r="F1225" i="47"/>
  <c r="F1226" i="47"/>
  <c r="F1227" i="47"/>
  <c r="F1228" i="47"/>
  <c r="F1229" i="47"/>
  <c r="F1230" i="47"/>
  <c r="F1231" i="47"/>
  <c r="F1232" i="47"/>
  <c r="F1233" i="47"/>
  <c r="F1234" i="47"/>
  <c r="F1235" i="47"/>
  <c r="F1236" i="47"/>
  <c r="F1237" i="47"/>
  <c r="F1238" i="47"/>
  <c r="F1239" i="47"/>
  <c r="F1240" i="47"/>
  <c r="F1241" i="47"/>
  <c r="F1242" i="47"/>
  <c r="F1243" i="47"/>
  <c r="F1244" i="47"/>
  <c r="F1245" i="47"/>
  <c r="F1246" i="47"/>
  <c r="F1247" i="47"/>
  <c r="F1248" i="47"/>
  <c r="F1249" i="47"/>
  <c r="F1250" i="47"/>
  <c r="F1251" i="47"/>
  <c r="F1252" i="47"/>
  <c r="F1253" i="47"/>
  <c r="F1254" i="47"/>
  <c r="F1255" i="47"/>
  <c r="F1256" i="47"/>
  <c r="F1257" i="47"/>
  <c r="F1258" i="47"/>
  <c r="F1259" i="47"/>
  <c r="F1260" i="47"/>
  <c r="F1261" i="47"/>
  <c r="F1262" i="47"/>
  <c r="F1263" i="47"/>
  <c r="F1264" i="47"/>
  <c r="F1265" i="47"/>
  <c r="F1266" i="47"/>
  <c r="F1267" i="47"/>
  <c r="F1268" i="47"/>
  <c r="F1269" i="47"/>
  <c r="F1270" i="47"/>
  <c r="F1271" i="47"/>
  <c r="F1272" i="47"/>
  <c r="F1273" i="47"/>
  <c r="F1274" i="47"/>
  <c r="F1275" i="47"/>
  <c r="F1276" i="47"/>
  <c r="F1277" i="47"/>
  <c r="F1278" i="47"/>
  <c r="F1279" i="47"/>
  <c r="F1280" i="47"/>
  <c r="F1281" i="47"/>
  <c r="F1282" i="47"/>
  <c r="F1283" i="47"/>
  <c r="F1284" i="47"/>
  <c r="F1285" i="47"/>
  <c r="F1286" i="47"/>
  <c r="F1287" i="47"/>
  <c r="F1288" i="47"/>
  <c r="F1289" i="47"/>
  <c r="F1290" i="47"/>
  <c r="F1291" i="47"/>
  <c r="F1292" i="47"/>
  <c r="F1293" i="47"/>
  <c r="F1294" i="47"/>
  <c r="F1295" i="47"/>
  <c r="F1296" i="47"/>
  <c r="F1297" i="47"/>
  <c r="F1298" i="47"/>
  <c r="F1299" i="47"/>
  <c r="F1300" i="47"/>
  <c r="F1301" i="47"/>
  <c r="F1302" i="47"/>
  <c r="F1303" i="47"/>
  <c r="F1304" i="47"/>
  <c r="F1305" i="47"/>
  <c r="F1306" i="47"/>
  <c r="F1307" i="47"/>
  <c r="F1308" i="47"/>
  <c r="F1309" i="47"/>
  <c r="F1310" i="47"/>
  <c r="F1311" i="47"/>
  <c r="F1312" i="47"/>
  <c r="F1313" i="47"/>
  <c r="F1314" i="47"/>
  <c r="F1315" i="47"/>
  <c r="F1316" i="47"/>
  <c r="F1317" i="47"/>
  <c r="F1318" i="47"/>
  <c r="F1319" i="47"/>
  <c r="F1320" i="47"/>
  <c r="F1321" i="47"/>
  <c r="F1322" i="47"/>
  <c r="F1323" i="47"/>
  <c r="F1324" i="47"/>
  <c r="F1325" i="47"/>
  <c r="F1326" i="47"/>
  <c r="F1327" i="47"/>
  <c r="F1328" i="47"/>
  <c r="F1329" i="47"/>
  <c r="F1330" i="47"/>
  <c r="F1331" i="47"/>
  <c r="F1332" i="47"/>
  <c r="F1333" i="47"/>
  <c r="F1334" i="47"/>
  <c r="F1335" i="47"/>
  <c r="F1336" i="47"/>
  <c r="F1337" i="47"/>
  <c r="F1338" i="47"/>
  <c r="F1339" i="47"/>
  <c r="F1340" i="47"/>
  <c r="F1341" i="47"/>
  <c r="F1342" i="47"/>
  <c r="F1343" i="47"/>
  <c r="F1344" i="47"/>
  <c r="F1345" i="47"/>
  <c r="F1346" i="47"/>
  <c r="F1347" i="47"/>
  <c r="F1348" i="47"/>
  <c r="F1349" i="47"/>
  <c r="F1350" i="47"/>
  <c r="F1351" i="47"/>
  <c r="F1352" i="47"/>
  <c r="F1353" i="47"/>
  <c r="F1354" i="47"/>
  <c r="F1355" i="47"/>
  <c r="F1356" i="47"/>
  <c r="F1357" i="47"/>
  <c r="F1358" i="47"/>
  <c r="F1359" i="47"/>
  <c r="F1360" i="47"/>
  <c r="F1361" i="47"/>
  <c r="F1362" i="47"/>
  <c r="F1363" i="47"/>
  <c r="F1364" i="47"/>
  <c r="F1365" i="47"/>
  <c r="F1366" i="47"/>
  <c r="F1367" i="47"/>
  <c r="F1368" i="47"/>
  <c r="F1369" i="47"/>
  <c r="F1370" i="47"/>
  <c r="F1371" i="47"/>
  <c r="F1372" i="47"/>
  <c r="F1373" i="47"/>
  <c r="F1374" i="47"/>
  <c r="F1375" i="47"/>
  <c r="F1376" i="47"/>
  <c r="F1377" i="47"/>
  <c r="F1378" i="47"/>
  <c r="F1379" i="47"/>
  <c r="F1380" i="47"/>
  <c r="F1381" i="47"/>
  <c r="F1382" i="47"/>
  <c r="F1383" i="47"/>
  <c r="F1384" i="47"/>
  <c r="F1385" i="47"/>
  <c r="F1386" i="47"/>
  <c r="F1387" i="47"/>
  <c r="F1388" i="47"/>
  <c r="F1389" i="47"/>
  <c r="F1390" i="47"/>
  <c r="F1391" i="47"/>
  <c r="F1392" i="47"/>
  <c r="F1393" i="47"/>
  <c r="F1394" i="47"/>
  <c r="F1395" i="47"/>
  <c r="F1396" i="47"/>
  <c r="F1397" i="47"/>
  <c r="F1398" i="47"/>
  <c r="F1399" i="47"/>
  <c r="F1400" i="47"/>
  <c r="F1401" i="47"/>
  <c r="F1402" i="47"/>
  <c r="F1403" i="47"/>
  <c r="F1404" i="47"/>
  <c r="F1405" i="47"/>
  <c r="F1406" i="47"/>
  <c r="F1407" i="47"/>
  <c r="F1408" i="47"/>
  <c r="F1409" i="47"/>
  <c r="F1410" i="47"/>
  <c r="F1411" i="47"/>
  <c r="F1412" i="47"/>
  <c r="F1413" i="47"/>
  <c r="F1414" i="47"/>
  <c r="F1415" i="47"/>
  <c r="F1416" i="47"/>
  <c r="F1417" i="47"/>
  <c r="F1418" i="47"/>
  <c r="F1419" i="47"/>
  <c r="F1420" i="47"/>
  <c r="F1421" i="47"/>
  <c r="F1422" i="47"/>
  <c r="F1423" i="47"/>
  <c r="F1424" i="47"/>
  <c r="F1425" i="47"/>
  <c r="F1426" i="47"/>
  <c r="F1427" i="47"/>
  <c r="F1428" i="47"/>
  <c r="F1429" i="47"/>
  <c r="F1430" i="47"/>
  <c r="F1431" i="47"/>
  <c r="F1432" i="47"/>
  <c r="F1433" i="47"/>
  <c r="F1434" i="47"/>
  <c r="F1435" i="47"/>
  <c r="F1436" i="47"/>
  <c r="F1437" i="47"/>
  <c r="F1438" i="47"/>
  <c r="F1439" i="47"/>
  <c r="F1440" i="47"/>
  <c r="F1441" i="47"/>
  <c r="F1442" i="47"/>
  <c r="F1443" i="47"/>
  <c r="F1444" i="47"/>
  <c r="F1445" i="47"/>
  <c r="F1446" i="47"/>
  <c r="F1447" i="47"/>
  <c r="F1448" i="47"/>
  <c r="F1449" i="47"/>
  <c r="F1450" i="47"/>
  <c r="F1451" i="47"/>
  <c r="F1452" i="47"/>
  <c r="F1453" i="47"/>
  <c r="F1454" i="47"/>
  <c r="F1455" i="47"/>
  <c r="F1456" i="47"/>
  <c r="F1457" i="47"/>
  <c r="F1458" i="47"/>
  <c r="F1459" i="47"/>
  <c r="F1460" i="47"/>
  <c r="F1461" i="47"/>
  <c r="F1462" i="47"/>
  <c r="F1100" i="47" l="1"/>
  <c r="E1100" i="47" s="1"/>
  <c r="F1101" i="47"/>
  <c r="E1101" i="47" s="1"/>
  <c r="F1102" i="47"/>
  <c r="E1102" i="47" s="1"/>
  <c r="F1103" i="47"/>
  <c r="E1103" i="47" s="1"/>
  <c r="F1104" i="47"/>
  <c r="F1105" i="47"/>
  <c r="F1106" i="47"/>
  <c r="E1106" i="47" s="1"/>
  <c r="F1107" i="47"/>
  <c r="E1107" i="47" s="1"/>
  <c r="F1108" i="47"/>
  <c r="E1108" i="47" s="1"/>
  <c r="F1109" i="47"/>
  <c r="E1109" i="47" s="1"/>
  <c r="F1110" i="47"/>
  <c r="E1110" i="47" s="1"/>
  <c r="F1111" i="47"/>
  <c r="F1112" i="47"/>
  <c r="F1113" i="47"/>
  <c r="E1113" i="47" s="1"/>
  <c r="F1114" i="47"/>
  <c r="E1114" i="47" s="1"/>
  <c r="F1115" i="47"/>
  <c r="E1115" i="47" s="1"/>
  <c r="F1116" i="47"/>
  <c r="E1116" i="47" s="1"/>
  <c r="F1117" i="47"/>
  <c r="E1117" i="47" s="1"/>
  <c r="F1118" i="47"/>
  <c r="F1119" i="47"/>
  <c r="F1120" i="47"/>
  <c r="E1120" i="47" s="1"/>
  <c r="F1121" i="47"/>
  <c r="E1121" i="47" s="1"/>
  <c r="F1122" i="47"/>
  <c r="E1122" i="47" s="1"/>
  <c r="F1123" i="47"/>
  <c r="E1123" i="47" s="1"/>
  <c r="F1124" i="47"/>
  <c r="E1124" i="47" s="1"/>
  <c r="F1125" i="47"/>
  <c r="F1126" i="47"/>
  <c r="F1127" i="47"/>
  <c r="E1127" i="47" s="1"/>
  <c r="F1128" i="47"/>
  <c r="E1128" i="47" s="1"/>
  <c r="F1129" i="47"/>
  <c r="E1129" i="47" s="1"/>
  <c r="F1130" i="47"/>
  <c r="E1130" i="47" s="1"/>
  <c r="F1131" i="47"/>
  <c r="E1131" i="47" s="1"/>
  <c r="F1132" i="47"/>
  <c r="F1133" i="47"/>
  <c r="F1134" i="47"/>
  <c r="E1134" i="47" s="1"/>
  <c r="F1135" i="47"/>
  <c r="E1135" i="47" s="1"/>
  <c r="F1136" i="47"/>
  <c r="E1136" i="47" s="1"/>
  <c r="F1137" i="47"/>
  <c r="E1137" i="47" s="1"/>
  <c r="F1138" i="47"/>
  <c r="E1138" i="47" s="1"/>
  <c r="F1139" i="47"/>
  <c r="F1140" i="47"/>
  <c r="F1141" i="47"/>
  <c r="E1141" i="47" s="1"/>
  <c r="F1142" i="47"/>
  <c r="E1142" i="47" s="1"/>
  <c r="F1143" i="47"/>
  <c r="E1143" i="47" s="1"/>
  <c r="F1144" i="47"/>
  <c r="E1144" i="47" s="1"/>
  <c r="F1145" i="47"/>
  <c r="E1145" i="47" s="1"/>
  <c r="F1146" i="47"/>
  <c r="F1147" i="47"/>
  <c r="F1148" i="47"/>
  <c r="E1148" i="47" s="1"/>
  <c r="F1149" i="47"/>
  <c r="E1149" i="47" s="1"/>
  <c r="F1150" i="47"/>
  <c r="E1150" i="47" s="1"/>
  <c r="F1151" i="47"/>
  <c r="E1151" i="47" s="1"/>
  <c r="F1152" i="47"/>
  <c r="E1152" i="47" s="1"/>
  <c r="E1153" i="47" s="1"/>
  <c r="E1154" i="47" s="1"/>
  <c r="E1155" i="47" s="1"/>
  <c r="E1156" i="47" s="1"/>
  <c r="E1157" i="47" s="1"/>
  <c r="E1158" i="47" s="1"/>
  <c r="E1159" i="47" s="1"/>
  <c r="E1160" i="47" s="1"/>
  <c r="E1161" i="47" s="1"/>
  <c r="E1162" i="47" s="1"/>
  <c r="E1163" i="47" s="1"/>
  <c r="E1164" i="47" s="1"/>
  <c r="E1165" i="47" s="1"/>
  <c r="E1166" i="47" s="1"/>
  <c r="E1167" i="47" s="1"/>
  <c r="E1168" i="47" s="1"/>
  <c r="E1169" i="47" s="1"/>
  <c r="E1170" i="47" s="1"/>
  <c r="E1171" i="47" s="1"/>
  <c r="E1172" i="47" s="1"/>
  <c r="E1173" i="47" s="1"/>
  <c r="E1174" i="47" s="1"/>
  <c r="E1175" i="47" s="1"/>
  <c r="E1176" i="47" s="1"/>
  <c r="E1177" i="47" s="1"/>
  <c r="E1178" i="47" s="1"/>
  <c r="E1179" i="47" s="1"/>
  <c r="E1180" i="47" s="1"/>
  <c r="E1181" i="47" s="1"/>
  <c r="E1182" i="47" s="1"/>
  <c r="E1183" i="47" s="1"/>
  <c r="E1184" i="47" s="1"/>
  <c r="E1185" i="47" s="1"/>
  <c r="E1186" i="47" s="1"/>
  <c r="E1187" i="47" s="1"/>
  <c r="E1188" i="47" s="1"/>
  <c r="E1189" i="47" s="1"/>
  <c r="E1190" i="47" s="1"/>
  <c r="E1191" i="47" s="1"/>
  <c r="E1192" i="47" s="1"/>
  <c r="E1193" i="47" s="1"/>
  <c r="E1194" i="47" s="1"/>
  <c r="E1195" i="47" s="1"/>
  <c r="E1196" i="47" s="1"/>
  <c r="E1197" i="47" s="1"/>
  <c r="E1198" i="47" s="1"/>
  <c r="E1199" i="47" s="1"/>
  <c r="E1200" i="47" s="1"/>
  <c r="E1201" i="47" s="1"/>
  <c r="E1202" i="47" s="1"/>
  <c r="E1203" i="47" s="1"/>
  <c r="E1204" i="47" s="1"/>
  <c r="E1205" i="47" s="1"/>
  <c r="E1206" i="47" s="1"/>
  <c r="E1207" i="47" s="1"/>
  <c r="E1208" i="47" s="1"/>
  <c r="E1209" i="47" s="1"/>
  <c r="E1210" i="47" s="1"/>
  <c r="E1211" i="47" s="1"/>
  <c r="E1212" i="47" s="1"/>
  <c r="E1213" i="47" s="1"/>
  <c r="E1214" i="47" s="1"/>
  <c r="E1215" i="47" s="1"/>
  <c r="E1216" i="47" s="1"/>
  <c r="E1217" i="47" s="1"/>
  <c r="E1218" i="47" s="1"/>
  <c r="E1219" i="47" s="1"/>
  <c r="E1220" i="47" s="1"/>
  <c r="E1221" i="47" s="1"/>
  <c r="E1222" i="47" s="1"/>
  <c r="E1223" i="47" s="1"/>
  <c r="E1224" i="47" s="1"/>
  <c r="E1225" i="47" s="1"/>
  <c r="E1226" i="47" s="1"/>
  <c r="E1227" i="47" s="1"/>
  <c r="E1228" i="47" s="1"/>
  <c r="E1229" i="47" s="1"/>
  <c r="E1230" i="47" s="1"/>
  <c r="E1231" i="47" s="1"/>
  <c r="E1232" i="47" s="1"/>
  <c r="E1233" i="47" s="1"/>
  <c r="E1234" i="47" s="1"/>
  <c r="E1235" i="47" s="1"/>
  <c r="E1236" i="47" s="1"/>
  <c r="E1237" i="47" s="1"/>
  <c r="E1238" i="47" s="1"/>
  <c r="E1239" i="47" s="1"/>
  <c r="E1240" i="47" s="1"/>
  <c r="E1241" i="47" s="1"/>
  <c r="E1242" i="47" s="1"/>
  <c r="E1243" i="47" s="1"/>
  <c r="E1244" i="47" s="1"/>
  <c r="E1245" i="47" s="1"/>
  <c r="E1246" i="47" s="1"/>
  <c r="E1247" i="47" s="1"/>
  <c r="E1248" i="47" s="1"/>
  <c r="E1249" i="47" s="1"/>
  <c r="E1250" i="47" s="1"/>
  <c r="E1251" i="47" s="1"/>
  <c r="E1252" i="47" s="1"/>
  <c r="E1253" i="47" s="1"/>
  <c r="E1254" i="47" s="1"/>
  <c r="E1255" i="47" s="1"/>
  <c r="E1256" i="47" s="1"/>
  <c r="E1257" i="47" s="1"/>
  <c r="E1258" i="47" s="1"/>
  <c r="E1259" i="47" s="1"/>
  <c r="E1260" i="47" s="1"/>
  <c r="E1261" i="47" s="1"/>
  <c r="E1262" i="47" s="1"/>
  <c r="E1263" i="47" s="1"/>
  <c r="E1264" i="47" s="1"/>
  <c r="E1265" i="47" s="1"/>
  <c r="E1266" i="47" s="1"/>
  <c r="E1267" i="47" s="1"/>
  <c r="E1268" i="47" s="1"/>
  <c r="E1269" i="47" s="1"/>
  <c r="E1270" i="47" s="1"/>
  <c r="E1271" i="47" s="1"/>
  <c r="E1272" i="47" s="1"/>
  <c r="E1273" i="47" s="1"/>
  <c r="E1274" i="47" s="1"/>
  <c r="E1275" i="47" s="1"/>
  <c r="E1276" i="47" s="1"/>
  <c r="E1277" i="47" s="1"/>
  <c r="E1278" i="47" s="1"/>
  <c r="E1279" i="47" s="1"/>
  <c r="E1280" i="47" s="1"/>
  <c r="E1281" i="47" s="1"/>
  <c r="E1282" i="47" s="1"/>
  <c r="E1283" i="47" s="1"/>
  <c r="E1284" i="47" s="1"/>
  <c r="E1285" i="47" s="1"/>
  <c r="E1286" i="47" s="1"/>
  <c r="E1287" i="47" s="1"/>
  <c r="E1288" i="47" s="1"/>
  <c r="E1289" i="47" s="1"/>
  <c r="E1290" i="47" s="1"/>
  <c r="E1291" i="47" s="1"/>
  <c r="E1292" i="47" s="1"/>
  <c r="E1293" i="47" s="1"/>
  <c r="E1294" i="47" s="1"/>
  <c r="E1295" i="47" s="1"/>
  <c r="E1296" i="47" s="1"/>
  <c r="E1297" i="47" s="1"/>
  <c r="E1298" i="47" s="1"/>
  <c r="E1299" i="47" s="1"/>
  <c r="E1300" i="47" s="1"/>
  <c r="E1301" i="47" s="1"/>
  <c r="E1302" i="47" s="1"/>
  <c r="E1303" i="47" s="1"/>
  <c r="E1304" i="47" s="1"/>
  <c r="E1305" i="47" s="1"/>
  <c r="E1306" i="47" s="1"/>
  <c r="E1307" i="47" s="1"/>
  <c r="E1308" i="47" s="1"/>
  <c r="E1309" i="47" s="1"/>
  <c r="E1310" i="47" s="1"/>
  <c r="E1311" i="47" s="1"/>
  <c r="E1312" i="47" s="1"/>
  <c r="E1313" i="47" s="1"/>
  <c r="E1314" i="47" s="1"/>
  <c r="E1315" i="47" s="1"/>
  <c r="E1316" i="47" s="1"/>
  <c r="E1317" i="47" s="1"/>
  <c r="E1318" i="47" s="1"/>
  <c r="E1319" i="47" s="1"/>
  <c r="E1320" i="47" s="1"/>
  <c r="E1321" i="47" s="1"/>
  <c r="E1322" i="47" s="1"/>
  <c r="E1323" i="47" s="1"/>
  <c r="E1324" i="47" s="1"/>
  <c r="E1325" i="47" s="1"/>
  <c r="E1326" i="47" s="1"/>
  <c r="E1327" i="47" s="1"/>
  <c r="E1328" i="47" s="1"/>
  <c r="E1329" i="47" s="1"/>
  <c r="E1330" i="47" s="1"/>
  <c r="E1331" i="47" s="1"/>
  <c r="E1332" i="47" s="1"/>
  <c r="E1333" i="47" s="1"/>
  <c r="E1334" i="47" s="1"/>
  <c r="E1335" i="47" s="1"/>
  <c r="E1336" i="47" s="1"/>
  <c r="E1337" i="47" s="1"/>
  <c r="E1338" i="47" s="1"/>
  <c r="E1339" i="47" s="1"/>
  <c r="E1340" i="47" s="1"/>
  <c r="E1341" i="47" s="1"/>
  <c r="E1342" i="47" s="1"/>
  <c r="E1343" i="47" s="1"/>
  <c r="E1344" i="47" s="1"/>
  <c r="E1345" i="47" s="1"/>
  <c r="E1346" i="47" s="1"/>
  <c r="E1347" i="47" s="1"/>
  <c r="E1348" i="47" s="1"/>
  <c r="E1349" i="47" s="1"/>
  <c r="E1350" i="47" s="1"/>
  <c r="E1351" i="47" s="1"/>
  <c r="E1352" i="47" s="1"/>
  <c r="E1353" i="47" s="1"/>
  <c r="E1354" i="47" s="1"/>
  <c r="E1355" i="47" s="1"/>
  <c r="E1356" i="47" s="1"/>
  <c r="E1357" i="47" s="1"/>
  <c r="E1358" i="47" s="1"/>
  <c r="E1359" i="47" s="1"/>
  <c r="E1360" i="47" s="1"/>
  <c r="E1361" i="47" s="1"/>
  <c r="E1362" i="47" s="1"/>
  <c r="E1363" i="47" s="1"/>
  <c r="E1364" i="47" s="1"/>
  <c r="E1365" i="47" s="1"/>
  <c r="E1366" i="47" s="1"/>
  <c r="E1367" i="47" s="1"/>
  <c r="E1368" i="47" s="1"/>
  <c r="E1369" i="47" s="1"/>
  <c r="E1370" i="47" s="1"/>
  <c r="E1371" i="47" s="1"/>
  <c r="E1372" i="47" s="1"/>
  <c r="E1373" i="47" s="1"/>
  <c r="E1374" i="47" s="1"/>
  <c r="E1375" i="47" s="1"/>
  <c r="E1376" i="47" s="1"/>
  <c r="E1377" i="47" s="1"/>
  <c r="E1378" i="47" s="1"/>
  <c r="E1379" i="47" s="1"/>
  <c r="E1380" i="47" s="1"/>
  <c r="E1381" i="47" s="1"/>
  <c r="E1382" i="47" s="1"/>
  <c r="E1383" i="47" s="1"/>
  <c r="E1384" i="47" s="1"/>
  <c r="E1385" i="47" s="1"/>
  <c r="E1386" i="47" s="1"/>
  <c r="E1387" i="47" s="1"/>
  <c r="E1388" i="47" s="1"/>
  <c r="E1389" i="47" s="1"/>
  <c r="E1390" i="47" s="1"/>
  <c r="E1391" i="47" s="1"/>
  <c r="E1392" i="47" s="1"/>
  <c r="E1393" i="47" s="1"/>
  <c r="E1394" i="47" s="1"/>
  <c r="E1395" i="47" s="1"/>
  <c r="E1396" i="47" s="1"/>
  <c r="E1397" i="47" s="1"/>
  <c r="E1398" i="47" s="1"/>
  <c r="E1399" i="47" s="1"/>
  <c r="E1400" i="47" s="1"/>
  <c r="E1401" i="47" s="1"/>
  <c r="E1402" i="47" s="1"/>
  <c r="E1403" i="47" s="1"/>
  <c r="E1404" i="47" s="1"/>
  <c r="E1405" i="47" s="1"/>
  <c r="E1406" i="47" s="1"/>
  <c r="E1407" i="47" s="1"/>
  <c r="E1408" i="47" s="1"/>
  <c r="E1409" i="47" s="1"/>
  <c r="E1410" i="47" s="1"/>
  <c r="E1411" i="47" s="1"/>
  <c r="E1412" i="47" s="1"/>
  <c r="E1413" i="47" s="1"/>
  <c r="E1414" i="47" s="1"/>
  <c r="E1415" i="47" s="1"/>
  <c r="E1416" i="47" s="1"/>
  <c r="E1417" i="47" s="1"/>
  <c r="E1418" i="47" s="1"/>
  <c r="E1419" i="47" s="1"/>
  <c r="E1420" i="47" s="1"/>
  <c r="E1421" i="47" s="1"/>
  <c r="E1422" i="47" s="1"/>
  <c r="E1423" i="47" s="1"/>
  <c r="E1424" i="47" s="1"/>
  <c r="E1425" i="47" s="1"/>
  <c r="E1426" i="47" s="1"/>
  <c r="E1427" i="47" s="1"/>
  <c r="E1428" i="47" s="1"/>
  <c r="E1429" i="47" s="1"/>
  <c r="E1430" i="47" s="1"/>
  <c r="E1431" i="47" s="1"/>
  <c r="E1432" i="47" s="1"/>
  <c r="E1433" i="47" s="1"/>
  <c r="E1434" i="47" s="1"/>
  <c r="E1435" i="47" s="1"/>
  <c r="E1436" i="47" s="1"/>
  <c r="E1437" i="47" s="1"/>
  <c r="E1438" i="47" s="1"/>
  <c r="E1439" i="47" s="1"/>
  <c r="E1440" i="47" s="1"/>
  <c r="E1441" i="47" s="1"/>
  <c r="E1442" i="47" s="1"/>
  <c r="E1443" i="47" s="1"/>
  <c r="E1444" i="47" s="1"/>
  <c r="E1445" i="47" s="1"/>
  <c r="E1446" i="47" s="1"/>
  <c r="E1447" i="47" s="1"/>
  <c r="E1448" i="47" s="1"/>
  <c r="E1449" i="47" s="1"/>
  <c r="E1450" i="47" s="1"/>
  <c r="E1451" i="47" s="1"/>
  <c r="E1452" i="47" s="1"/>
  <c r="E1453" i="47" s="1"/>
  <c r="E1454" i="47" s="1"/>
  <c r="E1455" i="47" s="1"/>
  <c r="E1456" i="47" s="1"/>
  <c r="E1457" i="47" s="1"/>
  <c r="E1458" i="47" s="1"/>
  <c r="E1459" i="47" s="1"/>
  <c r="E1460" i="47" s="1"/>
  <c r="E1461" i="47" s="1"/>
  <c r="E1462" i="47" s="1"/>
  <c r="E1463" i="47" s="1"/>
  <c r="E1464" i="47" s="1"/>
  <c r="E1465" i="47" s="1"/>
  <c r="E1466" i="47" s="1"/>
  <c r="E1467" i="47" s="1"/>
  <c r="E1468" i="47" s="1"/>
  <c r="E1469" i="47" s="1"/>
  <c r="E1470" i="47" s="1"/>
  <c r="E1471" i="47" s="1"/>
  <c r="E1472" i="47" s="1"/>
  <c r="E1473" i="47" s="1"/>
  <c r="E1474" i="47" s="1"/>
  <c r="E1475" i="47" s="1"/>
  <c r="E1476" i="47" s="1"/>
  <c r="E1477" i="47" s="1"/>
  <c r="E1478" i="47" s="1"/>
  <c r="E1479" i="47" s="1"/>
  <c r="E1480" i="47" s="1"/>
  <c r="E1481" i="47" s="1"/>
  <c r="E1482" i="47" s="1"/>
  <c r="E1483" i="47" s="1"/>
  <c r="E1484" i="47" s="1"/>
  <c r="E1485" i="47" s="1"/>
  <c r="E1486" i="47" s="1"/>
  <c r="E1487" i="47" s="1"/>
  <c r="E1488" i="47" s="1"/>
  <c r="E1489" i="47" s="1"/>
  <c r="E1490" i="47" s="1"/>
  <c r="E1491" i="47" s="1"/>
  <c r="E1492" i="47" s="1"/>
  <c r="E1493" i="47" s="1"/>
  <c r="E1494" i="47" s="1"/>
  <c r="E1495" i="47" s="1"/>
  <c r="E1496" i="47" s="1"/>
  <c r="E1497" i="47" s="1"/>
  <c r="E1498" i="47" s="1"/>
  <c r="E1499" i="47" s="1"/>
  <c r="E1500" i="47" s="1"/>
  <c r="E1501" i="47" s="1"/>
  <c r="E1502" i="47" s="1"/>
  <c r="E1503" i="47" s="1"/>
  <c r="E1504" i="47" s="1"/>
  <c r="E1505" i="47" s="1"/>
  <c r="E1506" i="47" s="1"/>
  <c r="E1507" i="47" s="1"/>
  <c r="E1508" i="47" s="1"/>
  <c r="E1509" i="47" s="1"/>
  <c r="E1510" i="47" s="1"/>
  <c r="E1511" i="47" s="1"/>
  <c r="E1512" i="47" s="1"/>
  <c r="E1513" i="47" s="1"/>
  <c r="E1514" i="47" s="1"/>
  <c r="E1515" i="47" s="1"/>
  <c r="E1516" i="47" s="1"/>
  <c r="E1517" i="47" s="1"/>
  <c r="E1518" i="47" s="1"/>
  <c r="E1519" i="47" s="1"/>
  <c r="E1520" i="47" s="1"/>
  <c r="E1521" i="47" s="1"/>
  <c r="E1522" i="47" s="1"/>
  <c r="E1523" i="47" s="1"/>
  <c r="E1524" i="47" s="1"/>
  <c r="E1525" i="47" s="1"/>
  <c r="E1526" i="47" s="1"/>
  <c r="E1527" i="47" s="1"/>
  <c r="E1528" i="47" s="1"/>
  <c r="E1529" i="47" s="1"/>
  <c r="E1530" i="47" s="1"/>
  <c r="E1531" i="47" s="1"/>
  <c r="E1532" i="47" s="1"/>
  <c r="E1533" i="47" s="1"/>
  <c r="E1534" i="47" s="1"/>
  <c r="E1535" i="47" s="1"/>
  <c r="E1536" i="47" s="1"/>
  <c r="E1537" i="47" s="1"/>
  <c r="E1538" i="47" s="1"/>
  <c r="E1539" i="47" s="1"/>
  <c r="E1540" i="47" s="1"/>
  <c r="E1541" i="47" s="1"/>
  <c r="E1542" i="47" s="1"/>
  <c r="E1543" i="47" s="1"/>
  <c r="E1544" i="47" s="1"/>
  <c r="E1545" i="47" s="1"/>
  <c r="E1546" i="47" s="1"/>
  <c r="E1547" i="47" s="1"/>
  <c r="E1548" i="47" s="1"/>
  <c r="E1549" i="47" s="1"/>
  <c r="E1550" i="47" s="1"/>
  <c r="E1551" i="47" s="1"/>
  <c r="E1552" i="47" s="1"/>
  <c r="E1553" i="47" s="1"/>
  <c r="E1554" i="47" s="1"/>
  <c r="E1555" i="47" s="1"/>
  <c r="E1556" i="47" s="1"/>
  <c r="E1557" i="47" s="1"/>
  <c r="E1558" i="47" s="1"/>
  <c r="E1559" i="47" s="1"/>
  <c r="E1560" i="47" s="1"/>
  <c r="E1561" i="47" s="1"/>
  <c r="E1562" i="47" s="1"/>
  <c r="E1563" i="47" s="1"/>
  <c r="E1564" i="47" s="1"/>
  <c r="E1565" i="47" s="1"/>
  <c r="E1566" i="47" s="1"/>
  <c r="E1567" i="47" s="1"/>
  <c r="E1568" i="47" s="1"/>
  <c r="E1569" i="47" s="1"/>
  <c r="E1570" i="47" s="1"/>
  <c r="E1571" i="47" s="1"/>
  <c r="E1572" i="47" s="1"/>
  <c r="E1573" i="47" s="1"/>
  <c r="E1574" i="47" s="1"/>
  <c r="E1575" i="47" s="1"/>
  <c r="E1576" i="47" s="1"/>
  <c r="E1577" i="47" s="1"/>
  <c r="E1578" i="47" s="1"/>
  <c r="E1579" i="47" s="1"/>
  <c r="E1580" i="47" s="1"/>
  <c r="E1581" i="47" s="1"/>
  <c r="E1582" i="47" s="1"/>
  <c r="E1583" i="47" s="1"/>
  <c r="E1584" i="47" s="1"/>
  <c r="E1585" i="47" s="1"/>
  <c r="E1586" i="47" s="1"/>
  <c r="E1587" i="47" s="1"/>
  <c r="E1588" i="47" s="1"/>
  <c r="E1589" i="47" s="1"/>
  <c r="E1590" i="47" s="1"/>
  <c r="E1591" i="47" s="1"/>
  <c r="E1592" i="47" s="1"/>
  <c r="E1593" i="47" s="1"/>
  <c r="E1594" i="47" s="1"/>
  <c r="E1595" i="47" s="1"/>
  <c r="E1596" i="47" s="1"/>
  <c r="E1597" i="47" s="1"/>
  <c r="E1598" i="47" s="1"/>
  <c r="E1599" i="47" s="1"/>
  <c r="E1600" i="47" s="1"/>
  <c r="E1601" i="47" s="1"/>
  <c r="E1602" i="47" s="1"/>
  <c r="E1603" i="47" s="1"/>
  <c r="E1604" i="47" s="1"/>
  <c r="E1605" i="47" s="1"/>
  <c r="E1606" i="47" s="1"/>
  <c r="E1607" i="47" s="1"/>
  <c r="E1608" i="47" s="1"/>
  <c r="E1609" i="47" s="1"/>
  <c r="E1610" i="47" s="1"/>
  <c r="E1611" i="47" s="1"/>
  <c r="E1612" i="47" s="1"/>
  <c r="E1613" i="47" s="1"/>
  <c r="E1614" i="47" s="1"/>
  <c r="E1615" i="47" s="1"/>
  <c r="E1616" i="47" s="1"/>
  <c r="E1617" i="47" s="1"/>
  <c r="E1618" i="47" s="1"/>
  <c r="E1619" i="47" s="1"/>
  <c r="E1620" i="47" s="1"/>
  <c r="E1621" i="47" s="1"/>
  <c r="E1622" i="47" s="1"/>
  <c r="E1623" i="47" s="1"/>
  <c r="E1624" i="47" s="1"/>
  <c r="E1625" i="47" s="1"/>
  <c r="E1626" i="47" s="1"/>
  <c r="E1627" i="47" s="1"/>
  <c r="E1628" i="47" s="1"/>
  <c r="E1629" i="47" s="1"/>
  <c r="E1630" i="47" s="1"/>
  <c r="E1631" i="47" s="1"/>
  <c r="E1632" i="47" s="1"/>
  <c r="E1633" i="47" s="1"/>
  <c r="E1634" i="47" s="1"/>
  <c r="E1635" i="47" s="1"/>
  <c r="E1636" i="47" s="1"/>
  <c r="E1637" i="47" s="1"/>
  <c r="E1638" i="47" s="1"/>
  <c r="E1639" i="47" s="1"/>
  <c r="E1640" i="47" s="1"/>
  <c r="E1641" i="47" s="1"/>
  <c r="E1642" i="47" s="1"/>
  <c r="E1643" i="47" s="1"/>
  <c r="E1644" i="47" s="1"/>
  <c r="E1645" i="47" s="1"/>
  <c r="E1646" i="47" s="1"/>
  <c r="E1647" i="47" s="1"/>
  <c r="E1648" i="47" s="1"/>
  <c r="E1649" i="47" s="1"/>
  <c r="E1650" i="47" s="1"/>
  <c r="E1651" i="47" s="1"/>
  <c r="E1652" i="47" s="1"/>
  <c r="E1653" i="47" s="1"/>
  <c r="E1654" i="47" s="1"/>
  <c r="E1655" i="47" s="1"/>
  <c r="E1656" i="47" s="1"/>
  <c r="E1657" i="47" s="1"/>
  <c r="E1658" i="47" s="1"/>
  <c r="E1659" i="47" s="1"/>
  <c r="E1660" i="47" s="1"/>
  <c r="E1661" i="47" s="1"/>
  <c r="E1662" i="47" s="1"/>
  <c r="E1663" i="47" s="1"/>
  <c r="E1664" i="47" s="1"/>
  <c r="E1665" i="47" s="1"/>
  <c r="E1666" i="47" s="1"/>
  <c r="E1667" i="47" s="1"/>
  <c r="E1668" i="47" s="1"/>
  <c r="E1669" i="47" s="1"/>
  <c r="E1670" i="47" s="1"/>
  <c r="E1671" i="47" s="1"/>
  <c r="E1672" i="47" s="1"/>
  <c r="E1673" i="47" s="1"/>
  <c r="E1674" i="47" s="1"/>
  <c r="E1675" i="47" s="1"/>
  <c r="E1676" i="47" s="1"/>
  <c r="E1677" i="47" s="1"/>
  <c r="E1678" i="47" s="1"/>
  <c r="E1679" i="47" s="1"/>
  <c r="E1680" i="47" s="1"/>
  <c r="E1681" i="47" s="1"/>
  <c r="E1682" i="47" s="1"/>
  <c r="E1683" i="47" s="1"/>
  <c r="E1684" i="47" s="1"/>
  <c r="E1685" i="47" s="1"/>
  <c r="E1686" i="47" s="1"/>
  <c r="E1687" i="47" s="1"/>
  <c r="E1688" i="47" s="1"/>
  <c r="E1689" i="47" s="1"/>
  <c r="E1690" i="47" s="1"/>
  <c r="E1691" i="47" s="1"/>
  <c r="E1692" i="47" s="1"/>
  <c r="E1693" i="47" s="1"/>
  <c r="E1694" i="47" s="1"/>
  <c r="E1695" i="47" s="1"/>
  <c r="E1696" i="47" s="1"/>
  <c r="E1697" i="47" s="1"/>
  <c r="E1698" i="47" s="1"/>
  <c r="E1699" i="47" s="1"/>
  <c r="E1700" i="47" s="1"/>
  <c r="E1701" i="47" s="1"/>
  <c r="E1702" i="47" s="1"/>
  <c r="E1703" i="47" s="1"/>
  <c r="E1704" i="47" s="1"/>
  <c r="E1705" i="47" s="1"/>
  <c r="E1706" i="47" s="1"/>
  <c r="E1707" i="47" s="1"/>
  <c r="E1708" i="47" s="1"/>
  <c r="E1709" i="47" s="1"/>
  <c r="E1710" i="47" s="1"/>
  <c r="E1711" i="47" s="1"/>
  <c r="E1712" i="47" s="1"/>
  <c r="E1713" i="47" s="1"/>
  <c r="E1714" i="47" s="1"/>
  <c r="E1715" i="47" s="1"/>
  <c r="E1716" i="47" s="1"/>
  <c r="E1717" i="47" s="1"/>
  <c r="E1718" i="47" s="1"/>
  <c r="E1719" i="47" s="1"/>
  <c r="E1720" i="47" s="1"/>
  <c r="E1721" i="47" s="1"/>
  <c r="E1722" i="47" s="1"/>
  <c r="E1723" i="47" s="1"/>
  <c r="E1724" i="47" s="1"/>
  <c r="E1725" i="47" s="1"/>
  <c r="E1726" i="47" s="1"/>
  <c r="E1727" i="47" s="1"/>
  <c r="E1728" i="47" s="1"/>
  <c r="E1729" i="47" s="1"/>
  <c r="E1730" i="47" s="1"/>
  <c r="E1731" i="47" s="1"/>
  <c r="E1732" i="47" s="1"/>
  <c r="E1733" i="47" s="1"/>
  <c r="E1734" i="47" s="1"/>
  <c r="E1735" i="47" s="1"/>
  <c r="E1736" i="47" s="1"/>
  <c r="E1737" i="47" s="1"/>
  <c r="E1738" i="47" s="1"/>
  <c r="E1739" i="47" s="1"/>
  <c r="E1740" i="47" s="1"/>
  <c r="E1741" i="47" s="1"/>
  <c r="E1742" i="47" s="1"/>
  <c r="E1743" i="47" s="1"/>
  <c r="E1744" i="47" s="1"/>
  <c r="E1745" i="47" s="1"/>
  <c r="E1746" i="47" s="1"/>
  <c r="E1747" i="47" s="1"/>
  <c r="E1748" i="47" s="1"/>
  <c r="E1749" i="47" s="1"/>
  <c r="E1750" i="47" s="1"/>
  <c r="E1751" i="47" s="1"/>
  <c r="E1752" i="47" s="1"/>
  <c r="E1753" i="47" s="1"/>
  <c r="E1754" i="47" s="1"/>
  <c r="E1755" i="47" s="1"/>
  <c r="E1756" i="47" s="1"/>
  <c r="E1757" i="47" s="1"/>
  <c r="E1758" i="47" s="1"/>
  <c r="E1759" i="47" s="1"/>
  <c r="E1760" i="47" s="1"/>
  <c r="E1761" i="47" s="1"/>
  <c r="E1762" i="47" s="1"/>
  <c r="E1763" i="47" s="1"/>
  <c r="E1764" i="47" s="1"/>
  <c r="E1765" i="47" s="1"/>
  <c r="E1766" i="47" s="1"/>
  <c r="E1767" i="47" s="1"/>
  <c r="E1768" i="47" s="1"/>
  <c r="E1769" i="47" s="1"/>
  <c r="E1770" i="47" s="1"/>
  <c r="E1771" i="47" s="1"/>
  <c r="E1772" i="47" s="1"/>
  <c r="E1773" i="47" s="1"/>
  <c r="E1774" i="47" s="1"/>
  <c r="E1775" i="47" s="1"/>
  <c r="E1776" i="47" s="1"/>
  <c r="E1777" i="47" s="1"/>
  <c r="E1778" i="47" s="1"/>
  <c r="E1779" i="47" s="1"/>
  <c r="E1780" i="47" s="1"/>
  <c r="E1781" i="47" s="1"/>
  <c r="E1782" i="47" s="1"/>
  <c r="E1783" i="47" s="1"/>
  <c r="E1784" i="47" s="1"/>
  <c r="E1785" i="47" s="1"/>
  <c r="E1786" i="47" s="1"/>
  <c r="E1787" i="47" s="1"/>
  <c r="E1788" i="47" s="1"/>
  <c r="E1789" i="47" s="1"/>
  <c r="E1790" i="47" s="1"/>
  <c r="E1791" i="47" s="1"/>
  <c r="E1792" i="47" s="1"/>
  <c r="E1793" i="47" s="1"/>
  <c r="E1794" i="47" s="1"/>
  <c r="E1795" i="47" s="1"/>
  <c r="E1796" i="47" s="1"/>
  <c r="E1797" i="47" s="1"/>
  <c r="E1798" i="47" s="1"/>
  <c r="E1799" i="47" s="1"/>
  <c r="E1800" i="47" s="1"/>
  <c r="E1801" i="47" s="1"/>
  <c r="E1802" i="47" s="1"/>
  <c r="E1803" i="47" s="1"/>
  <c r="E1804" i="47" s="1"/>
  <c r="E1805" i="47" s="1"/>
  <c r="E1806" i="47" s="1"/>
  <c r="E1807" i="47" s="1"/>
  <c r="E1808" i="47" s="1"/>
  <c r="E1809" i="47" s="1"/>
  <c r="E1810" i="47" s="1"/>
  <c r="E1811" i="47" s="1"/>
  <c r="E1812" i="47" s="1"/>
  <c r="E1813" i="47" s="1"/>
  <c r="E1814" i="47" s="1"/>
  <c r="E1815" i="47" s="1"/>
  <c r="E1816" i="47" s="1"/>
  <c r="E1817" i="47" s="1"/>
  <c r="E1818" i="47" s="1"/>
  <c r="E1819" i="47" s="1"/>
  <c r="E1820" i="47" s="1"/>
  <c r="E1821" i="47" s="1"/>
  <c r="E1822" i="47" s="1"/>
  <c r="E1823" i="47" s="1"/>
  <c r="E1824" i="47" s="1"/>
  <c r="E1825" i="47" s="1"/>
  <c r="E1826" i="47" s="1"/>
  <c r="E1827" i="47" s="1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11" i="18"/>
  <c r="G11" i="18" s="1"/>
  <c r="N11" i="18" s="1"/>
  <c r="C1098" i="10"/>
  <c r="D1098" i="10"/>
  <c r="C1099" i="10"/>
  <c r="D1099" i="10"/>
  <c r="C1100" i="10"/>
  <c r="D1100" i="10"/>
  <c r="C1101" i="10"/>
  <c r="D1101" i="10"/>
  <c r="C1102" i="10"/>
  <c r="D1102" i="10"/>
  <c r="C1103" i="10"/>
  <c r="D1103" i="10"/>
  <c r="C1104" i="10"/>
  <c r="D1104" i="10"/>
  <c r="C1105" i="10"/>
  <c r="D1105" i="10"/>
  <c r="C1106" i="10"/>
  <c r="D1106" i="10"/>
  <c r="C1107" i="10"/>
  <c r="D1107" i="10"/>
  <c r="C1108" i="10"/>
  <c r="D1108" i="10"/>
  <c r="C1109" i="10"/>
  <c r="D1109" i="10"/>
  <c r="C1110" i="10"/>
  <c r="D1110" i="10"/>
  <c r="C1111" i="10"/>
  <c r="D1111" i="10"/>
  <c r="C1112" i="10"/>
  <c r="D1112" i="10"/>
  <c r="C1113" i="10"/>
  <c r="D1113" i="10"/>
  <c r="C1114" i="10"/>
  <c r="D1114" i="10"/>
  <c r="C1115" i="10"/>
  <c r="D1115" i="10"/>
  <c r="C1116" i="10"/>
  <c r="D1116" i="10"/>
  <c r="C1117" i="10"/>
  <c r="D1117" i="10"/>
  <c r="C1118" i="10"/>
  <c r="D1118" i="10"/>
  <c r="C1119" i="10"/>
  <c r="D1119" i="10"/>
  <c r="C1120" i="10"/>
  <c r="D1120" i="10"/>
  <c r="C1121" i="10"/>
  <c r="D1121" i="10"/>
  <c r="C1122" i="10"/>
  <c r="D1122" i="10"/>
  <c r="C1123" i="10"/>
  <c r="D1123" i="10"/>
  <c r="C1124" i="10"/>
  <c r="D1124" i="10"/>
  <c r="C1125" i="10"/>
  <c r="D1125" i="10"/>
  <c r="C1126" i="10"/>
  <c r="D1126" i="10"/>
  <c r="C1127" i="10"/>
  <c r="D1127" i="10"/>
  <c r="C1128" i="10"/>
  <c r="D1128" i="10"/>
  <c r="C1129" i="10"/>
  <c r="D1129" i="10"/>
  <c r="C1130" i="10"/>
  <c r="D1130" i="10"/>
  <c r="C1131" i="10"/>
  <c r="D1131" i="10"/>
  <c r="C1132" i="10"/>
  <c r="D1132" i="10"/>
  <c r="C1133" i="10"/>
  <c r="D1133" i="10"/>
  <c r="C1134" i="10"/>
  <c r="D1134" i="10"/>
  <c r="C1135" i="10"/>
  <c r="D1135" i="10"/>
  <c r="C1136" i="10"/>
  <c r="D1136" i="10"/>
  <c r="C1137" i="10"/>
  <c r="D1137" i="10"/>
  <c r="C1138" i="10"/>
  <c r="D1138" i="10"/>
  <c r="C1139" i="10"/>
  <c r="D1139" i="10"/>
  <c r="C1140" i="10"/>
  <c r="D1140" i="10"/>
  <c r="C1141" i="10"/>
  <c r="D1141" i="10"/>
  <c r="C1142" i="10"/>
  <c r="D1142" i="10"/>
  <c r="C1143" i="10"/>
  <c r="D1143" i="10"/>
  <c r="C1144" i="10"/>
  <c r="D1144" i="10"/>
  <c r="C1145" i="10"/>
  <c r="D1145" i="10"/>
  <c r="C1146" i="10"/>
  <c r="D1146" i="10"/>
  <c r="C1147" i="10"/>
  <c r="D1147" i="10"/>
  <c r="C1148" i="10"/>
  <c r="D1148" i="10"/>
  <c r="C1149" i="10"/>
  <c r="D1149" i="10"/>
  <c r="C1150" i="10"/>
  <c r="D1150" i="10"/>
  <c r="C1151" i="10"/>
  <c r="D1151" i="10"/>
  <c r="C1152" i="10"/>
  <c r="D1152" i="10"/>
  <c r="C1153" i="10"/>
  <c r="D1153" i="10"/>
  <c r="C1154" i="10"/>
  <c r="D1154" i="10"/>
  <c r="C1155" i="10"/>
  <c r="D1155" i="10"/>
  <c r="C1156" i="10"/>
  <c r="D1156" i="10"/>
  <c r="C1157" i="10"/>
  <c r="D1157" i="10"/>
  <c r="C1158" i="10"/>
  <c r="D1158" i="10"/>
  <c r="C1159" i="10"/>
  <c r="D1159" i="10"/>
  <c r="C1160" i="10"/>
  <c r="D1160" i="10"/>
  <c r="C1161" i="10"/>
  <c r="D1161" i="10"/>
  <c r="C1162" i="10"/>
  <c r="D1162" i="10"/>
  <c r="C1163" i="10"/>
  <c r="D1163" i="10"/>
  <c r="C1164" i="10"/>
  <c r="D1164" i="10"/>
  <c r="C1165" i="10"/>
  <c r="D1165" i="10"/>
  <c r="C1166" i="10"/>
  <c r="D1166" i="10"/>
  <c r="C1167" i="10"/>
  <c r="D1167" i="10"/>
  <c r="C1168" i="10"/>
  <c r="D1168" i="10"/>
  <c r="C1169" i="10"/>
  <c r="D1169" i="10"/>
  <c r="C1170" i="10"/>
  <c r="D1170" i="10"/>
  <c r="C1171" i="10"/>
  <c r="D1171" i="10"/>
  <c r="C1172" i="10"/>
  <c r="D1172" i="10"/>
  <c r="C1173" i="10"/>
  <c r="D1173" i="10"/>
  <c r="C1174" i="10"/>
  <c r="D1174" i="10"/>
  <c r="C1175" i="10"/>
  <c r="D1175" i="10"/>
  <c r="C1176" i="10"/>
  <c r="D1176" i="10"/>
  <c r="C1177" i="10"/>
  <c r="D1177" i="10"/>
  <c r="C1178" i="10"/>
  <c r="D1178" i="10"/>
  <c r="C1179" i="10"/>
  <c r="D1179" i="10"/>
  <c r="C1180" i="10"/>
  <c r="D1180" i="10"/>
  <c r="C1181" i="10"/>
  <c r="D1181" i="10"/>
  <c r="C1182" i="10"/>
  <c r="D1182" i="10"/>
  <c r="C1183" i="10"/>
  <c r="D1183" i="10"/>
  <c r="C1184" i="10"/>
  <c r="D1184" i="10"/>
  <c r="C1185" i="10"/>
  <c r="D1185" i="10"/>
  <c r="C1186" i="10"/>
  <c r="D1186" i="10"/>
  <c r="C1187" i="10"/>
  <c r="D1187" i="10"/>
  <c r="C1188" i="10"/>
  <c r="D1188" i="10"/>
  <c r="C1189" i="10"/>
  <c r="D1189" i="10"/>
  <c r="C1190" i="10"/>
  <c r="D1190" i="10"/>
  <c r="C1191" i="10"/>
  <c r="D1191" i="10"/>
  <c r="C1192" i="10"/>
  <c r="D1192" i="10"/>
  <c r="C1193" i="10"/>
  <c r="D1193" i="10"/>
  <c r="C1194" i="10"/>
  <c r="D1194" i="10"/>
  <c r="C1195" i="10"/>
  <c r="D1195" i="10"/>
  <c r="C1196" i="10"/>
  <c r="D1196" i="10"/>
  <c r="C1197" i="10"/>
  <c r="D1197" i="10"/>
  <c r="C1198" i="10"/>
  <c r="D1198" i="10"/>
  <c r="C1199" i="10"/>
  <c r="D1199" i="10"/>
  <c r="C1200" i="10"/>
  <c r="D1200" i="10"/>
  <c r="C1201" i="10"/>
  <c r="D1201" i="10"/>
  <c r="C1202" i="10"/>
  <c r="D1202" i="10"/>
  <c r="C1203" i="10"/>
  <c r="D1203" i="10"/>
  <c r="C1204" i="10"/>
  <c r="D1204" i="10"/>
  <c r="C1205" i="10"/>
  <c r="D1205" i="10"/>
  <c r="C1206" i="10"/>
  <c r="D1206" i="10"/>
  <c r="C1207" i="10"/>
  <c r="D1207" i="10"/>
  <c r="C1208" i="10"/>
  <c r="D1208" i="10"/>
  <c r="C1209" i="10"/>
  <c r="D1209" i="10"/>
  <c r="C1210" i="10"/>
  <c r="D1210" i="10"/>
  <c r="C1211" i="10"/>
  <c r="D1211" i="10"/>
  <c r="C1212" i="10"/>
  <c r="D1212" i="10"/>
  <c r="C1213" i="10"/>
  <c r="D1213" i="10"/>
  <c r="C1214" i="10"/>
  <c r="D1214" i="10"/>
  <c r="C1215" i="10"/>
  <c r="D1215" i="10"/>
  <c r="C1216" i="10"/>
  <c r="D1216" i="10"/>
  <c r="C1217" i="10"/>
  <c r="D1217" i="10"/>
  <c r="C1218" i="10"/>
  <c r="D1218" i="10"/>
  <c r="C1219" i="10"/>
  <c r="D1219" i="10"/>
  <c r="C1220" i="10"/>
  <c r="D1220" i="10"/>
  <c r="C1221" i="10"/>
  <c r="D1221" i="10"/>
  <c r="C1222" i="10"/>
  <c r="D1222" i="10"/>
  <c r="C1223" i="10"/>
  <c r="D1223" i="10"/>
  <c r="C1224" i="10"/>
  <c r="D1224" i="10"/>
  <c r="C1225" i="10"/>
  <c r="D1225" i="10"/>
  <c r="C1226" i="10"/>
  <c r="D1226" i="10"/>
  <c r="C1227" i="10"/>
  <c r="D1227" i="10"/>
  <c r="C1228" i="10"/>
  <c r="D1228" i="10"/>
  <c r="C1229" i="10"/>
  <c r="D1229" i="10"/>
  <c r="C1230" i="10"/>
  <c r="D1230" i="10"/>
  <c r="C1231" i="10"/>
  <c r="D1231" i="10"/>
  <c r="C1232" i="10"/>
  <c r="D1232" i="10"/>
  <c r="C1233" i="10"/>
  <c r="D1233" i="10"/>
  <c r="C1234" i="10"/>
  <c r="D1234" i="10"/>
  <c r="C1235" i="10"/>
  <c r="D1235" i="10"/>
  <c r="C1236" i="10"/>
  <c r="D1236" i="10"/>
  <c r="C1237" i="10"/>
  <c r="D1237" i="10"/>
  <c r="C1238" i="10"/>
  <c r="D1238" i="10"/>
  <c r="C1239" i="10"/>
  <c r="D1239" i="10"/>
  <c r="C1240" i="10"/>
  <c r="D1240" i="10"/>
  <c r="C1241" i="10"/>
  <c r="D1241" i="10"/>
  <c r="C1242" i="10"/>
  <c r="D1242" i="10"/>
  <c r="C1243" i="10"/>
  <c r="D1243" i="10"/>
  <c r="C1244" i="10"/>
  <c r="D1244" i="10"/>
  <c r="C1245" i="10"/>
  <c r="D1245" i="10"/>
  <c r="C1246" i="10"/>
  <c r="D1246" i="10"/>
  <c r="C1247" i="10"/>
  <c r="D1247" i="10"/>
  <c r="C1248" i="10"/>
  <c r="D1248" i="10"/>
  <c r="C1249" i="10"/>
  <c r="D1249" i="10"/>
  <c r="C1250" i="10"/>
  <c r="D1250" i="10"/>
  <c r="C1251" i="10"/>
  <c r="D1251" i="10"/>
  <c r="C1252" i="10"/>
  <c r="D1252" i="10"/>
  <c r="C1253" i="10"/>
  <c r="D1253" i="10"/>
  <c r="C1254" i="10"/>
  <c r="D1254" i="10"/>
  <c r="C1255" i="10"/>
  <c r="D1255" i="10"/>
  <c r="C1256" i="10"/>
  <c r="D1256" i="10"/>
  <c r="C1257" i="10"/>
  <c r="D1257" i="10"/>
  <c r="C1258" i="10"/>
  <c r="D1258" i="10"/>
  <c r="C1259" i="10"/>
  <c r="D1259" i="10"/>
  <c r="C1260" i="10"/>
  <c r="D1260" i="10"/>
  <c r="C1261" i="10"/>
  <c r="D1261" i="10"/>
  <c r="C1262" i="10"/>
  <c r="D1262" i="10"/>
  <c r="C1263" i="10"/>
  <c r="D1263" i="10"/>
  <c r="C1264" i="10"/>
  <c r="D1264" i="10"/>
  <c r="C1265" i="10"/>
  <c r="D1265" i="10"/>
  <c r="C1266" i="10"/>
  <c r="D1266" i="10"/>
  <c r="C1267" i="10"/>
  <c r="D1267" i="10"/>
  <c r="C1268" i="10"/>
  <c r="D1268" i="10"/>
  <c r="C1269" i="10"/>
  <c r="D1269" i="10"/>
  <c r="C1270" i="10"/>
  <c r="D1270" i="10"/>
  <c r="C1271" i="10"/>
  <c r="D1271" i="10"/>
  <c r="C1272" i="10"/>
  <c r="D1272" i="10"/>
  <c r="C1273" i="10"/>
  <c r="D1273" i="10"/>
  <c r="C1274" i="10"/>
  <c r="D1274" i="10"/>
  <c r="C1275" i="10"/>
  <c r="D1275" i="10"/>
  <c r="C1276" i="10"/>
  <c r="D1276" i="10"/>
  <c r="C1277" i="10"/>
  <c r="D1277" i="10"/>
  <c r="C1278" i="10"/>
  <c r="D1278" i="10"/>
  <c r="C1279" i="10"/>
  <c r="D1279" i="10"/>
  <c r="C1280" i="10"/>
  <c r="D1280" i="10"/>
  <c r="C1281" i="10"/>
  <c r="D1281" i="10"/>
  <c r="C1282" i="10"/>
  <c r="D1282" i="10"/>
  <c r="C1283" i="10"/>
  <c r="D1283" i="10"/>
  <c r="C1284" i="10"/>
  <c r="D1284" i="10"/>
  <c r="C1285" i="10"/>
  <c r="D1285" i="10"/>
  <c r="C1286" i="10"/>
  <c r="D1286" i="10"/>
  <c r="C1287" i="10"/>
  <c r="D1287" i="10"/>
  <c r="C1288" i="10"/>
  <c r="D1288" i="10"/>
  <c r="C1289" i="10"/>
  <c r="D1289" i="10"/>
  <c r="C1290" i="10"/>
  <c r="D1290" i="10"/>
  <c r="C1291" i="10"/>
  <c r="D1291" i="10"/>
  <c r="C1292" i="10"/>
  <c r="D1292" i="10"/>
  <c r="C1293" i="10"/>
  <c r="D1293" i="10"/>
  <c r="C1294" i="10"/>
  <c r="D1294" i="10"/>
  <c r="C1295" i="10"/>
  <c r="D1295" i="10"/>
  <c r="C1296" i="10"/>
  <c r="D1296" i="10"/>
  <c r="C1297" i="10"/>
  <c r="D1297" i="10"/>
  <c r="C1298" i="10"/>
  <c r="D1298" i="10"/>
  <c r="C1299" i="10"/>
  <c r="D1299" i="10"/>
  <c r="C1300" i="10"/>
  <c r="D1300" i="10"/>
  <c r="C1301" i="10"/>
  <c r="D1301" i="10"/>
  <c r="C1302" i="10"/>
  <c r="D1302" i="10"/>
  <c r="C1303" i="10"/>
  <c r="D1303" i="10"/>
  <c r="C1304" i="10"/>
  <c r="D1304" i="10"/>
  <c r="C1305" i="10"/>
  <c r="D1305" i="10"/>
  <c r="C1306" i="10"/>
  <c r="D1306" i="10"/>
  <c r="C1307" i="10"/>
  <c r="D1307" i="10"/>
  <c r="C1308" i="10"/>
  <c r="D1308" i="10"/>
  <c r="C1309" i="10"/>
  <c r="D1309" i="10"/>
  <c r="C1310" i="10"/>
  <c r="D1310" i="10"/>
  <c r="C1311" i="10"/>
  <c r="D1311" i="10"/>
  <c r="C1312" i="10"/>
  <c r="D1312" i="10"/>
  <c r="C1313" i="10"/>
  <c r="D1313" i="10"/>
  <c r="C1314" i="10"/>
  <c r="D1314" i="10"/>
  <c r="C1315" i="10"/>
  <c r="D1315" i="10"/>
  <c r="C1316" i="10"/>
  <c r="D1316" i="10"/>
  <c r="C1317" i="10"/>
  <c r="D1317" i="10"/>
  <c r="C1318" i="10"/>
  <c r="D1318" i="10"/>
  <c r="C1319" i="10"/>
  <c r="D1319" i="10"/>
  <c r="C1320" i="10"/>
  <c r="D1320" i="10"/>
  <c r="C1321" i="10"/>
  <c r="D1321" i="10"/>
  <c r="C1322" i="10"/>
  <c r="D1322" i="10"/>
  <c r="C1323" i="10"/>
  <c r="D1323" i="10"/>
  <c r="C1324" i="10"/>
  <c r="D1324" i="10"/>
  <c r="C1325" i="10"/>
  <c r="D1325" i="10"/>
  <c r="C1326" i="10"/>
  <c r="D1326" i="10"/>
  <c r="C1327" i="10"/>
  <c r="D1327" i="10"/>
  <c r="C1328" i="10"/>
  <c r="D1328" i="10"/>
  <c r="C1329" i="10"/>
  <c r="D1329" i="10"/>
  <c r="C1330" i="10"/>
  <c r="D1330" i="10"/>
  <c r="C1331" i="10"/>
  <c r="D1331" i="10"/>
  <c r="C1332" i="10"/>
  <c r="D1332" i="10"/>
  <c r="C1333" i="10"/>
  <c r="D1333" i="10"/>
  <c r="C1334" i="10"/>
  <c r="D1334" i="10"/>
  <c r="C1335" i="10"/>
  <c r="D1335" i="10"/>
  <c r="C1336" i="10"/>
  <c r="D1336" i="10"/>
  <c r="C1337" i="10"/>
  <c r="D1337" i="10"/>
  <c r="C1338" i="10"/>
  <c r="D1338" i="10"/>
  <c r="C1339" i="10"/>
  <c r="D1339" i="10"/>
  <c r="C1340" i="10"/>
  <c r="D1340" i="10"/>
  <c r="C1341" i="10"/>
  <c r="D1341" i="10"/>
  <c r="C1342" i="10"/>
  <c r="D1342" i="10"/>
  <c r="C1343" i="10"/>
  <c r="D1343" i="10"/>
  <c r="C1344" i="10"/>
  <c r="D1344" i="10"/>
  <c r="C1345" i="10"/>
  <c r="D1345" i="10"/>
  <c r="C1346" i="10"/>
  <c r="D1346" i="10"/>
  <c r="C1347" i="10"/>
  <c r="D1347" i="10"/>
  <c r="C1348" i="10"/>
  <c r="D1348" i="10"/>
  <c r="C1349" i="10"/>
  <c r="D1349" i="10"/>
  <c r="C1350" i="10"/>
  <c r="D1350" i="10"/>
  <c r="C1351" i="10"/>
  <c r="D1351" i="10"/>
  <c r="C1352" i="10"/>
  <c r="D1352" i="10"/>
  <c r="C1353" i="10"/>
  <c r="D1353" i="10"/>
  <c r="C1354" i="10"/>
  <c r="D1354" i="10"/>
  <c r="C1355" i="10"/>
  <c r="D1355" i="10"/>
  <c r="C1356" i="10"/>
  <c r="D1356" i="10"/>
  <c r="C1357" i="10"/>
  <c r="D1357" i="10"/>
  <c r="C1358" i="10"/>
  <c r="D1358" i="10"/>
  <c r="C1359" i="10"/>
  <c r="D1359" i="10"/>
  <c r="C1361" i="10"/>
  <c r="D1361" i="10"/>
  <c r="C1362" i="10"/>
  <c r="D1362" i="10"/>
  <c r="C1363" i="10"/>
  <c r="D1363" i="10"/>
  <c r="C1364" i="10"/>
  <c r="D1364" i="10"/>
  <c r="C1365" i="10"/>
  <c r="D1365" i="10"/>
  <c r="C1366" i="10"/>
  <c r="D1366" i="10"/>
  <c r="C1367" i="10"/>
  <c r="D1367" i="10"/>
  <c r="C1368" i="10"/>
  <c r="D1368" i="10"/>
  <c r="C1369" i="10"/>
  <c r="D1369" i="10"/>
  <c r="C1370" i="10"/>
  <c r="D1370" i="10"/>
  <c r="C1371" i="10"/>
  <c r="D1371" i="10"/>
  <c r="C1372" i="10"/>
  <c r="D1372" i="10"/>
  <c r="C1373" i="10"/>
  <c r="D1373" i="10"/>
  <c r="C1374" i="10"/>
  <c r="D1374" i="10"/>
  <c r="C1375" i="10"/>
  <c r="D1375" i="10"/>
  <c r="C1376" i="10"/>
  <c r="D1376" i="10"/>
  <c r="C1377" i="10"/>
  <c r="D1377" i="10"/>
  <c r="C1378" i="10"/>
  <c r="D1378" i="10"/>
  <c r="C1379" i="10"/>
  <c r="D1379" i="10"/>
  <c r="C1380" i="10"/>
  <c r="D1380" i="10"/>
  <c r="C1381" i="10"/>
  <c r="D1381" i="10"/>
  <c r="C1382" i="10"/>
  <c r="D1382" i="10"/>
  <c r="C1383" i="10"/>
  <c r="D1383" i="10"/>
  <c r="C1384" i="10"/>
  <c r="D1384" i="10"/>
  <c r="C1385" i="10"/>
  <c r="D1385" i="10"/>
  <c r="C1386" i="10"/>
  <c r="D1386" i="10"/>
  <c r="C1387" i="10"/>
  <c r="D1387" i="10"/>
  <c r="C1388" i="10"/>
  <c r="D1388" i="10"/>
  <c r="C1389" i="10"/>
  <c r="D1389" i="10"/>
  <c r="C1390" i="10"/>
  <c r="D1390" i="10"/>
  <c r="C1391" i="10"/>
  <c r="D1391" i="10"/>
  <c r="C1392" i="10"/>
  <c r="D1392" i="10"/>
  <c r="C1393" i="10"/>
  <c r="D1393" i="10"/>
  <c r="C1394" i="10"/>
  <c r="D1394" i="10"/>
  <c r="C1395" i="10"/>
  <c r="D1395" i="10"/>
  <c r="C1396" i="10"/>
  <c r="D1396" i="10"/>
  <c r="C1397" i="10"/>
  <c r="D1397" i="10"/>
  <c r="C1398" i="10"/>
  <c r="D1398" i="10"/>
  <c r="C1399" i="10"/>
  <c r="D1399" i="10"/>
  <c r="C1400" i="10"/>
  <c r="D1400" i="10"/>
  <c r="C1401" i="10"/>
  <c r="D1401" i="10"/>
  <c r="C1402" i="10"/>
  <c r="D1402" i="10"/>
  <c r="C1403" i="10"/>
  <c r="D1403" i="10"/>
  <c r="C1404" i="10"/>
  <c r="D1404" i="10"/>
  <c r="C1405" i="10"/>
  <c r="D1405" i="10"/>
  <c r="C1406" i="10"/>
  <c r="D1406" i="10"/>
  <c r="C1407" i="10"/>
  <c r="D1407" i="10"/>
  <c r="C1408" i="10"/>
  <c r="D1408" i="10"/>
  <c r="C1409" i="10"/>
  <c r="D1409" i="10"/>
  <c r="C1410" i="10"/>
  <c r="D1410" i="10"/>
  <c r="C1411" i="10"/>
  <c r="D1411" i="10"/>
  <c r="C1412" i="10"/>
  <c r="D1412" i="10"/>
  <c r="C1413" i="10"/>
  <c r="D1413" i="10"/>
  <c r="C1414" i="10"/>
  <c r="D1414" i="10"/>
  <c r="C1415" i="10"/>
  <c r="D1415" i="10"/>
  <c r="C1416" i="10"/>
  <c r="D1416" i="10"/>
  <c r="C1417" i="10"/>
  <c r="D1417" i="10"/>
  <c r="C1418" i="10"/>
  <c r="D1418" i="10"/>
  <c r="C1419" i="10"/>
  <c r="D1419" i="10"/>
  <c r="C1420" i="10"/>
  <c r="D1420" i="10"/>
  <c r="C1421" i="10"/>
  <c r="D1421" i="10"/>
  <c r="C1422" i="10"/>
  <c r="D1422" i="10"/>
  <c r="C1423" i="10"/>
  <c r="D1423" i="10"/>
  <c r="C1424" i="10"/>
  <c r="D1424" i="10"/>
  <c r="C1425" i="10"/>
  <c r="D1425" i="10"/>
  <c r="C1426" i="10"/>
  <c r="D1426" i="10"/>
  <c r="C1427" i="10"/>
  <c r="D1427" i="10"/>
  <c r="C1428" i="10"/>
  <c r="D1428" i="10"/>
  <c r="C1429" i="10"/>
  <c r="D1429" i="10"/>
  <c r="C1430" i="10"/>
  <c r="D1430" i="10"/>
  <c r="C1431" i="10"/>
  <c r="D1431" i="10"/>
  <c r="C1432" i="10"/>
  <c r="D1432" i="10"/>
  <c r="C1433" i="10"/>
  <c r="D1433" i="10"/>
  <c r="C1434" i="10"/>
  <c r="D1434" i="10"/>
  <c r="C1435" i="10"/>
  <c r="D1435" i="10"/>
  <c r="C1436" i="10"/>
  <c r="D1436" i="10"/>
  <c r="C1437" i="10"/>
  <c r="D1437" i="10"/>
  <c r="C1438" i="10"/>
  <c r="D1438" i="10"/>
  <c r="C1439" i="10"/>
  <c r="D1439" i="10"/>
  <c r="C1440" i="10"/>
  <c r="D1440" i="10"/>
  <c r="C1441" i="10"/>
  <c r="D1441" i="10"/>
  <c r="C1442" i="10"/>
  <c r="D1442" i="10"/>
  <c r="C1443" i="10"/>
  <c r="D1443" i="10"/>
  <c r="C1444" i="10"/>
  <c r="D1444" i="10"/>
  <c r="C1445" i="10"/>
  <c r="D1445" i="10"/>
  <c r="C1446" i="10"/>
  <c r="D1446" i="10"/>
  <c r="C1447" i="10"/>
  <c r="D1447" i="10"/>
  <c r="C1448" i="10"/>
  <c r="D1448" i="10"/>
  <c r="C1449" i="10"/>
  <c r="D1449" i="10"/>
  <c r="C1450" i="10"/>
  <c r="D1450" i="10"/>
  <c r="C1451" i="10"/>
  <c r="D1451" i="10"/>
  <c r="C1452" i="10"/>
  <c r="D1452" i="10"/>
  <c r="C1453" i="10"/>
  <c r="D1453" i="10"/>
  <c r="C1454" i="10"/>
  <c r="D1454" i="10"/>
  <c r="C1455" i="10"/>
  <c r="D1455" i="10"/>
  <c r="C1456" i="10"/>
  <c r="D1456" i="10"/>
  <c r="C1457" i="10"/>
  <c r="D1457" i="10"/>
  <c r="C1458" i="10"/>
  <c r="D1458" i="10"/>
  <c r="C1459" i="10"/>
  <c r="D1459" i="10"/>
  <c r="C1460" i="10"/>
  <c r="D1460" i="10"/>
  <c r="C1461" i="10"/>
  <c r="D1461" i="10"/>
  <c r="C1462" i="10"/>
  <c r="D1462" i="10"/>
  <c r="E1139" i="47" l="1"/>
  <c r="E1140" i="47" s="1"/>
  <c r="E1146" i="47"/>
  <c r="E1147" i="47" s="1"/>
  <c r="E1118" i="47"/>
  <c r="E1119" i="47" s="1"/>
  <c r="E1132" i="47"/>
  <c r="E1133" i="47" s="1"/>
  <c r="E1125" i="47"/>
  <c r="E1126" i="47" s="1"/>
  <c r="E1104" i="47"/>
  <c r="E1105" i="47" s="1"/>
  <c r="G12" i="18"/>
  <c r="G13" i="18" s="1"/>
  <c r="O11" i="18"/>
  <c r="O12" i="18" s="1"/>
  <c r="O13" i="18" s="1"/>
  <c r="E1111" i="47"/>
  <c r="E1112" i="47" s="1"/>
  <c r="C8" i="18"/>
  <c r="B11" i="18"/>
  <c r="B12" i="18"/>
  <c r="B13" i="18"/>
  <c r="B14" i="18"/>
  <c r="B15" i="18"/>
  <c r="C11" i="18"/>
  <c r="C12" i="18"/>
  <c r="P12" i="18"/>
  <c r="C13" i="18"/>
  <c r="P13" i="18"/>
  <c r="C14" i="18"/>
  <c r="C15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16" i="18"/>
  <c r="G14" i="18" l="1"/>
  <c r="G15" i="18" s="1"/>
  <c r="P14" i="18"/>
  <c r="P15" i="18"/>
  <c r="E15" i="18"/>
  <c r="E12" i="18"/>
  <c r="P11" i="18"/>
  <c r="D12" i="18"/>
  <c r="E13" i="18" s="1"/>
  <c r="A1418" i="47"/>
  <c r="H1418" i="47"/>
  <c r="A1419" i="47"/>
  <c r="H1419" i="47"/>
  <c r="A1420" i="47"/>
  <c r="H1420" i="47"/>
  <c r="A1421" i="47"/>
  <c r="H1421" i="47"/>
  <c r="A1422" i="47"/>
  <c r="H1422" i="47"/>
  <c r="A1423" i="47"/>
  <c r="H1423" i="47"/>
  <c r="A1424" i="47"/>
  <c r="H1424" i="47"/>
  <c r="A1425" i="47"/>
  <c r="H1425" i="47"/>
  <c r="A1426" i="47"/>
  <c r="H1426" i="47"/>
  <c r="A1427" i="47"/>
  <c r="H1427" i="47"/>
  <c r="A1428" i="47"/>
  <c r="H1428" i="47"/>
  <c r="A1429" i="47"/>
  <c r="H1429" i="47"/>
  <c r="A1430" i="47"/>
  <c r="H1430" i="47"/>
  <c r="A1431" i="47"/>
  <c r="H1431" i="47"/>
  <c r="A1432" i="47"/>
  <c r="H1432" i="47"/>
  <c r="A1433" i="47"/>
  <c r="H1433" i="47"/>
  <c r="A1434" i="47"/>
  <c r="H1434" i="47"/>
  <c r="A1435" i="47"/>
  <c r="H1435" i="47"/>
  <c r="A1436" i="47"/>
  <c r="H1436" i="47"/>
  <c r="A1437" i="47"/>
  <c r="H1437" i="47"/>
  <c r="A1438" i="47"/>
  <c r="H1438" i="47"/>
  <c r="A1439" i="47"/>
  <c r="H1439" i="47"/>
  <c r="A1440" i="47"/>
  <c r="H1440" i="47"/>
  <c r="A1441" i="47"/>
  <c r="H1441" i="47"/>
  <c r="A1442" i="47"/>
  <c r="H1442" i="47"/>
  <c r="A1443" i="47"/>
  <c r="H1443" i="47"/>
  <c r="A1444" i="47"/>
  <c r="H1444" i="47"/>
  <c r="A1445" i="47"/>
  <c r="H1445" i="47"/>
  <c r="A1446" i="47"/>
  <c r="H1446" i="47"/>
  <c r="A1447" i="47"/>
  <c r="H1447" i="47"/>
  <c r="A1448" i="47"/>
  <c r="H1448" i="47"/>
  <c r="A1449" i="47"/>
  <c r="H1449" i="47"/>
  <c r="A1450" i="47"/>
  <c r="H1450" i="47"/>
  <c r="A1451" i="47"/>
  <c r="H1451" i="47"/>
  <c r="A1452" i="47"/>
  <c r="H1452" i="47"/>
  <c r="A1453" i="47"/>
  <c r="H1453" i="47"/>
  <c r="A1454" i="47"/>
  <c r="H1454" i="47"/>
  <c r="A1455" i="47"/>
  <c r="H1455" i="47"/>
  <c r="A1456" i="47"/>
  <c r="H1456" i="47"/>
  <c r="A1457" i="47"/>
  <c r="H1457" i="47"/>
  <c r="A1458" i="47"/>
  <c r="H1458" i="47"/>
  <c r="A1459" i="47"/>
  <c r="H1459" i="47"/>
  <c r="A1460" i="47"/>
  <c r="H1460" i="47"/>
  <c r="A1461" i="47"/>
  <c r="H1461" i="47"/>
  <c r="A1462" i="47"/>
  <c r="H1462" i="47"/>
  <c r="A1240" i="47"/>
  <c r="H1240" i="47"/>
  <c r="A1241" i="47"/>
  <c r="H1241" i="47"/>
  <c r="A1242" i="47"/>
  <c r="H1242" i="47"/>
  <c r="A1243" i="47"/>
  <c r="H1243" i="47"/>
  <c r="A1244" i="47"/>
  <c r="H1244" i="47"/>
  <c r="A1245" i="47"/>
  <c r="H1245" i="47"/>
  <c r="A1246" i="47"/>
  <c r="H1246" i="47"/>
  <c r="A1247" i="47"/>
  <c r="H1247" i="47"/>
  <c r="A1248" i="47"/>
  <c r="H1248" i="47"/>
  <c r="A1249" i="47"/>
  <c r="H1249" i="47"/>
  <c r="A1250" i="47"/>
  <c r="H1250" i="47"/>
  <c r="A1251" i="47"/>
  <c r="H1251" i="47"/>
  <c r="A1252" i="47"/>
  <c r="H1252" i="47"/>
  <c r="A1253" i="47"/>
  <c r="H1253" i="47"/>
  <c r="A1254" i="47"/>
  <c r="H1254" i="47"/>
  <c r="A1255" i="47"/>
  <c r="H1255" i="47"/>
  <c r="A1256" i="47"/>
  <c r="H1256" i="47"/>
  <c r="A1257" i="47"/>
  <c r="H1257" i="47"/>
  <c r="A1258" i="47"/>
  <c r="H1258" i="47"/>
  <c r="A1259" i="47"/>
  <c r="H1259" i="47"/>
  <c r="A1260" i="47"/>
  <c r="H1260" i="47"/>
  <c r="A1261" i="47"/>
  <c r="H1261" i="47"/>
  <c r="A1262" i="47"/>
  <c r="H1262" i="47"/>
  <c r="A1263" i="47"/>
  <c r="H1263" i="47"/>
  <c r="A1264" i="47"/>
  <c r="H1264" i="47"/>
  <c r="A1265" i="47"/>
  <c r="H1265" i="47"/>
  <c r="A1266" i="47"/>
  <c r="H1266" i="47"/>
  <c r="A1267" i="47"/>
  <c r="H1267" i="47"/>
  <c r="A1268" i="47"/>
  <c r="H1268" i="47"/>
  <c r="A1269" i="47"/>
  <c r="H1269" i="47"/>
  <c r="A1270" i="47"/>
  <c r="H1270" i="47"/>
  <c r="A1271" i="47"/>
  <c r="H1271" i="47"/>
  <c r="A1272" i="47"/>
  <c r="H1272" i="47"/>
  <c r="A1273" i="47"/>
  <c r="H1273" i="47"/>
  <c r="A1274" i="47"/>
  <c r="H1274" i="47"/>
  <c r="A1275" i="47"/>
  <c r="H1275" i="47"/>
  <c r="A1276" i="47"/>
  <c r="H1276" i="47"/>
  <c r="A1277" i="47"/>
  <c r="H1277" i="47"/>
  <c r="A1278" i="47"/>
  <c r="H1278" i="47"/>
  <c r="A1279" i="47"/>
  <c r="H1279" i="47"/>
  <c r="A1280" i="47"/>
  <c r="H1280" i="47"/>
  <c r="A1281" i="47"/>
  <c r="H1281" i="47"/>
  <c r="A1282" i="47"/>
  <c r="H1282" i="47"/>
  <c r="A1283" i="47"/>
  <c r="H1283" i="47"/>
  <c r="A1284" i="47"/>
  <c r="H1284" i="47"/>
  <c r="A1285" i="47"/>
  <c r="H1285" i="47"/>
  <c r="A1286" i="47"/>
  <c r="H1286" i="47"/>
  <c r="A1287" i="47"/>
  <c r="H1287" i="47"/>
  <c r="A1288" i="47"/>
  <c r="H1288" i="47"/>
  <c r="A1289" i="47"/>
  <c r="H1289" i="47"/>
  <c r="A1290" i="47"/>
  <c r="H1290" i="47"/>
  <c r="A1291" i="47"/>
  <c r="H1291" i="47"/>
  <c r="A1292" i="47"/>
  <c r="H1292" i="47"/>
  <c r="A1293" i="47"/>
  <c r="H1293" i="47"/>
  <c r="A1294" i="47"/>
  <c r="H1294" i="47"/>
  <c r="A1295" i="47"/>
  <c r="H1295" i="47"/>
  <c r="A1296" i="47"/>
  <c r="H1296" i="47"/>
  <c r="A1297" i="47"/>
  <c r="H1297" i="47"/>
  <c r="A1298" i="47"/>
  <c r="H1298" i="47"/>
  <c r="A1299" i="47"/>
  <c r="H1299" i="47"/>
  <c r="A1300" i="47"/>
  <c r="H1300" i="47"/>
  <c r="A1301" i="47"/>
  <c r="H1301" i="47"/>
  <c r="A1302" i="47"/>
  <c r="H1302" i="47"/>
  <c r="A1303" i="47"/>
  <c r="H1303" i="47"/>
  <c r="A1304" i="47"/>
  <c r="H1304" i="47"/>
  <c r="A1305" i="47"/>
  <c r="H1305" i="47"/>
  <c r="A1306" i="47"/>
  <c r="H1306" i="47"/>
  <c r="A1307" i="47"/>
  <c r="H1307" i="47"/>
  <c r="A1308" i="47"/>
  <c r="H1308" i="47"/>
  <c r="A1309" i="47"/>
  <c r="H1309" i="47"/>
  <c r="A1310" i="47"/>
  <c r="H1310" i="47"/>
  <c r="A1311" i="47"/>
  <c r="H1311" i="47"/>
  <c r="A1312" i="47"/>
  <c r="H1312" i="47"/>
  <c r="A1313" i="47"/>
  <c r="H1313" i="47"/>
  <c r="A1314" i="47"/>
  <c r="H1314" i="47"/>
  <c r="A1315" i="47"/>
  <c r="H1315" i="47"/>
  <c r="A1316" i="47"/>
  <c r="H1316" i="47"/>
  <c r="A1317" i="47"/>
  <c r="H1317" i="47"/>
  <c r="A1318" i="47"/>
  <c r="H1318" i="47"/>
  <c r="A1319" i="47"/>
  <c r="H1319" i="47"/>
  <c r="A1320" i="47"/>
  <c r="H1320" i="47"/>
  <c r="A1321" i="47"/>
  <c r="H1321" i="47"/>
  <c r="A1322" i="47"/>
  <c r="H1322" i="47"/>
  <c r="A1323" i="47"/>
  <c r="H1323" i="47"/>
  <c r="A1324" i="47"/>
  <c r="H1324" i="47"/>
  <c r="A1325" i="47"/>
  <c r="H1325" i="47"/>
  <c r="A1326" i="47"/>
  <c r="H1326" i="47"/>
  <c r="A1327" i="47"/>
  <c r="H1327" i="47"/>
  <c r="A1328" i="47"/>
  <c r="H1328" i="47"/>
  <c r="A1329" i="47"/>
  <c r="H1329" i="47"/>
  <c r="A1330" i="47"/>
  <c r="H1330" i="47"/>
  <c r="A1331" i="47"/>
  <c r="H1331" i="47"/>
  <c r="A1332" i="47"/>
  <c r="H1332" i="47"/>
  <c r="A1333" i="47"/>
  <c r="H1333" i="47"/>
  <c r="A1334" i="47"/>
  <c r="H1334" i="47"/>
  <c r="A1335" i="47"/>
  <c r="H1335" i="47"/>
  <c r="A1336" i="47"/>
  <c r="H1336" i="47"/>
  <c r="A1337" i="47"/>
  <c r="H1337" i="47"/>
  <c r="A1338" i="47"/>
  <c r="H1338" i="47"/>
  <c r="A1339" i="47"/>
  <c r="H1339" i="47"/>
  <c r="A1340" i="47"/>
  <c r="H1340" i="47"/>
  <c r="A1341" i="47"/>
  <c r="H1341" i="47"/>
  <c r="A1342" i="47"/>
  <c r="H1342" i="47"/>
  <c r="A1343" i="47"/>
  <c r="H1343" i="47"/>
  <c r="A1344" i="47"/>
  <c r="H1344" i="47"/>
  <c r="A1345" i="47"/>
  <c r="H1345" i="47"/>
  <c r="A1346" i="47"/>
  <c r="H1346" i="47"/>
  <c r="A1347" i="47"/>
  <c r="H1347" i="47"/>
  <c r="A1348" i="47"/>
  <c r="H1348" i="47"/>
  <c r="A1349" i="47"/>
  <c r="H1349" i="47"/>
  <c r="A1350" i="47"/>
  <c r="H1350" i="47"/>
  <c r="A1351" i="47"/>
  <c r="H1351" i="47"/>
  <c r="A1352" i="47"/>
  <c r="H1352" i="47"/>
  <c r="A1353" i="47"/>
  <c r="H1353" i="47"/>
  <c r="A1354" i="47"/>
  <c r="H1354" i="47"/>
  <c r="A1355" i="47"/>
  <c r="H1355" i="47"/>
  <c r="A1356" i="47"/>
  <c r="H1356" i="47"/>
  <c r="A1357" i="47"/>
  <c r="H1357" i="47"/>
  <c r="A1358" i="47"/>
  <c r="H1358" i="47"/>
  <c r="A1359" i="47"/>
  <c r="H1359" i="47"/>
  <c r="A1360" i="47"/>
  <c r="H1360" i="47"/>
  <c r="A1361" i="47"/>
  <c r="H1361" i="47"/>
  <c r="A1362" i="47"/>
  <c r="H1362" i="47"/>
  <c r="A1363" i="47"/>
  <c r="H1363" i="47"/>
  <c r="A1364" i="47"/>
  <c r="H1364" i="47"/>
  <c r="A1365" i="47"/>
  <c r="H1365" i="47"/>
  <c r="A1366" i="47"/>
  <c r="H1366" i="47"/>
  <c r="A1367" i="47"/>
  <c r="H1367" i="47"/>
  <c r="A1368" i="47"/>
  <c r="H1368" i="47"/>
  <c r="A1369" i="47"/>
  <c r="H1369" i="47"/>
  <c r="A1370" i="47"/>
  <c r="H1370" i="47"/>
  <c r="A1371" i="47"/>
  <c r="H1371" i="47"/>
  <c r="A1372" i="47"/>
  <c r="H1372" i="47"/>
  <c r="A1373" i="47"/>
  <c r="H1373" i="47"/>
  <c r="A1374" i="47"/>
  <c r="H1374" i="47"/>
  <c r="A1375" i="47"/>
  <c r="H1375" i="47"/>
  <c r="A1376" i="47"/>
  <c r="H1376" i="47"/>
  <c r="A1377" i="47"/>
  <c r="H1377" i="47"/>
  <c r="A1378" i="47"/>
  <c r="H1378" i="47"/>
  <c r="A1379" i="47"/>
  <c r="H1379" i="47"/>
  <c r="A1380" i="47"/>
  <c r="H1380" i="47"/>
  <c r="A1381" i="47"/>
  <c r="H1381" i="47"/>
  <c r="A1382" i="47"/>
  <c r="H1382" i="47"/>
  <c r="A1383" i="47"/>
  <c r="H1383" i="47"/>
  <c r="A1384" i="47"/>
  <c r="H1384" i="47"/>
  <c r="A1385" i="47"/>
  <c r="H1385" i="47"/>
  <c r="A1386" i="47"/>
  <c r="H1386" i="47"/>
  <c r="A1387" i="47"/>
  <c r="H1387" i="47"/>
  <c r="A1388" i="47"/>
  <c r="H1388" i="47"/>
  <c r="A1389" i="47"/>
  <c r="H1389" i="47"/>
  <c r="A1390" i="47"/>
  <c r="H1390" i="47"/>
  <c r="A1391" i="47"/>
  <c r="H1391" i="47"/>
  <c r="A1392" i="47"/>
  <c r="H1392" i="47"/>
  <c r="A1393" i="47"/>
  <c r="H1393" i="47"/>
  <c r="A1394" i="47"/>
  <c r="H1394" i="47"/>
  <c r="A1395" i="47"/>
  <c r="H1395" i="47"/>
  <c r="A1396" i="47"/>
  <c r="H1396" i="47"/>
  <c r="A1397" i="47"/>
  <c r="H1397" i="47"/>
  <c r="A1398" i="47"/>
  <c r="H1398" i="47"/>
  <c r="A1399" i="47"/>
  <c r="H1399" i="47"/>
  <c r="A1400" i="47"/>
  <c r="H1400" i="47"/>
  <c r="A1401" i="47"/>
  <c r="H1401" i="47"/>
  <c r="A1402" i="47"/>
  <c r="H1402" i="47"/>
  <c r="A1403" i="47"/>
  <c r="H1403" i="47"/>
  <c r="A1404" i="47"/>
  <c r="H1404" i="47"/>
  <c r="A1405" i="47"/>
  <c r="H1405" i="47"/>
  <c r="A1406" i="47"/>
  <c r="H1406" i="47"/>
  <c r="A1407" i="47"/>
  <c r="H1407" i="47"/>
  <c r="A1408" i="47"/>
  <c r="H1408" i="47"/>
  <c r="A1409" i="47"/>
  <c r="H1409" i="47"/>
  <c r="A1410" i="47"/>
  <c r="H1410" i="47"/>
  <c r="A1411" i="47"/>
  <c r="H1411" i="47"/>
  <c r="A1412" i="47"/>
  <c r="H1412" i="47"/>
  <c r="A1413" i="47"/>
  <c r="H1413" i="47"/>
  <c r="A1414" i="47"/>
  <c r="H1414" i="47"/>
  <c r="A1415" i="47"/>
  <c r="H1415" i="47"/>
  <c r="A1416" i="47"/>
  <c r="H1416" i="47"/>
  <c r="A1417" i="47"/>
  <c r="H1417" i="47"/>
  <c r="A1098" i="47"/>
  <c r="H1098" i="47"/>
  <c r="A1099" i="47"/>
  <c r="H1099" i="47"/>
  <c r="A1100" i="47"/>
  <c r="H1100" i="47"/>
  <c r="A1101" i="47"/>
  <c r="H1101" i="47"/>
  <c r="A1102" i="47"/>
  <c r="H1102" i="47"/>
  <c r="A1103" i="47"/>
  <c r="H1103" i="47"/>
  <c r="A1104" i="47"/>
  <c r="H1104" i="47"/>
  <c r="A1105" i="47"/>
  <c r="H1105" i="47"/>
  <c r="A1106" i="47"/>
  <c r="H1106" i="47"/>
  <c r="A1107" i="47"/>
  <c r="H1107" i="47"/>
  <c r="A1108" i="47"/>
  <c r="H1108" i="47"/>
  <c r="A1109" i="47"/>
  <c r="H1109" i="47"/>
  <c r="A1110" i="47"/>
  <c r="H1110" i="47"/>
  <c r="A1111" i="47"/>
  <c r="H1111" i="47"/>
  <c r="A1112" i="47"/>
  <c r="H1112" i="47"/>
  <c r="A1113" i="47"/>
  <c r="H1113" i="47"/>
  <c r="A1114" i="47"/>
  <c r="H1114" i="47"/>
  <c r="A1115" i="47"/>
  <c r="H1115" i="47"/>
  <c r="A1116" i="47"/>
  <c r="H1116" i="47"/>
  <c r="A1117" i="47"/>
  <c r="H1117" i="47"/>
  <c r="A1118" i="47"/>
  <c r="H1118" i="47"/>
  <c r="A1119" i="47"/>
  <c r="H1119" i="47"/>
  <c r="A1120" i="47"/>
  <c r="H1120" i="47"/>
  <c r="A1121" i="47"/>
  <c r="H1121" i="47"/>
  <c r="A1122" i="47"/>
  <c r="H1122" i="47"/>
  <c r="A1123" i="47"/>
  <c r="H1123" i="47"/>
  <c r="A1124" i="47"/>
  <c r="H1124" i="47"/>
  <c r="A1125" i="47"/>
  <c r="H1125" i="47"/>
  <c r="A1126" i="47"/>
  <c r="H1126" i="47"/>
  <c r="A1127" i="47"/>
  <c r="H1127" i="47"/>
  <c r="A1128" i="47"/>
  <c r="H1128" i="47"/>
  <c r="A1129" i="47"/>
  <c r="H1129" i="47"/>
  <c r="A1130" i="47"/>
  <c r="H1130" i="47"/>
  <c r="A1131" i="47"/>
  <c r="H1131" i="47"/>
  <c r="A1132" i="47"/>
  <c r="H1132" i="47"/>
  <c r="A1133" i="47"/>
  <c r="H1133" i="47"/>
  <c r="A1134" i="47"/>
  <c r="H1134" i="47"/>
  <c r="A1135" i="47"/>
  <c r="H1135" i="47"/>
  <c r="A1136" i="47"/>
  <c r="H1136" i="47"/>
  <c r="A1137" i="47"/>
  <c r="H1137" i="47"/>
  <c r="A1138" i="47"/>
  <c r="H1138" i="47"/>
  <c r="A1139" i="47"/>
  <c r="H1139" i="47"/>
  <c r="A1140" i="47"/>
  <c r="H1140" i="47"/>
  <c r="A1141" i="47"/>
  <c r="H1141" i="47"/>
  <c r="A1142" i="47"/>
  <c r="H1142" i="47"/>
  <c r="A1143" i="47"/>
  <c r="H1143" i="47"/>
  <c r="A1144" i="47"/>
  <c r="H1144" i="47"/>
  <c r="A1145" i="47"/>
  <c r="H1145" i="47"/>
  <c r="A1146" i="47"/>
  <c r="H1146" i="47"/>
  <c r="A1147" i="47"/>
  <c r="H1147" i="47"/>
  <c r="A1148" i="47"/>
  <c r="H1148" i="47"/>
  <c r="A1149" i="47"/>
  <c r="H1149" i="47"/>
  <c r="A1150" i="47"/>
  <c r="H1150" i="47"/>
  <c r="A1151" i="47"/>
  <c r="H1151" i="47"/>
  <c r="A1152" i="47"/>
  <c r="H1152" i="47"/>
  <c r="A1153" i="47"/>
  <c r="H1153" i="47"/>
  <c r="A1154" i="47"/>
  <c r="H1154" i="47"/>
  <c r="A1155" i="47"/>
  <c r="H1155" i="47"/>
  <c r="A1156" i="47"/>
  <c r="H1156" i="47"/>
  <c r="A1157" i="47"/>
  <c r="H1157" i="47"/>
  <c r="A1158" i="47"/>
  <c r="H1158" i="47"/>
  <c r="A1159" i="47"/>
  <c r="H1159" i="47"/>
  <c r="A1160" i="47"/>
  <c r="H1160" i="47"/>
  <c r="A1161" i="47"/>
  <c r="H1161" i="47"/>
  <c r="A1162" i="47"/>
  <c r="H1162" i="47"/>
  <c r="A1163" i="47"/>
  <c r="H1163" i="47"/>
  <c r="A1164" i="47"/>
  <c r="H1164" i="47"/>
  <c r="A1165" i="47"/>
  <c r="H1165" i="47"/>
  <c r="A1166" i="47"/>
  <c r="H1166" i="47"/>
  <c r="A1167" i="47"/>
  <c r="H1167" i="47"/>
  <c r="A1168" i="47"/>
  <c r="H1168" i="47"/>
  <c r="A1169" i="47"/>
  <c r="H1169" i="47"/>
  <c r="A1170" i="47"/>
  <c r="H1170" i="47"/>
  <c r="A1171" i="47"/>
  <c r="H1171" i="47"/>
  <c r="A1172" i="47"/>
  <c r="H1172" i="47"/>
  <c r="A1173" i="47"/>
  <c r="H1173" i="47"/>
  <c r="A1174" i="47"/>
  <c r="H1174" i="47"/>
  <c r="A1175" i="47"/>
  <c r="H1175" i="47"/>
  <c r="A1176" i="47"/>
  <c r="H1176" i="47"/>
  <c r="A1177" i="47"/>
  <c r="H1177" i="47"/>
  <c r="A1178" i="47"/>
  <c r="H1178" i="47"/>
  <c r="A1179" i="47"/>
  <c r="H1179" i="47"/>
  <c r="A1180" i="47"/>
  <c r="H1180" i="47"/>
  <c r="A1181" i="47"/>
  <c r="H1181" i="47"/>
  <c r="A1182" i="47"/>
  <c r="H1182" i="47"/>
  <c r="A1183" i="47"/>
  <c r="H1183" i="47"/>
  <c r="A1184" i="47"/>
  <c r="H1184" i="47"/>
  <c r="A1185" i="47"/>
  <c r="H1185" i="47"/>
  <c r="A1186" i="47"/>
  <c r="H1186" i="47"/>
  <c r="A1187" i="47"/>
  <c r="H1187" i="47"/>
  <c r="A1188" i="47"/>
  <c r="H1188" i="47"/>
  <c r="A1189" i="47"/>
  <c r="H1189" i="47"/>
  <c r="A1190" i="47"/>
  <c r="H1190" i="47"/>
  <c r="A1191" i="47"/>
  <c r="H1191" i="47"/>
  <c r="A1192" i="47"/>
  <c r="H1192" i="47"/>
  <c r="A1193" i="47"/>
  <c r="H1193" i="47"/>
  <c r="A1194" i="47"/>
  <c r="H1194" i="47"/>
  <c r="A1195" i="47"/>
  <c r="H1195" i="47"/>
  <c r="A1196" i="47"/>
  <c r="H1196" i="47"/>
  <c r="A1197" i="47"/>
  <c r="H1197" i="47"/>
  <c r="A1198" i="47"/>
  <c r="H1198" i="47"/>
  <c r="A1199" i="47"/>
  <c r="H1199" i="47"/>
  <c r="A1200" i="47"/>
  <c r="H1200" i="47"/>
  <c r="A1201" i="47"/>
  <c r="H1201" i="47"/>
  <c r="A1202" i="47"/>
  <c r="H1202" i="47"/>
  <c r="A1203" i="47"/>
  <c r="H1203" i="47"/>
  <c r="A1204" i="47"/>
  <c r="H1204" i="47"/>
  <c r="A1205" i="47"/>
  <c r="H1205" i="47"/>
  <c r="A1206" i="47"/>
  <c r="H1206" i="47"/>
  <c r="A1207" i="47"/>
  <c r="H1207" i="47"/>
  <c r="A1208" i="47"/>
  <c r="H1208" i="47"/>
  <c r="A1209" i="47"/>
  <c r="H1209" i="47"/>
  <c r="A1210" i="47"/>
  <c r="H1210" i="47"/>
  <c r="A1211" i="47"/>
  <c r="H1211" i="47"/>
  <c r="A1212" i="47"/>
  <c r="H1212" i="47"/>
  <c r="A1213" i="47"/>
  <c r="H1213" i="47"/>
  <c r="A1214" i="47"/>
  <c r="H1214" i="47"/>
  <c r="A1215" i="47"/>
  <c r="H1215" i="47"/>
  <c r="A1216" i="47"/>
  <c r="H1216" i="47"/>
  <c r="A1217" i="47"/>
  <c r="H1217" i="47"/>
  <c r="A1218" i="47"/>
  <c r="H1218" i="47"/>
  <c r="A1219" i="47"/>
  <c r="H1219" i="47"/>
  <c r="A1220" i="47"/>
  <c r="H1220" i="47"/>
  <c r="A1221" i="47"/>
  <c r="H1221" i="47"/>
  <c r="A1222" i="47"/>
  <c r="H1222" i="47"/>
  <c r="A1223" i="47"/>
  <c r="H1223" i="47"/>
  <c r="A1224" i="47"/>
  <c r="H1224" i="47"/>
  <c r="A1225" i="47"/>
  <c r="H1225" i="47"/>
  <c r="A1226" i="47"/>
  <c r="H1226" i="47"/>
  <c r="A1227" i="47"/>
  <c r="H1227" i="47"/>
  <c r="A1228" i="47"/>
  <c r="H1228" i="47"/>
  <c r="A1229" i="47"/>
  <c r="H1229" i="47"/>
  <c r="A1230" i="47"/>
  <c r="H1230" i="47"/>
  <c r="A1231" i="47"/>
  <c r="H1231" i="47"/>
  <c r="A1232" i="47"/>
  <c r="H1232" i="47"/>
  <c r="A1233" i="47"/>
  <c r="H1233" i="47"/>
  <c r="A1234" i="47"/>
  <c r="H1234" i="47"/>
  <c r="A1235" i="47"/>
  <c r="H1235" i="47"/>
  <c r="A1236" i="47"/>
  <c r="H1236" i="47"/>
  <c r="A1237" i="47"/>
  <c r="H1237" i="47"/>
  <c r="A1238" i="47"/>
  <c r="H1238" i="47"/>
  <c r="A1239" i="47"/>
  <c r="H1239" i="47"/>
  <c r="D13" i="18" l="1"/>
  <c r="I13" i="18"/>
  <c r="H13" i="18"/>
  <c r="I12" i="18"/>
  <c r="H12" i="18"/>
  <c r="H11" i="18"/>
  <c r="I11" i="18"/>
  <c r="Q12" i="18"/>
  <c r="H15" i="18"/>
  <c r="I15" i="18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Q13" i="18" l="1"/>
  <c r="N12" i="18"/>
  <c r="D14" i="18"/>
  <c r="D15" i="18" s="1"/>
  <c r="E14" i="18"/>
  <c r="J12" i="18"/>
  <c r="J13" i="18" s="1"/>
  <c r="A972" i="47"/>
  <c r="H972" i="47"/>
  <c r="A973" i="47"/>
  <c r="H973" i="47"/>
  <c r="A974" i="47"/>
  <c r="H974" i="47"/>
  <c r="A975" i="47"/>
  <c r="H975" i="47"/>
  <c r="A976" i="47"/>
  <c r="H976" i="47"/>
  <c r="A977" i="47"/>
  <c r="H977" i="47"/>
  <c r="A978" i="47"/>
  <c r="H978" i="47"/>
  <c r="A979" i="47"/>
  <c r="H979" i="47"/>
  <c r="A980" i="47"/>
  <c r="H980" i="47"/>
  <c r="A981" i="47"/>
  <c r="H981" i="47"/>
  <c r="A982" i="47"/>
  <c r="H982" i="47"/>
  <c r="A983" i="47"/>
  <c r="H983" i="47"/>
  <c r="A984" i="47"/>
  <c r="H984" i="47"/>
  <c r="A985" i="47"/>
  <c r="H985" i="47"/>
  <c r="A986" i="47"/>
  <c r="H986" i="47"/>
  <c r="A987" i="47"/>
  <c r="H987" i="47"/>
  <c r="A988" i="47"/>
  <c r="H988" i="47"/>
  <c r="A989" i="47"/>
  <c r="H989" i="47"/>
  <c r="A990" i="47"/>
  <c r="H990" i="47"/>
  <c r="A991" i="47"/>
  <c r="H991" i="47"/>
  <c r="A992" i="47"/>
  <c r="H992" i="47"/>
  <c r="A993" i="47"/>
  <c r="H993" i="47"/>
  <c r="A994" i="47"/>
  <c r="H994" i="47"/>
  <c r="A995" i="47"/>
  <c r="H995" i="47"/>
  <c r="A996" i="47"/>
  <c r="H996" i="47"/>
  <c r="A997" i="47"/>
  <c r="H997" i="47"/>
  <c r="A998" i="47"/>
  <c r="H998" i="47"/>
  <c r="A999" i="47"/>
  <c r="H999" i="47"/>
  <c r="A1000" i="47"/>
  <c r="H1000" i="47"/>
  <c r="A1001" i="47"/>
  <c r="H1001" i="47"/>
  <c r="A1002" i="47"/>
  <c r="H1002" i="47"/>
  <c r="A1003" i="47"/>
  <c r="H1003" i="47"/>
  <c r="A1004" i="47"/>
  <c r="H1004" i="47"/>
  <c r="A1005" i="47"/>
  <c r="H1005" i="47"/>
  <c r="A1006" i="47"/>
  <c r="H1006" i="47"/>
  <c r="A1007" i="47"/>
  <c r="H1007" i="47"/>
  <c r="A1008" i="47"/>
  <c r="H1008" i="47"/>
  <c r="A1009" i="47"/>
  <c r="H1009" i="47"/>
  <c r="A1010" i="47"/>
  <c r="H1010" i="47"/>
  <c r="A1011" i="47"/>
  <c r="H1011" i="47"/>
  <c r="A1012" i="47"/>
  <c r="H1012" i="47"/>
  <c r="A1013" i="47"/>
  <c r="H1013" i="47"/>
  <c r="A1014" i="47"/>
  <c r="H1014" i="47"/>
  <c r="A1015" i="47"/>
  <c r="H1015" i="47"/>
  <c r="A1016" i="47"/>
  <c r="H1016" i="47"/>
  <c r="A1017" i="47"/>
  <c r="H1017" i="47"/>
  <c r="A1018" i="47"/>
  <c r="H1018" i="47"/>
  <c r="A1019" i="47"/>
  <c r="H1019" i="47"/>
  <c r="A1020" i="47"/>
  <c r="H1020" i="47"/>
  <c r="A1021" i="47"/>
  <c r="H1021" i="47"/>
  <c r="A1022" i="47"/>
  <c r="H1022" i="47"/>
  <c r="A1023" i="47"/>
  <c r="H1023" i="47"/>
  <c r="A1024" i="47"/>
  <c r="H1024" i="47"/>
  <c r="A1025" i="47"/>
  <c r="H1025" i="47"/>
  <c r="A1026" i="47"/>
  <c r="H1026" i="47"/>
  <c r="A1027" i="47"/>
  <c r="H1027" i="47"/>
  <c r="A1028" i="47"/>
  <c r="H1028" i="47"/>
  <c r="A1029" i="47"/>
  <c r="H1029" i="47"/>
  <c r="A1030" i="47"/>
  <c r="H1030" i="47"/>
  <c r="A1031" i="47"/>
  <c r="H1031" i="47"/>
  <c r="A1032" i="47"/>
  <c r="H1032" i="47"/>
  <c r="A1033" i="47"/>
  <c r="H1033" i="47"/>
  <c r="A1034" i="47"/>
  <c r="H1034" i="47"/>
  <c r="A1035" i="47"/>
  <c r="H1035" i="47"/>
  <c r="A1036" i="47"/>
  <c r="H1036" i="47"/>
  <c r="A1037" i="47"/>
  <c r="H1037" i="47"/>
  <c r="A1038" i="47"/>
  <c r="H1038" i="47"/>
  <c r="A1039" i="47"/>
  <c r="H1039" i="47"/>
  <c r="A1040" i="47"/>
  <c r="H1040" i="47"/>
  <c r="A1041" i="47"/>
  <c r="H1041" i="47"/>
  <c r="A1042" i="47"/>
  <c r="H1042" i="47"/>
  <c r="A1043" i="47"/>
  <c r="H1043" i="47"/>
  <c r="A1044" i="47"/>
  <c r="H1044" i="47"/>
  <c r="A1045" i="47"/>
  <c r="H1045" i="47"/>
  <c r="A1046" i="47"/>
  <c r="H1046" i="47"/>
  <c r="A1047" i="47"/>
  <c r="H1047" i="47"/>
  <c r="A1048" i="47"/>
  <c r="H1048" i="47"/>
  <c r="A1049" i="47"/>
  <c r="H1049" i="47"/>
  <c r="A1050" i="47"/>
  <c r="H1050" i="47"/>
  <c r="A1051" i="47"/>
  <c r="H1051" i="47"/>
  <c r="A1052" i="47"/>
  <c r="H1052" i="47"/>
  <c r="A1053" i="47"/>
  <c r="H1053" i="47"/>
  <c r="A1054" i="47"/>
  <c r="H1054" i="47"/>
  <c r="A1055" i="47"/>
  <c r="H1055" i="47"/>
  <c r="A1056" i="47"/>
  <c r="H1056" i="47"/>
  <c r="A1057" i="47"/>
  <c r="H1057" i="47"/>
  <c r="A1058" i="47"/>
  <c r="H1058" i="47"/>
  <c r="A1059" i="47"/>
  <c r="H1059" i="47"/>
  <c r="A1060" i="47"/>
  <c r="H1060" i="47"/>
  <c r="A1061" i="47"/>
  <c r="H1061" i="47"/>
  <c r="A1062" i="47"/>
  <c r="H1062" i="47"/>
  <c r="A1063" i="47"/>
  <c r="H1063" i="47"/>
  <c r="A1064" i="47"/>
  <c r="H1064" i="47"/>
  <c r="A1065" i="47"/>
  <c r="H1065" i="47"/>
  <c r="A1066" i="47"/>
  <c r="H1066" i="47"/>
  <c r="A1067" i="47"/>
  <c r="H1067" i="47"/>
  <c r="A1068" i="47"/>
  <c r="H1068" i="47"/>
  <c r="A1069" i="47"/>
  <c r="H1069" i="47"/>
  <c r="A1070" i="47"/>
  <c r="H1070" i="47"/>
  <c r="A1071" i="47"/>
  <c r="H1071" i="47"/>
  <c r="A1072" i="47"/>
  <c r="H1072" i="47"/>
  <c r="A1073" i="47"/>
  <c r="H1073" i="47"/>
  <c r="A1074" i="47"/>
  <c r="H1074" i="47"/>
  <c r="A1075" i="47"/>
  <c r="H1075" i="47"/>
  <c r="A1076" i="47"/>
  <c r="H1076" i="47"/>
  <c r="A1077" i="47"/>
  <c r="H1077" i="47"/>
  <c r="A1078" i="47"/>
  <c r="H1078" i="47"/>
  <c r="A1079" i="47"/>
  <c r="H1079" i="47"/>
  <c r="A1080" i="47"/>
  <c r="H1080" i="47"/>
  <c r="A1081" i="47"/>
  <c r="H1081" i="47"/>
  <c r="A1082" i="47"/>
  <c r="H1082" i="47"/>
  <c r="A1083" i="47"/>
  <c r="H1083" i="47"/>
  <c r="A1084" i="47"/>
  <c r="H1084" i="47"/>
  <c r="A1085" i="47"/>
  <c r="H1085" i="47"/>
  <c r="A1086" i="47"/>
  <c r="H1086" i="47"/>
  <c r="A1087" i="47"/>
  <c r="H1087" i="47"/>
  <c r="A1088" i="47"/>
  <c r="H1088" i="47"/>
  <c r="A1089" i="47"/>
  <c r="H1089" i="47"/>
  <c r="A1090" i="47"/>
  <c r="H1090" i="47"/>
  <c r="A1091" i="47"/>
  <c r="H1091" i="47"/>
  <c r="A1092" i="47"/>
  <c r="H1092" i="47"/>
  <c r="A1093" i="47"/>
  <c r="H1093" i="47"/>
  <c r="A1094" i="47"/>
  <c r="H1094" i="47"/>
  <c r="A1095" i="47"/>
  <c r="H1095" i="47"/>
  <c r="A1096" i="47"/>
  <c r="H1096" i="47"/>
  <c r="A1097" i="47"/>
  <c r="H1097" i="47"/>
  <c r="Q14" i="18" l="1"/>
  <c r="Q15" i="18" s="1"/>
  <c r="N13" i="18"/>
  <c r="H14" i="18"/>
  <c r="I14" i="18"/>
  <c r="J14" i="18" s="1"/>
  <c r="J15" i="18" s="1"/>
  <c r="A884" i="47"/>
  <c r="H884" i="47"/>
  <c r="A885" i="47"/>
  <c r="H885" i="47"/>
  <c r="A886" i="47"/>
  <c r="H886" i="47"/>
  <c r="A887" i="47"/>
  <c r="H887" i="47"/>
  <c r="A888" i="47"/>
  <c r="H888" i="47"/>
  <c r="A889" i="47"/>
  <c r="H889" i="47"/>
  <c r="A890" i="47"/>
  <c r="H890" i="47"/>
  <c r="A891" i="47"/>
  <c r="H891" i="47"/>
  <c r="A892" i="47"/>
  <c r="H892" i="47"/>
  <c r="A893" i="47"/>
  <c r="H893" i="47"/>
  <c r="A894" i="47"/>
  <c r="H894" i="47"/>
  <c r="A895" i="47"/>
  <c r="H895" i="47"/>
  <c r="A896" i="47"/>
  <c r="H896" i="47"/>
  <c r="A897" i="47"/>
  <c r="H897" i="47"/>
  <c r="A898" i="47"/>
  <c r="H898" i="47"/>
  <c r="A899" i="47"/>
  <c r="H899" i="47"/>
  <c r="A900" i="47"/>
  <c r="H900" i="47"/>
  <c r="A901" i="47"/>
  <c r="H901" i="47"/>
  <c r="A902" i="47"/>
  <c r="H902" i="47"/>
  <c r="A903" i="47"/>
  <c r="H903" i="47"/>
  <c r="A904" i="47"/>
  <c r="H904" i="47"/>
  <c r="A905" i="47"/>
  <c r="H905" i="47"/>
  <c r="A906" i="47"/>
  <c r="H906" i="47"/>
  <c r="A907" i="47"/>
  <c r="H907" i="47"/>
  <c r="A908" i="47"/>
  <c r="H908" i="47"/>
  <c r="A909" i="47"/>
  <c r="H909" i="47"/>
  <c r="A910" i="47"/>
  <c r="H910" i="47"/>
  <c r="A911" i="47"/>
  <c r="H911" i="47"/>
  <c r="A912" i="47"/>
  <c r="H912" i="47"/>
  <c r="A913" i="47"/>
  <c r="H913" i="47"/>
  <c r="A914" i="47"/>
  <c r="H914" i="47"/>
  <c r="A915" i="47"/>
  <c r="H915" i="47"/>
  <c r="A916" i="47"/>
  <c r="H916" i="47"/>
  <c r="A917" i="47"/>
  <c r="H917" i="47"/>
  <c r="A918" i="47"/>
  <c r="H918" i="47"/>
  <c r="A919" i="47"/>
  <c r="H919" i="47"/>
  <c r="A920" i="47"/>
  <c r="H920" i="47"/>
  <c r="A921" i="47"/>
  <c r="H921" i="47"/>
  <c r="A922" i="47"/>
  <c r="H922" i="47"/>
  <c r="A923" i="47"/>
  <c r="H923" i="47"/>
  <c r="A924" i="47"/>
  <c r="H924" i="47"/>
  <c r="A925" i="47"/>
  <c r="H925" i="47"/>
  <c r="A926" i="47"/>
  <c r="H926" i="47"/>
  <c r="A927" i="47"/>
  <c r="H927" i="47"/>
  <c r="A928" i="47"/>
  <c r="H928" i="47"/>
  <c r="A929" i="47"/>
  <c r="H929" i="47"/>
  <c r="A930" i="47"/>
  <c r="H930" i="47"/>
  <c r="A931" i="47"/>
  <c r="H931" i="47"/>
  <c r="A932" i="47"/>
  <c r="H932" i="47"/>
  <c r="A933" i="47"/>
  <c r="H933" i="47"/>
  <c r="A934" i="47"/>
  <c r="H934" i="47"/>
  <c r="A935" i="47"/>
  <c r="H935" i="47"/>
  <c r="A936" i="47"/>
  <c r="H936" i="47"/>
  <c r="A937" i="47"/>
  <c r="H937" i="47"/>
  <c r="A938" i="47"/>
  <c r="H938" i="47"/>
  <c r="A939" i="47"/>
  <c r="H939" i="47"/>
  <c r="A940" i="47"/>
  <c r="H940" i="47"/>
  <c r="A941" i="47"/>
  <c r="H941" i="47"/>
  <c r="A942" i="47"/>
  <c r="H942" i="47"/>
  <c r="A943" i="47"/>
  <c r="H943" i="47"/>
  <c r="A944" i="47"/>
  <c r="H944" i="47"/>
  <c r="A945" i="47"/>
  <c r="H945" i="47"/>
  <c r="A946" i="47"/>
  <c r="H946" i="47"/>
  <c r="A947" i="47"/>
  <c r="H947" i="47"/>
  <c r="A948" i="47"/>
  <c r="H948" i="47"/>
  <c r="A949" i="47"/>
  <c r="H949" i="47"/>
  <c r="A950" i="47"/>
  <c r="H950" i="47"/>
  <c r="A951" i="47"/>
  <c r="H951" i="47"/>
  <c r="A952" i="47"/>
  <c r="H952" i="47"/>
  <c r="A953" i="47"/>
  <c r="H953" i="47"/>
  <c r="A954" i="47"/>
  <c r="H954" i="47"/>
  <c r="A955" i="47"/>
  <c r="H955" i="47"/>
  <c r="A956" i="47"/>
  <c r="H956" i="47"/>
  <c r="A957" i="47"/>
  <c r="H957" i="47"/>
  <c r="A958" i="47"/>
  <c r="H958" i="47"/>
  <c r="A959" i="47"/>
  <c r="H959" i="47"/>
  <c r="A960" i="47"/>
  <c r="H960" i="47"/>
  <c r="A961" i="47"/>
  <c r="H961" i="47"/>
  <c r="A962" i="47"/>
  <c r="H962" i="47"/>
  <c r="A963" i="47"/>
  <c r="H963" i="47"/>
  <c r="A964" i="47"/>
  <c r="H964" i="47"/>
  <c r="A965" i="47"/>
  <c r="H965" i="47"/>
  <c r="A966" i="47"/>
  <c r="H966" i="47"/>
  <c r="A967" i="47"/>
  <c r="H967" i="47"/>
  <c r="A968" i="47"/>
  <c r="H968" i="47"/>
  <c r="A969" i="47"/>
  <c r="H969" i="47"/>
  <c r="A970" i="47"/>
  <c r="H970" i="47"/>
  <c r="A971" i="47"/>
  <c r="H971" i="47"/>
  <c r="L11" i="18" l="1"/>
  <c r="K12" i="18"/>
  <c r="L12" i="18" l="1"/>
  <c r="K13" i="18"/>
  <c r="L13" i="18" l="1"/>
  <c r="K14" i="18"/>
  <c r="L14" i="18" l="1"/>
  <c r="K15" i="18"/>
  <c r="L15" i="18" s="1"/>
  <c r="O14" i="18" l="1"/>
  <c r="N14" i="18" l="1"/>
  <c r="O15" i="18"/>
  <c r="N15" i="18" s="1"/>
  <c r="C144" i="18" l="1"/>
  <c r="C312" i="18"/>
  <c r="C313" i="18"/>
  <c r="C319" i="18"/>
  <c r="C320" i="18"/>
  <c r="C877" i="10"/>
  <c r="D877" i="10"/>
  <c r="K877" i="10"/>
  <c r="C878" i="10"/>
  <c r="D878" i="10"/>
  <c r="K878" i="10"/>
  <c r="C879" i="10"/>
  <c r="D879" i="10"/>
  <c r="K879" i="10"/>
  <c r="C880" i="10"/>
  <c r="D880" i="10"/>
  <c r="K880" i="10"/>
  <c r="C881" i="10"/>
  <c r="D881" i="10"/>
  <c r="K881" i="10"/>
  <c r="C882" i="10"/>
  <c r="D882" i="10"/>
  <c r="K882" i="10"/>
  <c r="C883" i="10"/>
  <c r="D883" i="10"/>
  <c r="K883" i="10"/>
  <c r="C884" i="10"/>
  <c r="D884" i="10"/>
  <c r="K884" i="10"/>
  <c r="C885" i="10"/>
  <c r="D885" i="10"/>
  <c r="K885" i="10"/>
  <c r="C886" i="10"/>
  <c r="D886" i="10"/>
  <c r="K886" i="10"/>
  <c r="C887" i="10"/>
  <c r="D887" i="10"/>
  <c r="K887" i="10"/>
  <c r="C888" i="10"/>
  <c r="D888" i="10"/>
  <c r="K888" i="10"/>
  <c r="C889" i="10"/>
  <c r="D889" i="10"/>
  <c r="K889" i="10"/>
  <c r="C890" i="10"/>
  <c r="D890" i="10"/>
  <c r="K890" i="10"/>
  <c r="C891" i="10"/>
  <c r="D891" i="10"/>
  <c r="K891" i="10"/>
  <c r="C892" i="10"/>
  <c r="D892" i="10"/>
  <c r="K892" i="10"/>
  <c r="C893" i="10"/>
  <c r="D893" i="10"/>
  <c r="K893" i="10"/>
  <c r="C894" i="10"/>
  <c r="D894" i="10"/>
  <c r="K894" i="10"/>
  <c r="C895" i="10"/>
  <c r="D895" i="10"/>
  <c r="K895" i="10"/>
  <c r="C896" i="10"/>
  <c r="D896" i="10"/>
  <c r="K896" i="10"/>
  <c r="C897" i="10"/>
  <c r="D897" i="10"/>
  <c r="K897" i="10"/>
  <c r="C898" i="10"/>
  <c r="D898" i="10"/>
  <c r="K898" i="10"/>
  <c r="C899" i="10"/>
  <c r="D899" i="10"/>
  <c r="K899" i="10"/>
  <c r="C900" i="10"/>
  <c r="D900" i="10"/>
  <c r="K900" i="10"/>
  <c r="C901" i="10"/>
  <c r="D901" i="10"/>
  <c r="K901" i="10"/>
  <c r="C902" i="10"/>
  <c r="D902" i="10"/>
  <c r="K902" i="10"/>
  <c r="C903" i="10"/>
  <c r="D903" i="10"/>
  <c r="K903" i="10"/>
  <c r="C904" i="10"/>
  <c r="D904" i="10"/>
  <c r="K904" i="10"/>
  <c r="C905" i="10"/>
  <c r="D905" i="10"/>
  <c r="K905" i="10"/>
  <c r="C906" i="10"/>
  <c r="D906" i="10"/>
  <c r="K906" i="10"/>
  <c r="C907" i="10"/>
  <c r="D907" i="10"/>
  <c r="K907" i="10"/>
  <c r="C908" i="10"/>
  <c r="D908" i="10"/>
  <c r="K908" i="10"/>
  <c r="C909" i="10"/>
  <c r="D909" i="10"/>
  <c r="K909" i="10"/>
  <c r="C910" i="10"/>
  <c r="D910" i="10"/>
  <c r="K910" i="10"/>
  <c r="C911" i="10"/>
  <c r="D911" i="10"/>
  <c r="K911" i="10"/>
  <c r="C912" i="10"/>
  <c r="D912" i="10"/>
  <c r="K912" i="10"/>
  <c r="C913" i="10"/>
  <c r="D913" i="10"/>
  <c r="K913" i="10"/>
  <c r="C914" i="10"/>
  <c r="D914" i="10"/>
  <c r="K914" i="10"/>
  <c r="C915" i="10"/>
  <c r="D915" i="10"/>
  <c r="K915" i="10"/>
  <c r="C916" i="10"/>
  <c r="D916" i="10"/>
  <c r="K916" i="10"/>
  <c r="C917" i="10"/>
  <c r="D917" i="10"/>
  <c r="K917" i="10"/>
  <c r="C918" i="10"/>
  <c r="D918" i="10"/>
  <c r="K918" i="10"/>
  <c r="C919" i="10"/>
  <c r="D919" i="10"/>
  <c r="K919" i="10"/>
  <c r="C920" i="10"/>
  <c r="D920" i="10"/>
  <c r="K920" i="10"/>
  <c r="C921" i="10"/>
  <c r="D921" i="10"/>
  <c r="K921" i="10"/>
  <c r="C922" i="10"/>
  <c r="D922" i="10"/>
  <c r="K922" i="10"/>
  <c r="C923" i="10"/>
  <c r="D923" i="10"/>
  <c r="K923" i="10"/>
  <c r="C924" i="10"/>
  <c r="D924" i="10"/>
  <c r="K924" i="10"/>
  <c r="C925" i="10"/>
  <c r="D925" i="10"/>
  <c r="K925" i="10"/>
  <c r="C926" i="10"/>
  <c r="D926" i="10"/>
  <c r="K926" i="10"/>
  <c r="C927" i="10"/>
  <c r="D927" i="10"/>
  <c r="K927" i="10"/>
  <c r="C928" i="10"/>
  <c r="D928" i="10"/>
  <c r="K928" i="10"/>
  <c r="C929" i="10"/>
  <c r="D929" i="10"/>
  <c r="K929" i="10"/>
  <c r="C930" i="10"/>
  <c r="D930" i="10"/>
  <c r="K930" i="10"/>
  <c r="C931" i="10"/>
  <c r="D931" i="10"/>
  <c r="K931" i="10"/>
  <c r="C932" i="10"/>
  <c r="D932" i="10"/>
  <c r="K932" i="10"/>
  <c r="C933" i="10"/>
  <c r="D933" i="10"/>
  <c r="K933" i="10"/>
  <c r="C934" i="10"/>
  <c r="D934" i="10"/>
  <c r="K934" i="10"/>
  <c r="C935" i="10"/>
  <c r="D935" i="10"/>
  <c r="K935" i="10"/>
  <c r="C936" i="10"/>
  <c r="D936" i="10"/>
  <c r="K936" i="10"/>
  <c r="C937" i="10"/>
  <c r="D937" i="10"/>
  <c r="K937" i="10"/>
  <c r="C938" i="10"/>
  <c r="D938" i="10"/>
  <c r="K938" i="10"/>
  <c r="C939" i="10"/>
  <c r="D939" i="10"/>
  <c r="K939" i="10"/>
  <c r="C940" i="10"/>
  <c r="D940" i="10"/>
  <c r="K940" i="10"/>
  <c r="C941" i="10"/>
  <c r="D941" i="10"/>
  <c r="K941" i="10"/>
  <c r="C942" i="10"/>
  <c r="D942" i="10"/>
  <c r="K942" i="10"/>
  <c r="C943" i="10"/>
  <c r="D943" i="10"/>
  <c r="K943" i="10"/>
  <c r="C944" i="10"/>
  <c r="D944" i="10"/>
  <c r="K944" i="10"/>
  <c r="C945" i="10"/>
  <c r="D945" i="10"/>
  <c r="K945" i="10"/>
  <c r="C946" i="10"/>
  <c r="D946" i="10"/>
  <c r="K946" i="10"/>
  <c r="C947" i="10"/>
  <c r="D947" i="10"/>
  <c r="K947" i="10"/>
  <c r="C948" i="10"/>
  <c r="D948" i="10"/>
  <c r="K948" i="10"/>
  <c r="C949" i="10"/>
  <c r="D949" i="10"/>
  <c r="K949" i="10"/>
  <c r="C950" i="10"/>
  <c r="D950" i="10"/>
  <c r="K950" i="10"/>
  <c r="C951" i="10"/>
  <c r="D951" i="10"/>
  <c r="K951" i="10"/>
  <c r="C952" i="10"/>
  <c r="D952" i="10"/>
  <c r="K952" i="10"/>
  <c r="C953" i="10"/>
  <c r="D953" i="10"/>
  <c r="K953" i="10"/>
  <c r="C954" i="10"/>
  <c r="D954" i="10"/>
  <c r="K954" i="10"/>
  <c r="C955" i="10"/>
  <c r="D955" i="10"/>
  <c r="K955" i="10"/>
  <c r="C956" i="10"/>
  <c r="D956" i="10"/>
  <c r="K956" i="10"/>
  <c r="C957" i="10"/>
  <c r="D957" i="10"/>
  <c r="K957" i="10"/>
  <c r="C958" i="10"/>
  <c r="D958" i="10"/>
  <c r="K958" i="10"/>
  <c r="C959" i="10"/>
  <c r="D959" i="10"/>
  <c r="K959" i="10"/>
  <c r="C960" i="10"/>
  <c r="D960" i="10"/>
  <c r="K960" i="10"/>
  <c r="C961" i="10"/>
  <c r="D961" i="10"/>
  <c r="K961" i="10"/>
  <c r="C962" i="10"/>
  <c r="D962" i="10"/>
  <c r="K962" i="10"/>
  <c r="C963" i="10"/>
  <c r="D963" i="10"/>
  <c r="K963" i="10"/>
  <c r="C964" i="10"/>
  <c r="D964" i="10"/>
  <c r="K964" i="10"/>
  <c r="C965" i="10"/>
  <c r="D965" i="10"/>
  <c r="K965" i="10"/>
  <c r="C966" i="10"/>
  <c r="D966" i="10"/>
  <c r="K966" i="10"/>
  <c r="C967" i="10"/>
  <c r="D967" i="10"/>
  <c r="K967" i="10"/>
  <c r="C968" i="10"/>
  <c r="D968" i="10"/>
  <c r="K968" i="10"/>
  <c r="C969" i="10"/>
  <c r="D969" i="10"/>
  <c r="K969" i="10"/>
  <c r="C970" i="10"/>
  <c r="D970" i="10"/>
  <c r="K970" i="10"/>
  <c r="C971" i="10"/>
  <c r="D971" i="10"/>
  <c r="K971" i="10"/>
  <c r="C972" i="10"/>
  <c r="D972" i="10"/>
  <c r="K972" i="10"/>
  <c r="C973" i="10"/>
  <c r="D973" i="10"/>
  <c r="K973" i="10"/>
  <c r="C974" i="10"/>
  <c r="D974" i="10"/>
  <c r="K974" i="10"/>
  <c r="C975" i="10"/>
  <c r="D975" i="10"/>
  <c r="K975" i="10"/>
  <c r="C976" i="10"/>
  <c r="D976" i="10"/>
  <c r="K976" i="10"/>
  <c r="C977" i="10"/>
  <c r="D977" i="10"/>
  <c r="K977" i="10"/>
  <c r="C978" i="10"/>
  <c r="D978" i="10"/>
  <c r="K978" i="10"/>
  <c r="C979" i="10"/>
  <c r="D979" i="10"/>
  <c r="K979" i="10"/>
  <c r="C980" i="10"/>
  <c r="D980" i="10"/>
  <c r="K980" i="10"/>
  <c r="C981" i="10"/>
  <c r="D981" i="10"/>
  <c r="K981" i="10"/>
  <c r="C982" i="10"/>
  <c r="D982" i="10"/>
  <c r="K982" i="10"/>
  <c r="C983" i="10"/>
  <c r="D983" i="10"/>
  <c r="K983" i="10"/>
  <c r="C984" i="10"/>
  <c r="D984" i="10"/>
  <c r="K984" i="10"/>
  <c r="C985" i="10"/>
  <c r="D985" i="10"/>
  <c r="K985" i="10"/>
  <c r="C986" i="10"/>
  <c r="D986" i="10"/>
  <c r="K986" i="10"/>
  <c r="C987" i="10"/>
  <c r="D987" i="10"/>
  <c r="K987" i="10"/>
  <c r="C988" i="10"/>
  <c r="D988" i="10"/>
  <c r="K988" i="10"/>
  <c r="C989" i="10"/>
  <c r="D989" i="10"/>
  <c r="K989" i="10"/>
  <c r="C990" i="10"/>
  <c r="D990" i="10"/>
  <c r="K990" i="10"/>
  <c r="C991" i="10"/>
  <c r="D991" i="10"/>
  <c r="K991" i="10"/>
  <c r="C992" i="10"/>
  <c r="D992" i="10"/>
  <c r="K992" i="10"/>
  <c r="C993" i="10"/>
  <c r="D993" i="10"/>
  <c r="K993" i="10"/>
  <c r="C994" i="10"/>
  <c r="D994" i="10"/>
  <c r="K994" i="10"/>
  <c r="C995" i="10"/>
  <c r="D995" i="10"/>
  <c r="K995" i="10"/>
  <c r="C996" i="10"/>
  <c r="D996" i="10"/>
  <c r="K996" i="10"/>
  <c r="C997" i="10"/>
  <c r="D997" i="10"/>
  <c r="K997" i="10"/>
  <c r="C998" i="10"/>
  <c r="D998" i="10"/>
  <c r="K998" i="10"/>
  <c r="C999" i="10"/>
  <c r="D999" i="10"/>
  <c r="K999" i="10"/>
  <c r="C1000" i="10"/>
  <c r="D1000" i="10"/>
  <c r="K1000" i="10"/>
  <c r="C1001" i="10"/>
  <c r="D1001" i="10"/>
  <c r="K1001" i="10"/>
  <c r="C1002" i="10"/>
  <c r="D1002" i="10"/>
  <c r="K1002" i="10"/>
  <c r="C1003" i="10"/>
  <c r="D1003" i="10"/>
  <c r="K1003" i="10"/>
  <c r="C1004" i="10"/>
  <c r="D1004" i="10"/>
  <c r="K1004" i="10"/>
  <c r="C1005" i="10"/>
  <c r="D1005" i="10"/>
  <c r="K1005" i="10"/>
  <c r="C1006" i="10"/>
  <c r="D1006" i="10"/>
  <c r="K1006" i="10"/>
  <c r="C1007" i="10"/>
  <c r="D1007" i="10"/>
  <c r="K1007" i="10"/>
  <c r="C1008" i="10"/>
  <c r="D1008" i="10"/>
  <c r="K1008" i="10"/>
  <c r="C1009" i="10"/>
  <c r="D1009" i="10"/>
  <c r="K1009" i="10"/>
  <c r="C1010" i="10"/>
  <c r="D1010" i="10"/>
  <c r="K1010" i="10"/>
  <c r="C1011" i="10"/>
  <c r="D1011" i="10"/>
  <c r="K1011" i="10"/>
  <c r="C1012" i="10"/>
  <c r="D1012" i="10"/>
  <c r="K1012" i="10"/>
  <c r="C1013" i="10"/>
  <c r="D1013" i="10"/>
  <c r="K1013" i="10"/>
  <c r="C1014" i="10"/>
  <c r="D1014" i="10"/>
  <c r="K1014" i="10"/>
  <c r="C1015" i="10"/>
  <c r="D1015" i="10"/>
  <c r="K1015" i="10"/>
  <c r="C1016" i="10"/>
  <c r="D1016" i="10"/>
  <c r="K1016" i="10"/>
  <c r="C1017" i="10"/>
  <c r="D1017" i="10"/>
  <c r="K1017" i="10"/>
  <c r="C1018" i="10"/>
  <c r="D1018" i="10"/>
  <c r="K1018" i="10"/>
  <c r="C1019" i="10"/>
  <c r="D1019" i="10"/>
  <c r="K1019" i="10"/>
  <c r="C1020" i="10"/>
  <c r="D1020" i="10"/>
  <c r="K1020" i="10"/>
  <c r="C1021" i="10"/>
  <c r="D1021" i="10"/>
  <c r="K1021" i="10"/>
  <c r="C1022" i="10"/>
  <c r="D1022" i="10"/>
  <c r="K1022" i="10"/>
  <c r="C1023" i="10"/>
  <c r="D1023" i="10"/>
  <c r="K1023" i="10"/>
  <c r="C1024" i="10"/>
  <c r="D1024" i="10"/>
  <c r="K1024" i="10"/>
  <c r="C1025" i="10"/>
  <c r="D1025" i="10"/>
  <c r="K1025" i="10"/>
  <c r="C1026" i="10"/>
  <c r="D1026" i="10"/>
  <c r="K1026" i="10"/>
  <c r="C1027" i="10"/>
  <c r="D1027" i="10"/>
  <c r="K1027" i="10"/>
  <c r="C1028" i="10"/>
  <c r="D1028" i="10"/>
  <c r="K1028" i="10"/>
  <c r="C1029" i="10"/>
  <c r="D1029" i="10"/>
  <c r="K1029" i="10"/>
  <c r="C1030" i="10"/>
  <c r="D1030" i="10"/>
  <c r="K1030" i="10"/>
  <c r="C1031" i="10"/>
  <c r="D1031" i="10"/>
  <c r="K1031" i="10"/>
  <c r="C1032" i="10"/>
  <c r="D1032" i="10"/>
  <c r="K1032" i="10"/>
  <c r="C1033" i="10"/>
  <c r="D1033" i="10"/>
  <c r="K1033" i="10"/>
  <c r="C1034" i="10"/>
  <c r="D1034" i="10"/>
  <c r="K1034" i="10"/>
  <c r="C1035" i="10"/>
  <c r="D1035" i="10"/>
  <c r="K1035" i="10"/>
  <c r="C1036" i="10"/>
  <c r="D1036" i="10"/>
  <c r="K1036" i="10"/>
  <c r="C1037" i="10"/>
  <c r="D1037" i="10"/>
  <c r="K1037" i="10"/>
  <c r="C1038" i="10"/>
  <c r="D1038" i="10"/>
  <c r="K1038" i="10"/>
  <c r="C1039" i="10"/>
  <c r="D1039" i="10"/>
  <c r="K1039" i="10"/>
  <c r="C1040" i="10"/>
  <c r="D1040" i="10"/>
  <c r="K1040" i="10"/>
  <c r="C1041" i="10"/>
  <c r="D1041" i="10"/>
  <c r="K1041" i="10"/>
  <c r="C1042" i="10"/>
  <c r="D1042" i="10"/>
  <c r="K1042" i="10"/>
  <c r="C1043" i="10"/>
  <c r="D1043" i="10"/>
  <c r="K1043" i="10"/>
  <c r="C1044" i="10"/>
  <c r="D1044" i="10"/>
  <c r="K1044" i="10"/>
  <c r="C1045" i="10"/>
  <c r="D1045" i="10"/>
  <c r="K1045" i="10"/>
  <c r="C1046" i="10"/>
  <c r="D1046" i="10"/>
  <c r="K1046" i="10"/>
  <c r="C1047" i="10"/>
  <c r="D1047" i="10"/>
  <c r="K1047" i="10"/>
  <c r="C1048" i="10"/>
  <c r="D1048" i="10"/>
  <c r="K1048" i="10"/>
  <c r="C1049" i="10"/>
  <c r="D1049" i="10"/>
  <c r="K1049" i="10"/>
  <c r="C1050" i="10"/>
  <c r="D1050" i="10"/>
  <c r="K1050" i="10"/>
  <c r="C1051" i="10"/>
  <c r="D1051" i="10"/>
  <c r="K1051" i="10"/>
  <c r="C1052" i="10"/>
  <c r="D1052" i="10"/>
  <c r="K1052" i="10"/>
  <c r="C1053" i="10"/>
  <c r="D1053" i="10"/>
  <c r="K1053" i="10"/>
  <c r="C1054" i="10"/>
  <c r="D1054" i="10"/>
  <c r="K1054" i="10"/>
  <c r="C1055" i="10"/>
  <c r="D1055" i="10"/>
  <c r="K1055" i="10"/>
  <c r="C1056" i="10"/>
  <c r="D1056" i="10"/>
  <c r="K1056" i="10"/>
  <c r="C1057" i="10"/>
  <c r="D1057" i="10"/>
  <c r="K1057" i="10"/>
  <c r="C1058" i="10"/>
  <c r="D1058" i="10"/>
  <c r="K1058" i="10"/>
  <c r="C1059" i="10"/>
  <c r="D1059" i="10"/>
  <c r="K1059" i="10"/>
  <c r="C1060" i="10"/>
  <c r="D1060" i="10"/>
  <c r="K1060" i="10"/>
  <c r="C1061" i="10"/>
  <c r="D1061" i="10"/>
  <c r="K1061" i="10"/>
  <c r="C1062" i="10"/>
  <c r="D1062" i="10"/>
  <c r="K1062" i="10"/>
  <c r="C1063" i="10"/>
  <c r="D1063" i="10"/>
  <c r="K1063" i="10"/>
  <c r="C1064" i="10"/>
  <c r="D1064" i="10"/>
  <c r="K1064" i="10"/>
  <c r="C1065" i="10"/>
  <c r="D1065" i="10"/>
  <c r="K1065" i="10"/>
  <c r="C1066" i="10"/>
  <c r="D1066" i="10"/>
  <c r="K1066" i="10"/>
  <c r="C1067" i="10"/>
  <c r="D1067" i="10"/>
  <c r="K1067" i="10"/>
  <c r="C1068" i="10"/>
  <c r="D1068" i="10"/>
  <c r="K1068" i="10"/>
  <c r="C1069" i="10"/>
  <c r="D1069" i="10"/>
  <c r="K1069" i="10"/>
  <c r="C1070" i="10"/>
  <c r="D1070" i="10"/>
  <c r="K1070" i="10"/>
  <c r="C1071" i="10"/>
  <c r="D1071" i="10"/>
  <c r="K1071" i="10"/>
  <c r="C1072" i="10"/>
  <c r="D1072" i="10"/>
  <c r="K1072" i="10"/>
  <c r="C1073" i="10"/>
  <c r="D1073" i="10"/>
  <c r="K1073" i="10"/>
  <c r="C1074" i="10"/>
  <c r="D1074" i="10"/>
  <c r="K1074" i="10"/>
  <c r="C1075" i="10"/>
  <c r="D1075" i="10"/>
  <c r="K1075" i="10"/>
  <c r="C1076" i="10"/>
  <c r="D1076" i="10"/>
  <c r="K1076" i="10"/>
  <c r="C1077" i="10"/>
  <c r="D1077" i="10"/>
  <c r="K1077" i="10"/>
  <c r="C1078" i="10"/>
  <c r="D1078" i="10"/>
  <c r="K1078" i="10"/>
  <c r="C1079" i="10"/>
  <c r="D1079" i="10"/>
  <c r="K1079" i="10"/>
  <c r="C1080" i="10"/>
  <c r="D1080" i="10"/>
  <c r="K1080" i="10"/>
  <c r="C1081" i="10"/>
  <c r="D1081" i="10"/>
  <c r="K1081" i="10"/>
  <c r="C1082" i="10"/>
  <c r="D1082" i="10"/>
  <c r="K1082" i="10"/>
  <c r="C1083" i="10"/>
  <c r="D1083" i="10"/>
  <c r="K1083" i="10"/>
  <c r="C1084" i="10"/>
  <c r="D1084" i="10"/>
  <c r="K1084" i="10"/>
  <c r="C1085" i="10"/>
  <c r="D1085" i="10"/>
  <c r="K1085" i="10"/>
  <c r="C1086" i="10"/>
  <c r="D1086" i="10"/>
  <c r="K1086" i="10"/>
  <c r="C1087" i="10"/>
  <c r="D1087" i="10"/>
  <c r="K1087" i="10"/>
  <c r="C1088" i="10"/>
  <c r="D1088" i="10"/>
  <c r="K1088" i="10"/>
  <c r="C1089" i="10"/>
  <c r="D1089" i="10"/>
  <c r="K1089" i="10"/>
  <c r="C1090" i="10"/>
  <c r="D1090" i="10"/>
  <c r="K1090" i="10"/>
  <c r="C1091" i="10"/>
  <c r="D1091" i="10"/>
  <c r="K1091" i="10"/>
  <c r="C1092" i="10"/>
  <c r="D1092" i="10"/>
  <c r="K1092" i="10"/>
  <c r="C1093" i="10"/>
  <c r="D1093" i="10"/>
  <c r="K1093" i="10"/>
  <c r="C1094" i="10"/>
  <c r="D1094" i="10"/>
  <c r="K1094" i="10"/>
  <c r="C1095" i="10"/>
  <c r="D1095" i="10"/>
  <c r="K1095" i="10"/>
  <c r="C1096" i="10"/>
  <c r="D1096" i="10"/>
  <c r="K1096" i="10"/>
  <c r="C1097" i="10"/>
  <c r="D1097" i="10"/>
  <c r="K1097" i="10"/>
  <c r="C145" i="18"/>
  <c r="C151" i="18"/>
  <c r="C152" i="18"/>
  <c r="C159" i="18"/>
  <c r="C166" i="18"/>
  <c r="C173" i="18"/>
  <c r="C179" i="18"/>
  <c r="C180" i="18"/>
  <c r="C186" i="18"/>
  <c r="C187" i="18"/>
  <c r="C193" i="18"/>
  <c r="C194" i="18"/>
  <c r="C200" i="18"/>
  <c r="C201" i="18"/>
  <c r="C208" i="18"/>
  <c r="C263" i="18"/>
  <c r="C264" i="18"/>
  <c r="C270" i="18"/>
  <c r="C271" i="18"/>
  <c r="C277" i="18"/>
  <c r="C278" i="18"/>
  <c r="C284" i="18"/>
  <c r="C285" i="18"/>
  <c r="C291" i="18"/>
  <c r="C292" i="18"/>
  <c r="C298" i="18"/>
  <c r="C299" i="18"/>
  <c r="C305" i="18"/>
  <c r="C306" i="18"/>
  <c r="C165" i="18" l="1"/>
  <c r="C172" i="18"/>
  <c r="C158" i="18"/>
  <c r="P309" i="18"/>
  <c r="P320" i="18"/>
  <c r="P312" i="18"/>
  <c r="P318" i="18"/>
  <c r="P316" i="18"/>
  <c r="P314" i="18"/>
  <c r="P321" i="18"/>
  <c r="P313" i="18"/>
  <c r="P317" i="18"/>
  <c r="P315" i="18"/>
  <c r="P319" i="18"/>
  <c r="P311" i="18"/>
  <c r="P310" i="18"/>
  <c r="P17" i="18" l="1"/>
  <c r="C18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6" i="18"/>
  <c r="P38" i="18"/>
  <c r="P39" i="18"/>
  <c r="P40" i="18"/>
  <c r="P112" i="18"/>
  <c r="P114" i="18"/>
  <c r="P116" i="18"/>
  <c r="P118" i="18"/>
  <c r="P120" i="18"/>
  <c r="P122" i="18"/>
  <c r="P124" i="18"/>
  <c r="P126" i="18"/>
  <c r="P128" i="18"/>
  <c r="P130" i="18"/>
  <c r="P132" i="18"/>
  <c r="P134" i="18"/>
  <c r="P136" i="18"/>
  <c r="P13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H368" i="47"/>
  <c r="H369" i="47"/>
  <c r="H370" i="47"/>
  <c r="H371" i="47"/>
  <c r="H372" i="47"/>
  <c r="H373" i="47"/>
  <c r="H374" i="47"/>
  <c r="H375" i="47"/>
  <c r="H376" i="47"/>
  <c r="H377" i="47"/>
  <c r="H378" i="47"/>
  <c r="H379" i="47"/>
  <c r="H380" i="47"/>
  <c r="H381" i="47"/>
  <c r="H382" i="47"/>
  <c r="H383" i="47"/>
  <c r="H384" i="47"/>
  <c r="H385" i="47"/>
  <c r="H386" i="47"/>
  <c r="H387" i="47"/>
  <c r="H388" i="47"/>
  <c r="H389" i="47"/>
  <c r="H390" i="47"/>
  <c r="H391" i="47"/>
  <c r="H392" i="47"/>
  <c r="H393" i="47"/>
  <c r="H394" i="47"/>
  <c r="H395" i="47"/>
  <c r="H396" i="47"/>
  <c r="H397" i="47"/>
  <c r="H398" i="47"/>
  <c r="H399" i="47"/>
  <c r="H400" i="47"/>
  <c r="H401" i="47"/>
  <c r="H402" i="47"/>
  <c r="H403" i="47"/>
  <c r="H404" i="47"/>
  <c r="H405" i="47"/>
  <c r="H406" i="47"/>
  <c r="H407" i="47"/>
  <c r="H408" i="47"/>
  <c r="H409" i="47"/>
  <c r="H410" i="47"/>
  <c r="H411" i="47"/>
  <c r="H412" i="47"/>
  <c r="H413" i="47"/>
  <c r="H414" i="47"/>
  <c r="H415" i="47"/>
  <c r="H416" i="47"/>
  <c r="H417" i="47"/>
  <c r="H418" i="47"/>
  <c r="H419" i="47"/>
  <c r="H420" i="47"/>
  <c r="H421" i="47"/>
  <c r="H422" i="47"/>
  <c r="H423" i="47"/>
  <c r="H424" i="47"/>
  <c r="H425" i="47"/>
  <c r="H426" i="47"/>
  <c r="H427" i="47"/>
  <c r="H428" i="47"/>
  <c r="H429" i="47"/>
  <c r="H430" i="47"/>
  <c r="H431" i="47"/>
  <c r="H432" i="47"/>
  <c r="H433" i="47"/>
  <c r="H434" i="47"/>
  <c r="H435" i="47"/>
  <c r="H436" i="47"/>
  <c r="H437" i="47"/>
  <c r="H438" i="47"/>
  <c r="H439" i="47"/>
  <c r="H440" i="47"/>
  <c r="H441" i="47"/>
  <c r="H442" i="47"/>
  <c r="H443" i="47"/>
  <c r="H444" i="47"/>
  <c r="H445" i="47"/>
  <c r="H446" i="47"/>
  <c r="H447" i="47"/>
  <c r="H448" i="47"/>
  <c r="H449" i="47"/>
  <c r="H450" i="47"/>
  <c r="H451" i="47"/>
  <c r="H452" i="47"/>
  <c r="H453" i="47"/>
  <c r="H454" i="47"/>
  <c r="H455" i="47"/>
  <c r="H456" i="47"/>
  <c r="H457" i="47"/>
  <c r="H458" i="47"/>
  <c r="H459" i="47"/>
  <c r="H460" i="47"/>
  <c r="H461" i="47"/>
  <c r="H462" i="47"/>
  <c r="H463" i="47"/>
  <c r="H464" i="47"/>
  <c r="H465" i="47"/>
  <c r="H466" i="47"/>
  <c r="H467" i="47"/>
  <c r="H468" i="47"/>
  <c r="H469" i="47"/>
  <c r="H470" i="47"/>
  <c r="H471" i="47"/>
  <c r="H472" i="47"/>
  <c r="H473" i="47"/>
  <c r="H474" i="47"/>
  <c r="H475" i="47"/>
  <c r="H476" i="47"/>
  <c r="H477" i="47"/>
  <c r="H478" i="47"/>
  <c r="H479" i="47"/>
  <c r="H480" i="47"/>
  <c r="H481" i="47"/>
  <c r="H482" i="47"/>
  <c r="H483" i="47"/>
  <c r="H484" i="47"/>
  <c r="H485" i="47"/>
  <c r="H486" i="47"/>
  <c r="H487" i="47"/>
  <c r="H488" i="47"/>
  <c r="H489" i="47"/>
  <c r="H490" i="47"/>
  <c r="H491" i="47"/>
  <c r="H492" i="47"/>
  <c r="H493" i="47"/>
  <c r="H494" i="47"/>
  <c r="H495" i="47"/>
  <c r="H496" i="47"/>
  <c r="H497" i="47"/>
  <c r="H498" i="47"/>
  <c r="H499" i="47"/>
  <c r="H500" i="47"/>
  <c r="H501" i="47"/>
  <c r="H502" i="47"/>
  <c r="H503" i="47"/>
  <c r="H504" i="47"/>
  <c r="H505" i="47"/>
  <c r="H506" i="47"/>
  <c r="H507" i="47"/>
  <c r="H508" i="47"/>
  <c r="H509" i="47"/>
  <c r="H510" i="47"/>
  <c r="H511" i="47"/>
  <c r="H512" i="47"/>
  <c r="H513" i="47"/>
  <c r="H514" i="47"/>
  <c r="H515" i="47"/>
  <c r="H516" i="47"/>
  <c r="H517" i="47"/>
  <c r="H518" i="47"/>
  <c r="H519" i="47"/>
  <c r="H520" i="47"/>
  <c r="H521" i="47"/>
  <c r="H522" i="47"/>
  <c r="H523" i="47"/>
  <c r="H524" i="47"/>
  <c r="H525" i="47"/>
  <c r="H526" i="47"/>
  <c r="H527" i="47"/>
  <c r="H528" i="47"/>
  <c r="H529" i="47"/>
  <c r="H530" i="47"/>
  <c r="H531" i="47"/>
  <c r="H532" i="47"/>
  <c r="H533" i="47"/>
  <c r="H534" i="47"/>
  <c r="H535" i="47"/>
  <c r="H536" i="47"/>
  <c r="H537" i="47"/>
  <c r="H538" i="47"/>
  <c r="H539" i="47"/>
  <c r="H540" i="47"/>
  <c r="H541" i="47"/>
  <c r="H542" i="47"/>
  <c r="H543" i="47"/>
  <c r="H544" i="47"/>
  <c r="H545" i="47"/>
  <c r="H546" i="47"/>
  <c r="H547" i="47"/>
  <c r="H548" i="47"/>
  <c r="H549" i="47"/>
  <c r="H550" i="47"/>
  <c r="H551" i="47"/>
  <c r="H552" i="47"/>
  <c r="H553" i="47"/>
  <c r="H554" i="47"/>
  <c r="H555" i="47"/>
  <c r="H556" i="47"/>
  <c r="H557" i="47"/>
  <c r="H558" i="47"/>
  <c r="H559" i="47"/>
  <c r="H560" i="47"/>
  <c r="H561" i="47"/>
  <c r="H562" i="47"/>
  <c r="H563" i="47"/>
  <c r="H564" i="47"/>
  <c r="H565" i="47"/>
  <c r="H566" i="47"/>
  <c r="H567" i="47"/>
  <c r="H568" i="47"/>
  <c r="H569" i="47"/>
  <c r="H570" i="47"/>
  <c r="H571" i="47"/>
  <c r="H572" i="47"/>
  <c r="H573" i="47"/>
  <c r="H574" i="47"/>
  <c r="H575" i="47"/>
  <c r="H576" i="47"/>
  <c r="H577" i="47"/>
  <c r="H578" i="47"/>
  <c r="H579" i="47"/>
  <c r="H580" i="47"/>
  <c r="H581" i="47"/>
  <c r="H582" i="47"/>
  <c r="H583" i="47"/>
  <c r="H584" i="47"/>
  <c r="H585" i="47"/>
  <c r="H586" i="47"/>
  <c r="H587" i="47"/>
  <c r="H588" i="47"/>
  <c r="H589" i="47"/>
  <c r="H590" i="47"/>
  <c r="H591" i="47"/>
  <c r="H592" i="47"/>
  <c r="H593" i="47"/>
  <c r="H594" i="47"/>
  <c r="H595" i="47"/>
  <c r="H596" i="47"/>
  <c r="H597" i="47"/>
  <c r="H598" i="47"/>
  <c r="H599" i="47"/>
  <c r="H600" i="47"/>
  <c r="H601" i="47"/>
  <c r="H602" i="47"/>
  <c r="H603" i="47"/>
  <c r="H604" i="47"/>
  <c r="H605" i="47"/>
  <c r="H606" i="47"/>
  <c r="H607" i="47"/>
  <c r="H608" i="47"/>
  <c r="H609" i="47"/>
  <c r="H610" i="47"/>
  <c r="H611" i="47"/>
  <c r="H612" i="47"/>
  <c r="H613" i="47"/>
  <c r="H614" i="47"/>
  <c r="H615" i="47"/>
  <c r="H616" i="47"/>
  <c r="H617" i="47"/>
  <c r="H618" i="47"/>
  <c r="H619" i="47"/>
  <c r="H620" i="47"/>
  <c r="H621" i="47"/>
  <c r="H622" i="47"/>
  <c r="H623" i="47"/>
  <c r="H624" i="47"/>
  <c r="H625" i="47"/>
  <c r="H626" i="47"/>
  <c r="H627" i="47"/>
  <c r="H628" i="47"/>
  <c r="H629" i="47"/>
  <c r="H630" i="47"/>
  <c r="H631" i="47"/>
  <c r="H632" i="47"/>
  <c r="H633" i="47"/>
  <c r="H634" i="47"/>
  <c r="H635" i="47"/>
  <c r="H636" i="47"/>
  <c r="H637" i="47"/>
  <c r="H638" i="47"/>
  <c r="H639" i="47"/>
  <c r="H640" i="47"/>
  <c r="H641" i="47"/>
  <c r="H642" i="47"/>
  <c r="H643" i="47"/>
  <c r="H644" i="47"/>
  <c r="H645" i="47"/>
  <c r="H646" i="47"/>
  <c r="H647" i="47"/>
  <c r="H648" i="47"/>
  <c r="H649" i="47"/>
  <c r="H650" i="47"/>
  <c r="H651" i="47"/>
  <c r="H652" i="47"/>
  <c r="H653" i="47"/>
  <c r="H654" i="47"/>
  <c r="H655" i="47"/>
  <c r="H656" i="47"/>
  <c r="H657" i="47"/>
  <c r="H658" i="47"/>
  <c r="H659" i="47"/>
  <c r="H660" i="47"/>
  <c r="H661" i="47"/>
  <c r="H662" i="47"/>
  <c r="H663" i="47"/>
  <c r="H664" i="47"/>
  <c r="H665" i="47"/>
  <c r="H666" i="47"/>
  <c r="H667" i="47"/>
  <c r="H668" i="47"/>
  <c r="H669" i="47"/>
  <c r="H670" i="47"/>
  <c r="H671" i="47"/>
  <c r="H672" i="47"/>
  <c r="H673" i="47"/>
  <c r="H674" i="47"/>
  <c r="H675" i="47"/>
  <c r="H676" i="47"/>
  <c r="H677" i="47"/>
  <c r="H678" i="47"/>
  <c r="H679" i="47"/>
  <c r="H680" i="47"/>
  <c r="H681" i="47"/>
  <c r="H682" i="47"/>
  <c r="H683" i="47"/>
  <c r="H684" i="47"/>
  <c r="H685" i="47"/>
  <c r="H686" i="47"/>
  <c r="H687" i="47"/>
  <c r="H688" i="47"/>
  <c r="H689" i="47"/>
  <c r="H690" i="47"/>
  <c r="H691" i="47"/>
  <c r="H692" i="47"/>
  <c r="H693" i="47"/>
  <c r="H694" i="47"/>
  <c r="H695" i="47"/>
  <c r="H696" i="47"/>
  <c r="H697" i="47"/>
  <c r="H698" i="47"/>
  <c r="H699" i="47"/>
  <c r="H700" i="47"/>
  <c r="H701" i="47"/>
  <c r="H702" i="47"/>
  <c r="H703" i="47"/>
  <c r="H704" i="47"/>
  <c r="H705" i="47"/>
  <c r="H706" i="47"/>
  <c r="H707" i="47"/>
  <c r="H708" i="47"/>
  <c r="H709" i="47"/>
  <c r="H710" i="47"/>
  <c r="H711" i="47"/>
  <c r="H712" i="47"/>
  <c r="H713" i="47"/>
  <c r="H714" i="47"/>
  <c r="H715" i="47"/>
  <c r="H716" i="47"/>
  <c r="H717" i="47"/>
  <c r="H718" i="47"/>
  <c r="H719" i="47"/>
  <c r="H720" i="47"/>
  <c r="H721" i="47"/>
  <c r="H722" i="47"/>
  <c r="H723" i="47"/>
  <c r="H724" i="47"/>
  <c r="H725" i="47"/>
  <c r="H726" i="47"/>
  <c r="H727" i="47"/>
  <c r="H728" i="47"/>
  <c r="H729" i="47"/>
  <c r="H730" i="47"/>
  <c r="H731" i="47"/>
  <c r="H732" i="47"/>
  <c r="H733" i="47"/>
  <c r="H734" i="47"/>
  <c r="H735" i="47"/>
  <c r="H736" i="47"/>
  <c r="H737" i="47"/>
  <c r="H738" i="47"/>
  <c r="H739" i="47"/>
  <c r="H740" i="47"/>
  <c r="H741" i="47"/>
  <c r="H742" i="47"/>
  <c r="H743" i="47"/>
  <c r="H744" i="47"/>
  <c r="H745" i="47"/>
  <c r="H746" i="47"/>
  <c r="H747" i="47"/>
  <c r="H748" i="47"/>
  <c r="H749" i="47"/>
  <c r="H750" i="47"/>
  <c r="H751" i="47"/>
  <c r="H752" i="47"/>
  <c r="H753" i="47"/>
  <c r="H754" i="47"/>
  <c r="H755" i="47"/>
  <c r="H756" i="47"/>
  <c r="H757" i="47"/>
  <c r="H758" i="47"/>
  <c r="H759" i="47"/>
  <c r="H760" i="47"/>
  <c r="H761" i="47"/>
  <c r="H762" i="47"/>
  <c r="H763" i="47"/>
  <c r="H764" i="47"/>
  <c r="H765" i="47"/>
  <c r="H766" i="47"/>
  <c r="H767" i="47"/>
  <c r="H768" i="47"/>
  <c r="H769" i="47"/>
  <c r="H770" i="47"/>
  <c r="H771" i="47"/>
  <c r="H772" i="47"/>
  <c r="H773" i="47"/>
  <c r="H774" i="47"/>
  <c r="H775" i="47"/>
  <c r="H776" i="47"/>
  <c r="H777" i="47"/>
  <c r="H778" i="47"/>
  <c r="H779" i="47"/>
  <c r="H780" i="47"/>
  <c r="H781" i="47"/>
  <c r="H782" i="47"/>
  <c r="H783" i="47"/>
  <c r="H784" i="47"/>
  <c r="H785" i="47"/>
  <c r="H786" i="47"/>
  <c r="H787" i="47"/>
  <c r="H788" i="47"/>
  <c r="H789" i="47"/>
  <c r="H790" i="47"/>
  <c r="H791" i="47"/>
  <c r="H792" i="47"/>
  <c r="H793" i="47"/>
  <c r="H794" i="47"/>
  <c r="H795" i="47"/>
  <c r="H796" i="47"/>
  <c r="H797" i="47"/>
  <c r="H798" i="47"/>
  <c r="H799" i="47"/>
  <c r="H800" i="47"/>
  <c r="H801" i="47"/>
  <c r="H802" i="47"/>
  <c r="H803" i="47"/>
  <c r="H804" i="47"/>
  <c r="H805" i="47"/>
  <c r="H806" i="47"/>
  <c r="H807" i="47"/>
  <c r="H808" i="47"/>
  <c r="H809" i="47"/>
  <c r="H810" i="47"/>
  <c r="H811" i="47"/>
  <c r="H812" i="47"/>
  <c r="H813" i="47"/>
  <c r="H814" i="47"/>
  <c r="H815" i="47"/>
  <c r="H816" i="47"/>
  <c r="H817" i="47"/>
  <c r="H818" i="47"/>
  <c r="H819" i="47"/>
  <c r="H820" i="47"/>
  <c r="H821" i="47"/>
  <c r="H822" i="47"/>
  <c r="H823" i="47"/>
  <c r="H824" i="47"/>
  <c r="H825" i="47"/>
  <c r="H826" i="47"/>
  <c r="H827" i="47"/>
  <c r="H828" i="47"/>
  <c r="H829" i="47"/>
  <c r="H830" i="47"/>
  <c r="H831" i="47"/>
  <c r="H832" i="47"/>
  <c r="H833" i="47"/>
  <c r="H834" i="47"/>
  <c r="H835" i="47"/>
  <c r="H836" i="47"/>
  <c r="H837" i="47"/>
  <c r="H838" i="47"/>
  <c r="H839" i="47"/>
  <c r="H840" i="47"/>
  <c r="H841" i="47"/>
  <c r="H842" i="47"/>
  <c r="H843" i="47"/>
  <c r="H844" i="47"/>
  <c r="H845" i="47"/>
  <c r="H846" i="47"/>
  <c r="H847" i="47"/>
  <c r="H848" i="47"/>
  <c r="H849" i="47"/>
  <c r="H850" i="47"/>
  <c r="H851" i="47"/>
  <c r="H852" i="47"/>
  <c r="H853" i="47"/>
  <c r="H854" i="47"/>
  <c r="H855" i="47"/>
  <c r="H856" i="47"/>
  <c r="H857" i="47"/>
  <c r="H858" i="47"/>
  <c r="H859" i="47"/>
  <c r="H860" i="47"/>
  <c r="H861" i="47"/>
  <c r="H862" i="47"/>
  <c r="H863" i="47"/>
  <c r="H864" i="47"/>
  <c r="H865" i="47"/>
  <c r="H866" i="47"/>
  <c r="H867" i="47"/>
  <c r="H868" i="47"/>
  <c r="H869" i="47"/>
  <c r="H870" i="47"/>
  <c r="H871" i="47"/>
  <c r="H872" i="47"/>
  <c r="H873" i="47"/>
  <c r="H874" i="47"/>
  <c r="H875" i="47"/>
  <c r="H876" i="47"/>
  <c r="H877" i="47"/>
  <c r="H878" i="47"/>
  <c r="H879" i="47"/>
  <c r="H880" i="47"/>
  <c r="H881" i="47"/>
  <c r="H882" i="47"/>
  <c r="H883" i="47"/>
  <c r="H367" i="47"/>
  <c r="A370" i="47"/>
  <c r="A371" i="47"/>
  <c r="A372" i="47"/>
  <c r="A373" i="47"/>
  <c r="A374" i="47"/>
  <c r="A375" i="47"/>
  <c r="A376" i="47"/>
  <c r="A377" i="47"/>
  <c r="A378" i="47"/>
  <c r="A379" i="47"/>
  <c r="A380" i="47"/>
  <c r="A381" i="47"/>
  <c r="A382" i="47"/>
  <c r="A383" i="47"/>
  <c r="A384" i="47"/>
  <c r="A385" i="47"/>
  <c r="A386" i="47"/>
  <c r="A387" i="47"/>
  <c r="A388" i="47"/>
  <c r="A389" i="47"/>
  <c r="A390" i="47"/>
  <c r="A391" i="47"/>
  <c r="A392" i="47"/>
  <c r="A393" i="47"/>
  <c r="A394" i="47"/>
  <c r="A395" i="47"/>
  <c r="A396" i="47"/>
  <c r="A397" i="47"/>
  <c r="A398" i="47"/>
  <c r="A399" i="47"/>
  <c r="A400" i="47"/>
  <c r="A401" i="47"/>
  <c r="A402" i="47"/>
  <c r="A403" i="47"/>
  <c r="A404" i="47"/>
  <c r="A405" i="47"/>
  <c r="A406" i="47"/>
  <c r="A407" i="47"/>
  <c r="A408" i="47"/>
  <c r="A409" i="47"/>
  <c r="A410" i="47"/>
  <c r="A411" i="47"/>
  <c r="A412" i="47"/>
  <c r="A413" i="47"/>
  <c r="A414" i="47"/>
  <c r="A415" i="47"/>
  <c r="A416" i="47"/>
  <c r="A417" i="47"/>
  <c r="A418" i="47"/>
  <c r="A419" i="47"/>
  <c r="A420" i="47"/>
  <c r="A421" i="47"/>
  <c r="A422" i="47"/>
  <c r="A423" i="47"/>
  <c r="A424" i="47"/>
  <c r="A425" i="47"/>
  <c r="A426" i="47"/>
  <c r="A427" i="47"/>
  <c r="A428" i="47"/>
  <c r="A429" i="47"/>
  <c r="A430" i="47"/>
  <c r="A431" i="47"/>
  <c r="A432" i="47"/>
  <c r="A433" i="47"/>
  <c r="A434" i="47"/>
  <c r="A435" i="47"/>
  <c r="A436" i="47"/>
  <c r="A437" i="47"/>
  <c r="A438" i="47"/>
  <c r="A439" i="47"/>
  <c r="A440" i="47"/>
  <c r="A441" i="47"/>
  <c r="A442" i="47"/>
  <c r="A443" i="47"/>
  <c r="A444" i="47"/>
  <c r="A445" i="47"/>
  <c r="A446" i="47"/>
  <c r="A447" i="47"/>
  <c r="A448" i="47"/>
  <c r="A449" i="47"/>
  <c r="A450" i="47"/>
  <c r="A451" i="47"/>
  <c r="A452" i="47"/>
  <c r="A453" i="47"/>
  <c r="A454" i="47"/>
  <c r="A455" i="47"/>
  <c r="A456" i="47"/>
  <c r="A457" i="47"/>
  <c r="A458" i="47"/>
  <c r="A459" i="47"/>
  <c r="A460" i="47"/>
  <c r="A461" i="47"/>
  <c r="A462" i="47"/>
  <c r="A463" i="47"/>
  <c r="A464" i="47"/>
  <c r="A465" i="47"/>
  <c r="A466" i="47"/>
  <c r="A467" i="47"/>
  <c r="A468" i="47"/>
  <c r="A469" i="47"/>
  <c r="A470" i="47"/>
  <c r="A471" i="47"/>
  <c r="A472" i="47"/>
  <c r="A473" i="47"/>
  <c r="A474" i="47"/>
  <c r="A475" i="47"/>
  <c r="A476" i="47"/>
  <c r="A477" i="47"/>
  <c r="A478" i="47"/>
  <c r="A479" i="47"/>
  <c r="A480" i="47"/>
  <c r="A481" i="47"/>
  <c r="A482" i="47"/>
  <c r="A483" i="47"/>
  <c r="A484" i="47"/>
  <c r="A485" i="47"/>
  <c r="A486" i="47"/>
  <c r="A487" i="47"/>
  <c r="A488" i="47"/>
  <c r="A489" i="47"/>
  <c r="A490" i="47"/>
  <c r="A491" i="47"/>
  <c r="A492" i="47"/>
  <c r="A493" i="47"/>
  <c r="A494" i="47"/>
  <c r="A495" i="47"/>
  <c r="A496" i="47"/>
  <c r="A497" i="47"/>
  <c r="A498" i="47"/>
  <c r="A499" i="47"/>
  <c r="A500" i="47"/>
  <c r="A501" i="47"/>
  <c r="A502" i="47"/>
  <c r="A503" i="47"/>
  <c r="A504" i="47"/>
  <c r="A505" i="47"/>
  <c r="A506" i="47"/>
  <c r="A507" i="47"/>
  <c r="A508" i="47"/>
  <c r="A509" i="47"/>
  <c r="A510" i="47"/>
  <c r="A511" i="47"/>
  <c r="A512" i="47"/>
  <c r="A513" i="47"/>
  <c r="A514" i="47"/>
  <c r="A515" i="47"/>
  <c r="A516" i="47"/>
  <c r="A517" i="47"/>
  <c r="A518" i="47"/>
  <c r="A519" i="47"/>
  <c r="A520" i="47"/>
  <c r="A521" i="47"/>
  <c r="A522" i="47"/>
  <c r="A523" i="47"/>
  <c r="A524" i="47"/>
  <c r="A525" i="47"/>
  <c r="A526" i="47"/>
  <c r="A527" i="47"/>
  <c r="A528" i="47"/>
  <c r="A529" i="47"/>
  <c r="A530" i="47"/>
  <c r="A531" i="47"/>
  <c r="A532" i="47"/>
  <c r="A533" i="47"/>
  <c r="A534" i="47"/>
  <c r="A535" i="47"/>
  <c r="A536" i="47"/>
  <c r="A537" i="47"/>
  <c r="A538" i="47"/>
  <c r="A539" i="47"/>
  <c r="A540" i="47"/>
  <c r="A541" i="47"/>
  <c r="A542" i="47"/>
  <c r="A543" i="47"/>
  <c r="A544" i="47"/>
  <c r="A545" i="47"/>
  <c r="A546" i="47"/>
  <c r="A547" i="47"/>
  <c r="A548" i="47"/>
  <c r="A549" i="47"/>
  <c r="A550" i="47"/>
  <c r="A551" i="47"/>
  <c r="A552" i="47"/>
  <c r="A553" i="47"/>
  <c r="A554" i="47"/>
  <c r="A555" i="47"/>
  <c r="A556" i="47"/>
  <c r="A557" i="47"/>
  <c r="A558" i="47"/>
  <c r="A559" i="47"/>
  <c r="A560" i="47"/>
  <c r="A561" i="47"/>
  <c r="A562" i="47"/>
  <c r="A563" i="47"/>
  <c r="A564" i="47"/>
  <c r="A565" i="47"/>
  <c r="A566" i="47"/>
  <c r="A567" i="47"/>
  <c r="A568" i="47"/>
  <c r="A569" i="47"/>
  <c r="A570" i="47"/>
  <c r="A571" i="47"/>
  <c r="A572" i="47"/>
  <c r="A573" i="47"/>
  <c r="A574" i="47"/>
  <c r="A575" i="47"/>
  <c r="A576" i="47"/>
  <c r="A577" i="47"/>
  <c r="A578" i="47"/>
  <c r="A579" i="47"/>
  <c r="A580" i="47"/>
  <c r="A581" i="47"/>
  <c r="A582" i="47"/>
  <c r="A583" i="47"/>
  <c r="A584" i="47"/>
  <c r="A585" i="47"/>
  <c r="A586" i="47"/>
  <c r="A587" i="47"/>
  <c r="A588" i="47"/>
  <c r="A589" i="47"/>
  <c r="A590" i="47"/>
  <c r="A591" i="47"/>
  <c r="A592" i="47"/>
  <c r="A593" i="47"/>
  <c r="A594" i="47"/>
  <c r="A595" i="47"/>
  <c r="A596" i="47"/>
  <c r="A597" i="47"/>
  <c r="A598" i="47"/>
  <c r="A599" i="47"/>
  <c r="A600" i="47"/>
  <c r="A601" i="47"/>
  <c r="A602" i="47"/>
  <c r="A603" i="47"/>
  <c r="A604" i="47"/>
  <c r="A605" i="47"/>
  <c r="A606" i="47"/>
  <c r="A607" i="47"/>
  <c r="A608" i="47"/>
  <c r="A609" i="47"/>
  <c r="A610" i="47"/>
  <c r="A611" i="47"/>
  <c r="A612" i="47"/>
  <c r="A613" i="47"/>
  <c r="A614" i="47"/>
  <c r="A615" i="47"/>
  <c r="A616" i="47"/>
  <c r="A617" i="47"/>
  <c r="A618" i="47"/>
  <c r="A619" i="47"/>
  <c r="A620" i="47"/>
  <c r="A621" i="47"/>
  <c r="A622" i="47"/>
  <c r="A623" i="47"/>
  <c r="A624" i="47"/>
  <c r="A625" i="47"/>
  <c r="A626" i="47"/>
  <c r="A627" i="47"/>
  <c r="A628" i="47"/>
  <c r="A629" i="47"/>
  <c r="A630" i="47"/>
  <c r="A631" i="47"/>
  <c r="A632" i="47"/>
  <c r="A633" i="47"/>
  <c r="A634" i="47"/>
  <c r="A635" i="47"/>
  <c r="A636" i="47"/>
  <c r="A637" i="47"/>
  <c r="A638" i="47"/>
  <c r="A639" i="47"/>
  <c r="A640" i="47"/>
  <c r="A641" i="47"/>
  <c r="A642" i="47"/>
  <c r="A643" i="47"/>
  <c r="A644" i="47"/>
  <c r="A645" i="47"/>
  <c r="A646" i="47"/>
  <c r="A647" i="47"/>
  <c r="A648" i="47"/>
  <c r="A649" i="47"/>
  <c r="A650" i="47"/>
  <c r="A651" i="47"/>
  <c r="A652" i="47"/>
  <c r="A653" i="47"/>
  <c r="A654" i="47"/>
  <c r="A655" i="47"/>
  <c r="A656" i="47"/>
  <c r="A657" i="47"/>
  <c r="A658" i="47"/>
  <c r="A659" i="47"/>
  <c r="A660" i="47"/>
  <c r="A661" i="47"/>
  <c r="A662" i="47"/>
  <c r="A663" i="47"/>
  <c r="A664" i="47"/>
  <c r="A665" i="47"/>
  <c r="A666" i="47"/>
  <c r="A667" i="47"/>
  <c r="A668" i="47"/>
  <c r="A669" i="47"/>
  <c r="A670" i="47"/>
  <c r="A671" i="47"/>
  <c r="A672" i="47"/>
  <c r="A673" i="47"/>
  <c r="A674" i="47"/>
  <c r="A675" i="47"/>
  <c r="A676" i="47"/>
  <c r="A677" i="47"/>
  <c r="A678" i="47"/>
  <c r="A679" i="47"/>
  <c r="A680" i="47"/>
  <c r="A681" i="47"/>
  <c r="A682" i="47"/>
  <c r="A683" i="47"/>
  <c r="A684" i="47"/>
  <c r="A685" i="47"/>
  <c r="A686" i="47"/>
  <c r="A687" i="47"/>
  <c r="A688" i="47"/>
  <c r="A689" i="47"/>
  <c r="A690" i="47"/>
  <c r="A691" i="47"/>
  <c r="A692" i="47"/>
  <c r="A693" i="47"/>
  <c r="A694" i="47"/>
  <c r="A695" i="47"/>
  <c r="A696" i="47"/>
  <c r="A697" i="47"/>
  <c r="A698" i="47"/>
  <c r="A699" i="47"/>
  <c r="A700" i="47"/>
  <c r="A701" i="47"/>
  <c r="A702" i="47"/>
  <c r="A703" i="47"/>
  <c r="A704" i="47"/>
  <c r="A705" i="47"/>
  <c r="A706" i="47"/>
  <c r="A707" i="47"/>
  <c r="A708" i="47"/>
  <c r="A709" i="47"/>
  <c r="A710" i="47"/>
  <c r="A711" i="47"/>
  <c r="A712" i="47"/>
  <c r="A713" i="47"/>
  <c r="A714" i="47"/>
  <c r="A715" i="47"/>
  <c r="A716" i="47"/>
  <c r="A717" i="47"/>
  <c r="A718" i="47"/>
  <c r="A719" i="47"/>
  <c r="A720" i="47"/>
  <c r="A721" i="47"/>
  <c r="A722" i="47"/>
  <c r="A723" i="47"/>
  <c r="A724" i="47"/>
  <c r="A725" i="47"/>
  <c r="A726" i="47"/>
  <c r="A727" i="47"/>
  <c r="A728" i="47"/>
  <c r="A729" i="47"/>
  <c r="A730" i="47"/>
  <c r="A731" i="47"/>
  <c r="A732" i="47"/>
  <c r="A733" i="47"/>
  <c r="A734" i="47"/>
  <c r="A735" i="47"/>
  <c r="A736" i="47"/>
  <c r="A737" i="47"/>
  <c r="A738" i="47"/>
  <c r="A739" i="47"/>
  <c r="A740" i="47"/>
  <c r="A741" i="47"/>
  <c r="A742" i="47"/>
  <c r="A743" i="47"/>
  <c r="A744" i="47"/>
  <c r="A745" i="47"/>
  <c r="A746" i="47"/>
  <c r="A747" i="47"/>
  <c r="A748" i="47"/>
  <c r="A749" i="47"/>
  <c r="A750" i="47"/>
  <c r="A751" i="47"/>
  <c r="A752" i="47"/>
  <c r="A753" i="47"/>
  <c r="A754" i="47"/>
  <c r="A755" i="47"/>
  <c r="A756" i="47"/>
  <c r="A757" i="47"/>
  <c r="A758" i="47"/>
  <c r="A759" i="47"/>
  <c r="A760" i="47"/>
  <c r="A761" i="47"/>
  <c r="A762" i="47"/>
  <c r="A763" i="47"/>
  <c r="A764" i="47"/>
  <c r="A765" i="47"/>
  <c r="A766" i="47"/>
  <c r="A767" i="47"/>
  <c r="A768" i="47"/>
  <c r="A769" i="47"/>
  <c r="A770" i="47"/>
  <c r="A771" i="47"/>
  <c r="A772" i="47"/>
  <c r="A773" i="47"/>
  <c r="A774" i="47"/>
  <c r="A775" i="47"/>
  <c r="A776" i="47"/>
  <c r="A777" i="47"/>
  <c r="A778" i="47"/>
  <c r="A779" i="47"/>
  <c r="A780" i="47"/>
  <c r="A781" i="47"/>
  <c r="A782" i="47"/>
  <c r="A783" i="47"/>
  <c r="A784" i="47"/>
  <c r="A785" i="47"/>
  <c r="A786" i="47"/>
  <c r="A787" i="47"/>
  <c r="A788" i="47"/>
  <c r="A789" i="47"/>
  <c r="A790" i="47"/>
  <c r="A791" i="47"/>
  <c r="A792" i="47"/>
  <c r="A793" i="47"/>
  <c r="A794" i="47"/>
  <c r="A795" i="47"/>
  <c r="A796" i="47"/>
  <c r="A797" i="47"/>
  <c r="A798" i="47"/>
  <c r="A799" i="47"/>
  <c r="A800" i="47"/>
  <c r="A801" i="47"/>
  <c r="A802" i="47"/>
  <c r="A803" i="47"/>
  <c r="A804" i="47"/>
  <c r="A805" i="47"/>
  <c r="A806" i="47"/>
  <c r="A807" i="47"/>
  <c r="A808" i="47"/>
  <c r="A809" i="47"/>
  <c r="A810" i="47"/>
  <c r="A811" i="47"/>
  <c r="A812" i="47"/>
  <c r="A813" i="47"/>
  <c r="A814" i="47"/>
  <c r="A815" i="47"/>
  <c r="A816" i="47"/>
  <c r="A817" i="47"/>
  <c r="A818" i="47"/>
  <c r="A819" i="47"/>
  <c r="A820" i="47"/>
  <c r="A821" i="47"/>
  <c r="A822" i="47"/>
  <c r="A823" i="47"/>
  <c r="A824" i="47"/>
  <c r="A825" i="47"/>
  <c r="A826" i="47"/>
  <c r="A827" i="47"/>
  <c r="A828" i="47"/>
  <c r="A829" i="47"/>
  <c r="A830" i="47"/>
  <c r="A831" i="47"/>
  <c r="A832" i="47"/>
  <c r="A833" i="47"/>
  <c r="A834" i="47"/>
  <c r="A835" i="47"/>
  <c r="A836" i="47"/>
  <c r="A837" i="47"/>
  <c r="A838" i="47"/>
  <c r="A839" i="47"/>
  <c r="A840" i="47"/>
  <c r="A841" i="47"/>
  <c r="A842" i="47"/>
  <c r="A843" i="47"/>
  <c r="A844" i="47"/>
  <c r="A845" i="47"/>
  <c r="A846" i="47"/>
  <c r="A847" i="47"/>
  <c r="A848" i="47"/>
  <c r="A849" i="47"/>
  <c r="A850" i="47"/>
  <c r="A851" i="47"/>
  <c r="A852" i="47"/>
  <c r="A853" i="47"/>
  <c r="A854" i="47"/>
  <c r="A855" i="47"/>
  <c r="A856" i="47"/>
  <c r="A857" i="47"/>
  <c r="A858" i="47"/>
  <c r="A859" i="47"/>
  <c r="A860" i="47"/>
  <c r="A861" i="47"/>
  <c r="A862" i="47"/>
  <c r="A863" i="47"/>
  <c r="A864" i="47"/>
  <c r="A865" i="47"/>
  <c r="A866" i="47"/>
  <c r="A867" i="47"/>
  <c r="A868" i="47"/>
  <c r="A869" i="47"/>
  <c r="A870" i="47"/>
  <c r="A871" i="47"/>
  <c r="A872" i="47"/>
  <c r="A873" i="47"/>
  <c r="A874" i="47"/>
  <c r="A875" i="47"/>
  <c r="A876" i="47"/>
  <c r="A877" i="47"/>
  <c r="A878" i="47"/>
  <c r="A879" i="47"/>
  <c r="A880" i="47"/>
  <c r="A881" i="47"/>
  <c r="A882" i="47"/>
  <c r="A883" i="47"/>
  <c r="H3" i="47"/>
  <c r="I3" i="47"/>
  <c r="H4" i="47"/>
  <c r="I4" i="47"/>
  <c r="H5" i="47"/>
  <c r="I5" i="47"/>
  <c r="H6" i="47"/>
  <c r="I6" i="47"/>
  <c r="H7" i="47"/>
  <c r="I7" i="47"/>
  <c r="H8" i="47"/>
  <c r="I8" i="47"/>
  <c r="H9" i="47"/>
  <c r="I9" i="47"/>
  <c r="H10" i="47"/>
  <c r="I10" i="47"/>
  <c r="H11" i="47"/>
  <c r="I11" i="47"/>
  <c r="H12" i="47"/>
  <c r="I12" i="47"/>
  <c r="H13" i="47"/>
  <c r="I13" i="47"/>
  <c r="H14" i="47"/>
  <c r="I14" i="47"/>
  <c r="H15" i="47"/>
  <c r="I15" i="47"/>
  <c r="H16" i="47"/>
  <c r="I16" i="47"/>
  <c r="H17" i="47"/>
  <c r="I17" i="47"/>
  <c r="H18" i="47"/>
  <c r="I18" i="47"/>
  <c r="H19" i="47"/>
  <c r="I19" i="47"/>
  <c r="H20" i="47"/>
  <c r="I20" i="47"/>
  <c r="H21" i="47"/>
  <c r="I21" i="47"/>
  <c r="H22" i="47"/>
  <c r="I22" i="47"/>
  <c r="H23" i="47"/>
  <c r="I23" i="47"/>
  <c r="H24" i="47"/>
  <c r="I24" i="47"/>
  <c r="H25" i="47"/>
  <c r="I25" i="47"/>
  <c r="H26" i="47"/>
  <c r="I26" i="47"/>
  <c r="H27" i="47"/>
  <c r="I27" i="47"/>
  <c r="H28" i="47"/>
  <c r="I28" i="47"/>
  <c r="H29" i="47"/>
  <c r="I29" i="47"/>
  <c r="H30" i="47"/>
  <c r="I30" i="47"/>
  <c r="H31" i="47"/>
  <c r="I31" i="47"/>
  <c r="H32" i="47"/>
  <c r="I32" i="47"/>
  <c r="H33" i="47"/>
  <c r="I33" i="47"/>
  <c r="H34" i="47"/>
  <c r="I34" i="47"/>
  <c r="H35" i="47"/>
  <c r="I35" i="47"/>
  <c r="H36" i="47"/>
  <c r="I36" i="47"/>
  <c r="H37" i="47"/>
  <c r="I37" i="47"/>
  <c r="H38" i="47"/>
  <c r="I38" i="47"/>
  <c r="H39" i="47"/>
  <c r="I39" i="47"/>
  <c r="H40" i="47"/>
  <c r="I40" i="47"/>
  <c r="H41" i="47"/>
  <c r="I41" i="47"/>
  <c r="H42" i="47"/>
  <c r="I42" i="47"/>
  <c r="H43" i="47"/>
  <c r="I43" i="47"/>
  <c r="H44" i="47"/>
  <c r="I44" i="47"/>
  <c r="H45" i="47"/>
  <c r="I45" i="47"/>
  <c r="H46" i="47"/>
  <c r="I46" i="47"/>
  <c r="H47" i="47"/>
  <c r="I47" i="47"/>
  <c r="H48" i="47"/>
  <c r="I48" i="47"/>
  <c r="H49" i="47"/>
  <c r="I49" i="47"/>
  <c r="H50" i="47"/>
  <c r="I50" i="47"/>
  <c r="H51" i="47"/>
  <c r="I51" i="47"/>
  <c r="H52" i="47"/>
  <c r="I52" i="47"/>
  <c r="H53" i="47"/>
  <c r="I53" i="47"/>
  <c r="H54" i="47"/>
  <c r="I54" i="47"/>
  <c r="H55" i="47"/>
  <c r="I55" i="47"/>
  <c r="H56" i="47"/>
  <c r="I56" i="47"/>
  <c r="H57" i="47"/>
  <c r="I57" i="47"/>
  <c r="H58" i="47"/>
  <c r="I58" i="47"/>
  <c r="H59" i="47"/>
  <c r="I59" i="47"/>
  <c r="H60" i="47"/>
  <c r="I60" i="47"/>
  <c r="H61" i="47"/>
  <c r="I61" i="47"/>
  <c r="H62" i="47"/>
  <c r="I62" i="47"/>
  <c r="H63" i="47"/>
  <c r="I63" i="47"/>
  <c r="H64" i="47"/>
  <c r="I64" i="47"/>
  <c r="H65" i="47"/>
  <c r="I65" i="47"/>
  <c r="H66" i="47"/>
  <c r="I66" i="47"/>
  <c r="H67" i="47"/>
  <c r="I67" i="47"/>
  <c r="H68" i="47"/>
  <c r="I68" i="47"/>
  <c r="H69" i="47"/>
  <c r="I69" i="47"/>
  <c r="H70" i="47"/>
  <c r="I70" i="47"/>
  <c r="H71" i="47"/>
  <c r="I71" i="47"/>
  <c r="H72" i="47"/>
  <c r="I72" i="47"/>
  <c r="H73" i="47"/>
  <c r="I73" i="47"/>
  <c r="H74" i="47"/>
  <c r="I74" i="47"/>
  <c r="H75" i="47"/>
  <c r="I75" i="47"/>
  <c r="H76" i="47"/>
  <c r="I76" i="47"/>
  <c r="H77" i="47"/>
  <c r="I77" i="47"/>
  <c r="H78" i="47"/>
  <c r="I78" i="47"/>
  <c r="H79" i="47"/>
  <c r="I79" i="47"/>
  <c r="H80" i="47"/>
  <c r="I80" i="47"/>
  <c r="H81" i="47"/>
  <c r="I81" i="47"/>
  <c r="H82" i="47"/>
  <c r="I82" i="47"/>
  <c r="H83" i="47"/>
  <c r="I83" i="47"/>
  <c r="H84" i="47"/>
  <c r="I84" i="47"/>
  <c r="H85" i="47"/>
  <c r="I85" i="47"/>
  <c r="H86" i="47"/>
  <c r="I86" i="47"/>
  <c r="H87" i="47"/>
  <c r="I87" i="47"/>
  <c r="H88" i="47"/>
  <c r="I88" i="47"/>
  <c r="H89" i="47"/>
  <c r="I89" i="47"/>
  <c r="H90" i="47"/>
  <c r="I90" i="47"/>
  <c r="H91" i="47"/>
  <c r="I91" i="47"/>
  <c r="H92" i="47"/>
  <c r="I92" i="47"/>
  <c r="H93" i="47"/>
  <c r="I93" i="47"/>
  <c r="H94" i="47"/>
  <c r="I94" i="47"/>
  <c r="H95" i="47"/>
  <c r="I95" i="47"/>
  <c r="H96" i="47"/>
  <c r="I96" i="47"/>
  <c r="H97" i="47"/>
  <c r="I97" i="47"/>
  <c r="H98" i="47"/>
  <c r="I98" i="47"/>
  <c r="H99" i="47"/>
  <c r="I99" i="47"/>
  <c r="H100" i="47"/>
  <c r="I100" i="47"/>
  <c r="H101" i="47"/>
  <c r="I101" i="47"/>
  <c r="H102" i="47"/>
  <c r="I102" i="47"/>
  <c r="H103" i="47"/>
  <c r="I103" i="47"/>
  <c r="H104" i="47"/>
  <c r="I104" i="47"/>
  <c r="H105" i="47"/>
  <c r="I105" i="47"/>
  <c r="H106" i="47"/>
  <c r="I106" i="47"/>
  <c r="H107" i="47"/>
  <c r="I107" i="47"/>
  <c r="H108" i="47"/>
  <c r="I108" i="47"/>
  <c r="H109" i="47"/>
  <c r="I109" i="47"/>
  <c r="H110" i="47"/>
  <c r="I110" i="47"/>
  <c r="H111" i="47"/>
  <c r="I111" i="47"/>
  <c r="H112" i="47"/>
  <c r="I112" i="47"/>
  <c r="H113" i="47"/>
  <c r="I113" i="47"/>
  <c r="H114" i="47"/>
  <c r="I114" i="47"/>
  <c r="H115" i="47"/>
  <c r="I115" i="47"/>
  <c r="H116" i="47"/>
  <c r="I116" i="47"/>
  <c r="H117" i="47"/>
  <c r="I117" i="47"/>
  <c r="H118" i="47"/>
  <c r="I118" i="47"/>
  <c r="H119" i="47"/>
  <c r="I119" i="47"/>
  <c r="H120" i="47"/>
  <c r="I120" i="47"/>
  <c r="H121" i="47"/>
  <c r="I121" i="47"/>
  <c r="H122" i="47"/>
  <c r="I122" i="47"/>
  <c r="H123" i="47"/>
  <c r="I123" i="47"/>
  <c r="H124" i="47"/>
  <c r="I124" i="47"/>
  <c r="H125" i="47"/>
  <c r="I125" i="47"/>
  <c r="H126" i="47"/>
  <c r="I126" i="47"/>
  <c r="H127" i="47"/>
  <c r="I127" i="47"/>
  <c r="H128" i="47"/>
  <c r="I128" i="47"/>
  <c r="H129" i="47"/>
  <c r="I129" i="47"/>
  <c r="H130" i="47"/>
  <c r="I130" i="47"/>
  <c r="H131" i="47"/>
  <c r="I131" i="47"/>
  <c r="H132" i="47"/>
  <c r="I132" i="47"/>
  <c r="H133" i="47"/>
  <c r="I133" i="47"/>
  <c r="H134" i="47"/>
  <c r="I134" i="47"/>
  <c r="H135" i="47"/>
  <c r="I135" i="47"/>
  <c r="H136" i="47"/>
  <c r="I136" i="47"/>
  <c r="H137" i="47"/>
  <c r="I137" i="47"/>
  <c r="H138" i="47"/>
  <c r="I138" i="47"/>
  <c r="H139" i="47"/>
  <c r="I139" i="47"/>
  <c r="H140" i="47"/>
  <c r="I140" i="47"/>
  <c r="H141" i="47"/>
  <c r="I141" i="47"/>
  <c r="H142" i="47"/>
  <c r="I142" i="47"/>
  <c r="H143" i="47"/>
  <c r="I143" i="47"/>
  <c r="H144" i="47"/>
  <c r="I144" i="47"/>
  <c r="H145" i="47"/>
  <c r="I145" i="47"/>
  <c r="H146" i="47"/>
  <c r="I146" i="47"/>
  <c r="H147" i="47"/>
  <c r="I147" i="47"/>
  <c r="H148" i="47"/>
  <c r="I148" i="47"/>
  <c r="H149" i="47"/>
  <c r="I149" i="47"/>
  <c r="H150" i="47"/>
  <c r="I150" i="47"/>
  <c r="H151" i="47"/>
  <c r="I151" i="47"/>
  <c r="H152" i="47"/>
  <c r="I152" i="47"/>
  <c r="H153" i="47"/>
  <c r="I153" i="47"/>
  <c r="H154" i="47"/>
  <c r="I154" i="47"/>
  <c r="H155" i="47"/>
  <c r="I155" i="47"/>
  <c r="H156" i="47"/>
  <c r="I156" i="47"/>
  <c r="H157" i="47"/>
  <c r="I157" i="47"/>
  <c r="H158" i="47"/>
  <c r="I158" i="47"/>
  <c r="H159" i="47"/>
  <c r="I159" i="47"/>
  <c r="H160" i="47"/>
  <c r="I160" i="47"/>
  <c r="H161" i="47"/>
  <c r="I161" i="47"/>
  <c r="H162" i="47"/>
  <c r="I162" i="47"/>
  <c r="H163" i="47"/>
  <c r="I163" i="47"/>
  <c r="H164" i="47"/>
  <c r="I164" i="47"/>
  <c r="H165" i="47"/>
  <c r="I165" i="47"/>
  <c r="H166" i="47"/>
  <c r="I166" i="47"/>
  <c r="H167" i="47"/>
  <c r="I167" i="47"/>
  <c r="H168" i="47"/>
  <c r="I168" i="47"/>
  <c r="H169" i="47"/>
  <c r="I169" i="47"/>
  <c r="H170" i="47"/>
  <c r="I170" i="47"/>
  <c r="H171" i="47"/>
  <c r="I171" i="47"/>
  <c r="H172" i="47"/>
  <c r="I172" i="47"/>
  <c r="H173" i="47"/>
  <c r="I173" i="47"/>
  <c r="H174" i="47"/>
  <c r="I174" i="47"/>
  <c r="H175" i="47"/>
  <c r="I175" i="47"/>
  <c r="H176" i="47"/>
  <c r="I176" i="47"/>
  <c r="H177" i="47"/>
  <c r="I177" i="47"/>
  <c r="H178" i="47"/>
  <c r="I178" i="47"/>
  <c r="H179" i="47"/>
  <c r="I179" i="47"/>
  <c r="H180" i="47"/>
  <c r="I180" i="47"/>
  <c r="H181" i="47"/>
  <c r="I181" i="47"/>
  <c r="H182" i="47"/>
  <c r="I182" i="47"/>
  <c r="H183" i="47"/>
  <c r="I183" i="47"/>
  <c r="H184" i="47"/>
  <c r="I184" i="47"/>
  <c r="H185" i="47"/>
  <c r="I185" i="47"/>
  <c r="H186" i="47"/>
  <c r="I186" i="47"/>
  <c r="H187" i="47"/>
  <c r="I187" i="47"/>
  <c r="H188" i="47"/>
  <c r="I188" i="47"/>
  <c r="H189" i="47"/>
  <c r="I189" i="47"/>
  <c r="H190" i="47"/>
  <c r="I190" i="47"/>
  <c r="H191" i="47"/>
  <c r="I191" i="47"/>
  <c r="H192" i="47"/>
  <c r="I192" i="47"/>
  <c r="H193" i="47"/>
  <c r="I193" i="47"/>
  <c r="H194" i="47"/>
  <c r="I194" i="47"/>
  <c r="H195" i="47"/>
  <c r="I195" i="47"/>
  <c r="H196" i="47"/>
  <c r="I196" i="47"/>
  <c r="H197" i="47"/>
  <c r="I197" i="47"/>
  <c r="H198" i="47"/>
  <c r="I198" i="47"/>
  <c r="H199" i="47"/>
  <c r="I199" i="47"/>
  <c r="H200" i="47"/>
  <c r="I200" i="47"/>
  <c r="H201" i="47"/>
  <c r="H202" i="47"/>
  <c r="H203" i="47"/>
  <c r="H204" i="47"/>
  <c r="H205" i="47"/>
  <c r="H206" i="47"/>
  <c r="H207" i="47"/>
  <c r="H208" i="47"/>
  <c r="H209" i="47"/>
  <c r="H210" i="47"/>
  <c r="H211" i="47"/>
  <c r="H212" i="47"/>
  <c r="H213" i="47"/>
  <c r="H214" i="47"/>
  <c r="H215" i="47"/>
  <c r="H216" i="47"/>
  <c r="H217" i="47"/>
  <c r="H218" i="47"/>
  <c r="H219" i="47"/>
  <c r="H220" i="47"/>
  <c r="H221" i="47"/>
  <c r="H222" i="47"/>
  <c r="H223" i="47"/>
  <c r="H224" i="47"/>
  <c r="H225" i="47"/>
  <c r="H226" i="47"/>
  <c r="H227" i="47"/>
  <c r="H228" i="47"/>
  <c r="H229" i="47"/>
  <c r="H230" i="47"/>
  <c r="H231" i="47"/>
  <c r="H232" i="47"/>
  <c r="H233" i="47"/>
  <c r="H234" i="47"/>
  <c r="H235" i="47"/>
  <c r="H236" i="47"/>
  <c r="H237" i="47"/>
  <c r="H238" i="47"/>
  <c r="H239" i="47"/>
  <c r="H240" i="47"/>
  <c r="H241" i="47"/>
  <c r="H242" i="47"/>
  <c r="H243" i="47"/>
  <c r="H244" i="47"/>
  <c r="H245" i="47"/>
  <c r="H246" i="47"/>
  <c r="H247" i="47"/>
  <c r="H248" i="47"/>
  <c r="H249" i="47"/>
  <c r="H250" i="47"/>
  <c r="H251" i="47"/>
  <c r="H252" i="47"/>
  <c r="H253" i="47"/>
  <c r="H254" i="47"/>
  <c r="H255" i="47"/>
  <c r="H256" i="47"/>
  <c r="H257" i="47"/>
  <c r="H258" i="47"/>
  <c r="H259" i="47"/>
  <c r="H260" i="47"/>
  <c r="H261" i="47"/>
  <c r="H262" i="47"/>
  <c r="H263" i="47"/>
  <c r="H264" i="47"/>
  <c r="H265" i="47"/>
  <c r="H266" i="47"/>
  <c r="H267" i="47"/>
  <c r="H268" i="47"/>
  <c r="H269" i="47"/>
  <c r="H270" i="47"/>
  <c r="H271" i="47"/>
  <c r="H272" i="47"/>
  <c r="H273" i="47"/>
  <c r="H274" i="47"/>
  <c r="H275" i="47"/>
  <c r="H276" i="47"/>
  <c r="H277" i="47"/>
  <c r="H278" i="47"/>
  <c r="H279" i="47"/>
  <c r="H280" i="47"/>
  <c r="H281" i="47"/>
  <c r="H282" i="47"/>
  <c r="H283" i="47"/>
  <c r="H284" i="47"/>
  <c r="H285" i="47"/>
  <c r="H286" i="47"/>
  <c r="H287" i="47"/>
  <c r="H288" i="47"/>
  <c r="H289" i="47"/>
  <c r="H290" i="47"/>
  <c r="H291" i="47"/>
  <c r="H292" i="47"/>
  <c r="H293" i="47"/>
  <c r="H294" i="47"/>
  <c r="H295" i="47"/>
  <c r="H296" i="47"/>
  <c r="H297" i="47"/>
  <c r="H298" i="47"/>
  <c r="H299" i="47"/>
  <c r="H300" i="47"/>
  <c r="H301" i="47"/>
  <c r="H302" i="47"/>
  <c r="H303" i="47"/>
  <c r="H304" i="47"/>
  <c r="H305" i="47"/>
  <c r="H306" i="47"/>
  <c r="H307" i="47"/>
  <c r="H308" i="47"/>
  <c r="H309" i="47"/>
  <c r="H310" i="47"/>
  <c r="H311" i="47"/>
  <c r="H312" i="47"/>
  <c r="H313" i="47"/>
  <c r="H314" i="47"/>
  <c r="H315" i="47"/>
  <c r="H316" i="47"/>
  <c r="H317" i="47"/>
  <c r="H318" i="47"/>
  <c r="H319" i="47"/>
  <c r="H320" i="47"/>
  <c r="H321" i="47"/>
  <c r="H322" i="47"/>
  <c r="H323" i="47"/>
  <c r="H324" i="47"/>
  <c r="H325" i="47"/>
  <c r="H326" i="47"/>
  <c r="H327" i="47"/>
  <c r="H328" i="47"/>
  <c r="H329" i="47"/>
  <c r="H330" i="47"/>
  <c r="H331" i="47"/>
  <c r="H332" i="47"/>
  <c r="H333" i="47"/>
  <c r="H334" i="47"/>
  <c r="H335" i="47"/>
  <c r="H336" i="47"/>
  <c r="H337" i="47"/>
  <c r="H338" i="47"/>
  <c r="H339" i="47"/>
  <c r="H340" i="47"/>
  <c r="H341" i="47"/>
  <c r="H342" i="47"/>
  <c r="H343" i="47"/>
  <c r="H344" i="47"/>
  <c r="H345" i="47"/>
  <c r="H346" i="47"/>
  <c r="H347" i="47"/>
  <c r="H348" i="47"/>
  <c r="H349" i="47"/>
  <c r="H350" i="47"/>
  <c r="H351" i="47"/>
  <c r="H352" i="47"/>
  <c r="H353" i="47"/>
  <c r="H354" i="47"/>
  <c r="H355" i="47"/>
  <c r="H356" i="47"/>
  <c r="H357" i="47"/>
  <c r="H358" i="47"/>
  <c r="H359" i="47"/>
  <c r="H360" i="47"/>
  <c r="H361" i="47"/>
  <c r="H362" i="47"/>
  <c r="H363" i="47"/>
  <c r="H364" i="47"/>
  <c r="H365" i="47"/>
  <c r="H366" i="47"/>
  <c r="I2" i="47"/>
  <c r="H2" i="47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M2" i="10"/>
  <c r="L2" i="10"/>
  <c r="K3" i="10"/>
  <c r="L3" i="10" s="1"/>
  <c r="K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2" i="10"/>
  <c r="E2" i="10" s="1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2" i="10"/>
  <c r="F2" i="10" s="1"/>
  <c r="F3" i="10" s="1"/>
  <c r="F4" i="10" s="1"/>
  <c r="F5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M3" i="10" l="1"/>
  <c r="M4" i="10" s="1"/>
  <c r="L4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E460" i="10" s="1"/>
  <c r="E461" i="10" s="1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E859" i="10" s="1"/>
  <c r="E860" i="10" s="1"/>
  <c r="E861" i="10" s="1"/>
  <c r="E862" i="10" s="1"/>
  <c r="E863" i="10" s="1"/>
  <c r="E864" i="10" s="1"/>
  <c r="E865" i="10" s="1"/>
  <c r="E866" i="10" s="1"/>
  <c r="E867" i="10" s="1"/>
  <c r="E868" i="10" s="1"/>
  <c r="E869" i="10" s="1"/>
  <c r="E870" i="10" s="1"/>
  <c r="E871" i="10" s="1"/>
  <c r="E872" i="10" s="1"/>
  <c r="E873" i="10" s="1"/>
  <c r="E874" i="10" s="1"/>
  <c r="E875" i="10" s="1"/>
  <c r="E876" i="10" s="1"/>
  <c r="E877" i="10" s="1"/>
  <c r="E878" i="10" s="1"/>
  <c r="E879" i="10" s="1"/>
  <c r="E880" i="10" s="1"/>
  <c r="E881" i="10" s="1"/>
  <c r="E882" i="10" s="1"/>
  <c r="E883" i="10" s="1"/>
  <c r="E884" i="10" s="1"/>
  <c r="E885" i="10" s="1"/>
  <c r="E886" i="10" s="1"/>
  <c r="E887" i="10" s="1"/>
  <c r="E888" i="10" s="1"/>
  <c r="E889" i="10" s="1"/>
  <c r="E890" i="10" s="1"/>
  <c r="E891" i="10" s="1"/>
  <c r="E892" i="10" s="1"/>
  <c r="E893" i="10" s="1"/>
  <c r="E894" i="10" s="1"/>
  <c r="E895" i="10" s="1"/>
  <c r="E896" i="10" s="1"/>
  <c r="E897" i="10" s="1"/>
  <c r="E898" i="10" s="1"/>
  <c r="E899" i="10" s="1"/>
  <c r="E900" i="10" s="1"/>
  <c r="E901" i="10" s="1"/>
  <c r="E902" i="10" s="1"/>
  <c r="E903" i="10" s="1"/>
  <c r="E904" i="10" s="1"/>
  <c r="E905" i="10" s="1"/>
  <c r="E906" i="10" s="1"/>
  <c r="E907" i="10" s="1"/>
  <c r="E908" i="10" s="1"/>
  <c r="E909" i="10" s="1"/>
  <c r="E910" i="10" s="1"/>
  <c r="E911" i="10" s="1"/>
  <c r="E912" i="10" s="1"/>
  <c r="E913" i="10" s="1"/>
  <c r="E914" i="10" s="1"/>
  <c r="E915" i="10" s="1"/>
  <c r="E916" i="10" s="1"/>
  <c r="E917" i="10" s="1"/>
  <c r="E918" i="10" s="1"/>
  <c r="E919" i="10" s="1"/>
  <c r="E920" i="10" s="1"/>
  <c r="E921" i="10" s="1"/>
  <c r="E922" i="10" s="1"/>
  <c r="E923" i="10" s="1"/>
  <c r="E924" i="10" s="1"/>
  <c r="E925" i="10" s="1"/>
  <c r="E926" i="10" s="1"/>
  <c r="E927" i="10" s="1"/>
  <c r="E928" i="10" s="1"/>
  <c r="E929" i="10" s="1"/>
  <c r="E930" i="10" s="1"/>
  <c r="E931" i="10" s="1"/>
  <c r="E932" i="10" s="1"/>
  <c r="E933" i="10" s="1"/>
  <c r="E934" i="10" s="1"/>
  <c r="E935" i="10" s="1"/>
  <c r="E936" i="10" s="1"/>
  <c r="E937" i="10" s="1"/>
  <c r="E938" i="10" s="1"/>
  <c r="E939" i="10" s="1"/>
  <c r="E940" i="10" s="1"/>
  <c r="E941" i="10" s="1"/>
  <c r="E942" i="10" s="1"/>
  <c r="E943" i="10" s="1"/>
  <c r="E944" i="10" s="1"/>
  <c r="E945" i="10" s="1"/>
  <c r="E946" i="10" s="1"/>
  <c r="E947" i="10" s="1"/>
  <c r="E948" i="10" s="1"/>
  <c r="E949" i="10" s="1"/>
  <c r="E950" i="10" s="1"/>
  <c r="E951" i="10" s="1"/>
  <c r="E952" i="10" s="1"/>
  <c r="E953" i="10" s="1"/>
  <c r="E954" i="10" s="1"/>
  <c r="E955" i="10" s="1"/>
  <c r="E956" i="10" s="1"/>
  <c r="E957" i="10" s="1"/>
  <c r="E958" i="10" s="1"/>
  <c r="E959" i="10" s="1"/>
  <c r="E960" i="10" s="1"/>
  <c r="E961" i="10" s="1"/>
  <c r="E962" i="10" s="1"/>
  <c r="E963" i="10" s="1"/>
  <c r="E964" i="10" s="1"/>
  <c r="E965" i="10" s="1"/>
  <c r="E966" i="10" s="1"/>
  <c r="E967" i="10" s="1"/>
  <c r="E968" i="10" s="1"/>
  <c r="E969" i="10" s="1"/>
  <c r="E970" i="10" s="1"/>
  <c r="E971" i="10" s="1"/>
  <c r="E972" i="10" s="1"/>
  <c r="E973" i="10" s="1"/>
  <c r="E974" i="10" s="1"/>
  <c r="E975" i="10" s="1"/>
  <c r="E976" i="10" s="1"/>
  <c r="E977" i="10" s="1"/>
  <c r="E978" i="10" s="1"/>
  <c r="E979" i="10" s="1"/>
  <c r="E980" i="10" s="1"/>
  <c r="E981" i="10" s="1"/>
  <c r="E982" i="10" s="1"/>
  <c r="E983" i="10" s="1"/>
  <c r="E984" i="10" s="1"/>
  <c r="E985" i="10" s="1"/>
  <c r="E986" i="10" s="1"/>
  <c r="E987" i="10" s="1"/>
  <c r="E988" i="10" s="1"/>
  <c r="E989" i="10" s="1"/>
  <c r="E990" i="10" s="1"/>
  <c r="E991" i="10" s="1"/>
  <c r="E992" i="10" s="1"/>
  <c r="E993" i="10" s="1"/>
  <c r="E994" i="10" s="1"/>
  <c r="E995" i="10" s="1"/>
  <c r="E996" i="10" s="1"/>
  <c r="E997" i="10" s="1"/>
  <c r="E998" i="10" s="1"/>
  <c r="E999" i="10" s="1"/>
  <c r="E1000" i="10" s="1"/>
  <c r="E1001" i="10" s="1"/>
  <c r="E1002" i="10" s="1"/>
  <c r="E1003" i="10" s="1"/>
  <c r="E1004" i="10" s="1"/>
  <c r="E1005" i="10" s="1"/>
  <c r="E1006" i="10" s="1"/>
  <c r="E1007" i="10" s="1"/>
  <c r="E1008" i="10" s="1"/>
  <c r="E1009" i="10" s="1"/>
  <c r="E1010" i="10" s="1"/>
  <c r="E1011" i="10" s="1"/>
  <c r="E1012" i="10" s="1"/>
  <c r="E1013" i="10" s="1"/>
  <c r="E1014" i="10" s="1"/>
  <c r="E1015" i="10" s="1"/>
  <c r="E1016" i="10" s="1"/>
  <c r="E1017" i="10" s="1"/>
  <c r="E1018" i="10" s="1"/>
  <c r="E1019" i="10" s="1"/>
  <c r="E1020" i="10" s="1"/>
  <c r="E1021" i="10" s="1"/>
  <c r="E1022" i="10" s="1"/>
  <c r="E1023" i="10" s="1"/>
  <c r="E1024" i="10" s="1"/>
  <c r="E1025" i="10" s="1"/>
  <c r="E1026" i="10" s="1"/>
  <c r="E1027" i="10" s="1"/>
  <c r="E1028" i="10" s="1"/>
  <c r="E1029" i="10" s="1"/>
  <c r="E1030" i="10" s="1"/>
  <c r="E1031" i="10" s="1"/>
  <c r="E1032" i="10" s="1"/>
  <c r="E1033" i="10" s="1"/>
  <c r="E1034" i="10" s="1"/>
  <c r="E1035" i="10" s="1"/>
  <c r="E1036" i="10" s="1"/>
  <c r="E1037" i="10" s="1"/>
  <c r="E1038" i="10" s="1"/>
  <c r="E1039" i="10" s="1"/>
  <c r="E1040" i="10" s="1"/>
  <c r="E1041" i="10" s="1"/>
  <c r="E1042" i="10" s="1"/>
  <c r="E1043" i="10" s="1"/>
  <c r="E1044" i="10" s="1"/>
  <c r="E1045" i="10" s="1"/>
  <c r="E1046" i="10" s="1"/>
  <c r="E1047" i="10" s="1"/>
  <c r="E1048" i="10" s="1"/>
  <c r="E1049" i="10" s="1"/>
  <c r="E1050" i="10" s="1"/>
  <c r="E1051" i="10" s="1"/>
  <c r="E1052" i="10" s="1"/>
  <c r="E1053" i="10" s="1"/>
  <c r="E1054" i="10" s="1"/>
  <c r="E1055" i="10" s="1"/>
  <c r="E1056" i="10" s="1"/>
  <c r="E1057" i="10" s="1"/>
  <c r="E1058" i="10" s="1"/>
  <c r="E1059" i="10" s="1"/>
  <c r="E1060" i="10" s="1"/>
  <c r="E1061" i="10" s="1"/>
  <c r="E1062" i="10" s="1"/>
  <c r="E1063" i="10" s="1"/>
  <c r="E1064" i="10" s="1"/>
  <c r="E1065" i="10" s="1"/>
  <c r="E1066" i="10" s="1"/>
  <c r="E1067" i="10" s="1"/>
  <c r="E1068" i="10" s="1"/>
  <c r="E1069" i="10" s="1"/>
  <c r="E1070" i="10" s="1"/>
  <c r="E1071" i="10" s="1"/>
  <c r="E1072" i="10" s="1"/>
  <c r="E1073" i="10" s="1"/>
  <c r="E1074" i="10" s="1"/>
  <c r="E1075" i="10" s="1"/>
  <c r="E1076" i="10" s="1"/>
  <c r="E1077" i="10" s="1"/>
  <c r="E1078" i="10" s="1"/>
  <c r="E1079" i="10" s="1"/>
  <c r="E1080" i="10" s="1"/>
  <c r="E1081" i="10" s="1"/>
  <c r="E1082" i="10" s="1"/>
  <c r="E1083" i="10" s="1"/>
  <c r="E1084" i="10" s="1"/>
  <c r="E1085" i="10" s="1"/>
  <c r="E1086" i="10" s="1"/>
  <c r="E1087" i="10" s="1"/>
  <c r="E1088" i="10" s="1"/>
  <c r="E1089" i="10" s="1"/>
  <c r="E1090" i="10" s="1"/>
  <c r="E1091" i="10" s="1"/>
  <c r="E1092" i="10" s="1"/>
  <c r="E1093" i="10" s="1"/>
  <c r="E1094" i="10" s="1"/>
  <c r="E1095" i="10" s="1"/>
  <c r="E1096" i="10" s="1"/>
  <c r="E1097" i="10" s="1"/>
  <c r="E1098" i="10" s="1"/>
  <c r="E1099" i="10" s="1"/>
  <c r="E1100" i="10" s="1"/>
  <c r="E1101" i="10" s="1"/>
  <c r="E1102" i="10" s="1"/>
  <c r="E1103" i="10" s="1"/>
  <c r="E1104" i="10" s="1"/>
  <c r="E1105" i="10" s="1"/>
  <c r="E1106" i="10" s="1"/>
  <c r="E1107" i="10" s="1"/>
  <c r="E1108" i="10" s="1"/>
  <c r="E1109" i="10" s="1"/>
  <c r="E1110" i="10" s="1"/>
  <c r="E1111" i="10" s="1"/>
  <c r="E1112" i="10" s="1"/>
  <c r="E1113" i="10" s="1"/>
  <c r="E1114" i="10" s="1"/>
  <c r="E1115" i="10" s="1"/>
  <c r="E1116" i="10" s="1"/>
  <c r="E1117" i="10" s="1"/>
  <c r="E1118" i="10" s="1"/>
  <c r="E1119" i="10" s="1"/>
  <c r="E1120" i="10" s="1"/>
  <c r="E1121" i="10" s="1"/>
  <c r="E1122" i="10" s="1"/>
  <c r="E1123" i="10" s="1"/>
  <c r="E1124" i="10" s="1"/>
  <c r="E1125" i="10" s="1"/>
  <c r="E1126" i="10" s="1"/>
  <c r="E1127" i="10" s="1"/>
  <c r="E1128" i="10" s="1"/>
  <c r="E1129" i="10" s="1"/>
  <c r="E1130" i="10" s="1"/>
  <c r="E1131" i="10" s="1"/>
  <c r="E1132" i="10" s="1"/>
  <c r="E1133" i="10" s="1"/>
  <c r="E1134" i="10" s="1"/>
  <c r="E1135" i="10" s="1"/>
  <c r="E1136" i="10" s="1"/>
  <c r="E1137" i="10" s="1"/>
  <c r="E1138" i="10" s="1"/>
  <c r="E1139" i="10" s="1"/>
  <c r="E1140" i="10" s="1"/>
  <c r="E1141" i="10" s="1"/>
  <c r="E1142" i="10" s="1"/>
  <c r="E1143" i="10" s="1"/>
  <c r="E1144" i="10" s="1"/>
  <c r="E1145" i="10" s="1"/>
  <c r="E1146" i="10" s="1"/>
  <c r="E1147" i="10" s="1"/>
  <c r="E1148" i="10" s="1"/>
  <c r="E1149" i="10" s="1"/>
  <c r="E1150" i="10" s="1"/>
  <c r="E1151" i="10" s="1"/>
  <c r="E1152" i="10" s="1"/>
  <c r="E1153" i="10" s="1"/>
  <c r="E1154" i="10" s="1"/>
  <c r="E1155" i="10" s="1"/>
  <c r="E1156" i="10" s="1"/>
  <c r="P16" i="18"/>
  <c r="P288" i="18"/>
  <c r="P284" i="18"/>
  <c r="P280" i="18"/>
  <c r="P276" i="18"/>
  <c r="P272" i="18"/>
  <c r="P264" i="18"/>
  <c r="P260" i="18"/>
  <c r="P252" i="18"/>
  <c r="P244" i="18"/>
  <c r="P255" i="18"/>
  <c r="P268" i="18"/>
  <c r="P256" i="18"/>
  <c r="P248" i="18"/>
  <c r="P240" i="18"/>
  <c r="P113" i="18"/>
  <c r="P285" i="18"/>
  <c r="P281" i="18"/>
  <c r="P277" i="18"/>
  <c r="P273" i="18"/>
  <c r="P269" i="18"/>
  <c r="P265" i="18"/>
  <c r="P261" i="18"/>
  <c r="P257" i="18"/>
  <c r="P253" i="18"/>
  <c r="P249" i="18"/>
  <c r="P245" i="18"/>
  <c r="P241" i="18"/>
  <c r="P237" i="18"/>
  <c r="P287" i="18"/>
  <c r="P283" i="18"/>
  <c r="P279" i="18"/>
  <c r="P275" i="18"/>
  <c r="P271" i="18"/>
  <c r="P267" i="18"/>
  <c r="P263" i="18"/>
  <c r="P259" i="18"/>
  <c r="P251" i="18"/>
  <c r="P247" i="18"/>
  <c r="P243" i="18"/>
  <c r="P239" i="18"/>
  <c r="P286" i="18"/>
  <c r="P282" i="18"/>
  <c r="P278" i="18"/>
  <c r="P274" i="18"/>
  <c r="P270" i="18"/>
  <c r="P266" i="18"/>
  <c r="P262" i="18"/>
  <c r="P258" i="18"/>
  <c r="P254" i="18"/>
  <c r="P250" i="18"/>
  <c r="P246" i="18"/>
  <c r="P242" i="18"/>
  <c r="P238" i="18"/>
  <c r="P234" i="18"/>
  <c r="P233" i="18"/>
  <c r="P231" i="18"/>
  <c r="P229" i="18"/>
  <c r="P227" i="18"/>
  <c r="P225" i="18"/>
  <c r="P223" i="18"/>
  <c r="P230" i="18"/>
  <c r="P226" i="18"/>
  <c r="P135" i="18"/>
  <c r="P236" i="18"/>
  <c r="P232" i="18"/>
  <c r="P228" i="18"/>
  <c r="P224" i="18"/>
  <c r="P137" i="18"/>
  <c r="P127" i="18"/>
  <c r="P235" i="18"/>
  <c r="P129" i="18"/>
  <c r="P119" i="18"/>
  <c r="P121" i="18"/>
  <c r="P164" i="18"/>
  <c r="P131" i="18"/>
  <c r="P123" i="18"/>
  <c r="P115" i="18"/>
  <c r="P37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3" i="18"/>
  <c r="P125" i="18"/>
  <c r="P117" i="18"/>
  <c r="P35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L353" i="10" s="1"/>
  <c r="L354" i="10" s="1"/>
  <c r="L355" i="10" s="1"/>
  <c r="L356" i="10" s="1"/>
  <c r="L357" i="10" s="1"/>
  <c r="L358" i="10" s="1"/>
  <c r="L359" i="10" s="1"/>
  <c r="L360" i="10" s="1"/>
  <c r="L361" i="10" s="1"/>
  <c r="L362" i="10" s="1"/>
  <c r="L363" i="10" s="1"/>
  <c r="L364" i="10" s="1"/>
  <c r="L365" i="10" s="1"/>
  <c r="L366" i="10" s="1"/>
  <c r="L367" i="10" s="1"/>
  <c r="L368" i="10" s="1"/>
  <c r="L369" i="10" s="1"/>
  <c r="L370" i="10" s="1"/>
  <c r="L371" i="10" s="1"/>
  <c r="L372" i="10" s="1"/>
  <c r="L373" i="10" s="1"/>
  <c r="L374" i="10" s="1"/>
  <c r="L375" i="10" s="1"/>
  <c r="L376" i="10" s="1"/>
  <c r="L377" i="10" s="1"/>
  <c r="L378" i="10" s="1"/>
  <c r="L379" i="10" s="1"/>
  <c r="L380" i="10" s="1"/>
  <c r="L381" i="10" s="1"/>
  <c r="L382" i="10" s="1"/>
  <c r="L383" i="10" s="1"/>
  <c r="L384" i="10" s="1"/>
  <c r="L385" i="10" s="1"/>
  <c r="L386" i="10" s="1"/>
  <c r="L387" i="10" s="1"/>
  <c r="L388" i="10" s="1"/>
  <c r="L389" i="10" s="1"/>
  <c r="L390" i="10" s="1"/>
  <c r="L391" i="10" s="1"/>
  <c r="L392" i="10" s="1"/>
  <c r="L393" i="10" s="1"/>
  <c r="L394" i="10" s="1"/>
  <c r="L395" i="10" s="1"/>
  <c r="L396" i="10" s="1"/>
  <c r="L397" i="10" s="1"/>
  <c r="L398" i="10" s="1"/>
  <c r="L399" i="10" s="1"/>
  <c r="L400" i="10" s="1"/>
  <c r="L401" i="10" s="1"/>
  <c r="L402" i="10" s="1"/>
  <c r="L403" i="10" s="1"/>
  <c r="L404" i="10" s="1"/>
  <c r="L405" i="10" s="1"/>
  <c r="L406" i="10" s="1"/>
  <c r="L407" i="10" s="1"/>
  <c r="L408" i="10" s="1"/>
  <c r="L409" i="10" s="1"/>
  <c r="L410" i="10" s="1"/>
  <c r="L411" i="10" s="1"/>
  <c r="L412" i="10" s="1"/>
  <c r="L413" i="10" s="1"/>
  <c r="L414" i="10" s="1"/>
  <c r="L415" i="10" s="1"/>
  <c r="L416" i="10" s="1"/>
  <c r="L417" i="10" s="1"/>
  <c r="L418" i="10" s="1"/>
  <c r="L419" i="10" s="1"/>
  <c r="L420" i="10" s="1"/>
  <c r="L421" i="10" s="1"/>
  <c r="L422" i="10" s="1"/>
  <c r="L423" i="10" s="1"/>
  <c r="L424" i="10" s="1"/>
  <c r="L425" i="10" s="1"/>
  <c r="L426" i="10" s="1"/>
  <c r="L427" i="10" s="1"/>
  <c r="L428" i="10" s="1"/>
  <c r="L429" i="10" s="1"/>
  <c r="L430" i="10" s="1"/>
  <c r="L431" i="10" s="1"/>
  <c r="L432" i="10" s="1"/>
  <c r="L433" i="10" s="1"/>
  <c r="L434" i="10" s="1"/>
  <c r="L435" i="10" s="1"/>
  <c r="L436" i="10" s="1"/>
  <c r="L437" i="10" s="1"/>
  <c r="L438" i="10" s="1"/>
  <c r="L439" i="10" s="1"/>
  <c r="L440" i="10" s="1"/>
  <c r="L441" i="10" s="1"/>
  <c r="L442" i="10" s="1"/>
  <c r="L443" i="10" s="1"/>
  <c r="L444" i="10" s="1"/>
  <c r="L445" i="10" s="1"/>
  <c r="L446" i="10" s="1"/>
  <c r="L447" i="10" s="1"/>
  <c r="L448" i="10" s="1"/>
  <c r="L449" i="10" s="1"/>
  <c r="L450" i="10" s="1"/>
  <c r="L451" i="10" s="1"/>
  <c r="L452" i="10" s="1"/>
  <c r="L453" i="10" s="1"/>
  <c r="L454" i="10" s="1"/>
  <c r="L455" i="10" s="1"/>
  <c r="L456" i="10" s="1"/>
  <c r="L457" i="10" s="1"/>
  <c r="L458" i="10" s="1"/>
  <c r="L459" i="10" s="1"/>
  <c r="L460" i="10" s="1"/>
  <c r="L461" i="10" s="1"/>
  <c r="L462" i="10" s="1"/>
  <c r="L463" i="10" s="1"/>
  <c r="L464" i="10" s="1"/>
  <c r="L465" i="10" s="1"/>
  <c r="L466" i="10" s="1"/>
  <c r="L467" i="10" s="1"/>
  <c r="L468" i="10" s="1"/>
  <c r="L469" i="10" s="1"/>
  <c r="L470" i="10" s="1"/>
  <c r="L471" i="10" s="1"/>
  <c r="L472" i="10" s="1"/>
  <c r="L473" i="10" s="1"/>
  <c r="L474" i="10" s="1"/>
  <c r="L475" i="10" s="1"/>
  <c r="L476" i="10" s="1"/>
  <c r="L477" i="10" s="1"/>
  <c r="L478" i="10" s="1"/>
  <c r="L479" i="10" s="1"/>
  <c r="L480" i="10" s="1"/>
  <c r="L481" i="10" s="1"/>
  <c r="L482" i="10" s="1"/>
  <c r="L483" i="10" s="1"/>
  <c r="L484" i="10" s="1"/>
  <c r="L485" i="10" s="1"/>
  <c r="L486" i="10" s="1"/>
  <c r="L487" i="10" s="1"/>
  <c r="L488" i="10" s="1"/>
  <c r="L489" i="10" s="1"/>
  <c r="L490" i="10" s="1"/>
  <c r="L491" i="10" s="1"/>
  <c r="L492" i="10" s="1"/>
  <c r="L493" i="10" s="1"/>
  <c r="L494" i="10" s="1"/>
  <c r="L495" i="10" s="1"/>
  <c r="L496" i="10" s="1"/>
  <c r="L497" i="10" s="1"/>
  <c r="L498" i="10" s="1"/>
  <c r="L499" i="10" s="1"/>
  <c r="L500" i="10" s="1"/>
  <c r="L501" i="10" s="1"/>
  <c r="L502" i="10" s="1"/>
  <c r="L503" i="10" s="1"/>
  <c r="L504" i="10" s="1"/>
  <c r="L505" i="10" s="1"/>
  <c r="L506" i="10" s="1"/>
  <c r="L507" i="10" s="1"/>
  <c r="L508" i="10" s="1"/>
  <c r="L509" i="10" s="1"/>
  <c r="L510" i="10" s="1"/>
  <c r="L511" i="10" s="1"/>
  <c r="L512" i="10" s="1"/>
  <c r="L513" i="10" s="1"/>
  <c r="L514" i="10" s="1"/>
  <c r="L515" i="10" s="1"/>
  <c r="L516" i="10" s="1"/>
  <c r="L517" i="10" s="1"/>
  <c r="L518" i="10" s="1"/>
  <c r="L519" i="10" s="1"/>
  <c r="L520" i="10" s="1"/>
  <c r="L521" i="10" s="1"/>
  <c r="L522" i="10" s="1"/>
  <c r="L523" i="10" s="1"/>
  <c r="L524" i="10" s="1"/>
  <c r="L525" i="10" s="1"/>
  <c r="L526" i="10" s="1"/>
  <c r="L527" i="10" s="1"/>
  <c r="L528" i="10" s="1"/>
  <c r="L529" i="10" s="1"/>
  <c r="L530" i="10" s="1"/>
  <c r="L531" i="10" s="1"/>
  <c r="L532" i="10" s="1"/>
  <c r="L533" i="10" s="1"/>
  <c r="L534" i="10" s="1"/>
  <c r="L535" i="10" s="1"/>
  <c r="L536" i="10" s="1"/>
  <c r="L537" i="10" s="1"/>
  <c r="L538" i="10" s="1"/>
  <c r="L539" i="10" s="1"/>
  <c r="L540" i="10" s="1"/>
  <c r="L541" i="10" s="1"/>
  <c r="L542" i="10" s="1"/>
  <c r="L543" i="10" s="1"/>
  <c r="L544" i="10" s="1"/>
  <c r="L545" i="10" s="1"/>
  <c r="L546" i="10" s="1"/>
  <c r="L547" i="10" s="1"/>
  <c r="L548" i="10" s="1"/>
  <c r="L549" i="10" s="1"/>
  <c r="L550" i="10" s="1"/>
  <c r="L551" i="10" s="1"/>
  <c r="L552" i="10" s="1"/>
  <c r="L553" i="10" s="1"/>
  <c r="L554" i="10" s="1"/>
  <c r="L555" i="10" s="1"/>
  <c r="L556" i="10" s="1"/>
  <c r="L557" i="10" s="1"/>
  <c r="L558" i="10" s="1"/>
  <c r="L559" i="10" s="1"/>
  <c r="L560" i="10" s="1"/>
  <c r="L561" i="10" s="1"/>
  <c r="L562" i="10" s="1"/>
  <c r="L563" i="10" s="1"/>
  <c r="L564" i="10" s="1"/>
  <c r="L565" i="10" s="1"/>
  <c r="L566" i="10" s="1"/>
  <c r="L567" i="10" s="1"/>
  <c r="L568" i="10" s="1"/>
  <c r="L569" i="10" s="1"/>
  <c r="L570" i="10" s="1"/>
  <c r="L571" i="10" s="1"/>
  <c r="L572" i="10" s="1"/>
  <c r="L573" i="10" s="1"/>
  <c r="L574" i="10" s="1"/>
  <c r="L575" i="10" s="1"/>
  <c r="L576" i="10" s="1"/>
  <c r="L577" i="10" s="1"/>
  <c r="L578" i="10" s="1"/>
  <c r="L579" i="10" s="1"/>
  <c r="L580" i="10" s="1"/>
  <c r="L581" i="10" s="1"/>
  <c r="L582" i="10" s="1"/>
  <c r="L583" i="10" s="1"/>
  <c r="L584" i="10" s="1"/>
  <c r="L585" i="10" s="1"/>
  <c r="L586" i="10" s="1"/>
  <c r="L587" i="10" s="1"/>
  <c r="L588" i="10" s="1"/>
  <c r="L589" i="10" s="1"/>
  <c r="L590" i="10" s="1"/>
  <c r="L591" i="10" s="1"/>
  <c r="L592" i="10" s="1"/>
  <c r="L593" i="10" s="1"/>
  <c r="L594" i="10" s="1"/>
  <c r="L595" i="10" s="1"/>
  <c r="L596" i="10" s="1"/>
  <c r="L597" i="10" s="1"/>
  <c r="L598" i="10" s="1"/>
  <c r="L599" i="10" s="1"/>
  <c r="L600" i="10" s="1"/>
  <c r="L601" i="10" s="1"/>
  <c r="L602" i="10" s="1"/>
  <c r="L603" i="10" s="1"/>
  <c r="L604" i="10" s="1"/>
  <c r="L605" i="10" s="1"/>
  <c r="L606" i="10" s="1"/>
  <c r="L607" i="10" s="1"/>
  <c r="L608" i="10" s="1"/>
  <c r="L609" i="10" s="1"/>
  <c r="L610" i="10" s="1"/>
  <c r="L611" i="10" s="1"/>
  <c r="L612" i="10" s="1"/>
  <c r="L613" i="10" s="1"/>
  <c r="L614" i="10" s="1"/>
  <c r="L615" i="10" s="1"/>
  <c r="L616" i="10" s="1"/>
  <c r="L617" i="10" s="1"/>
  <c r="L618" i="10" s="1"/>
  <c r="L619" i="10" s="1"/>
  <c r="L620" i="10" s="1"/>
  <c r="L621" i="10" s="1"/>
  <c r="L622" i="10" s="1"/>
  <c r="L623" i="10" s="1"/>
  <c r="L624" i="10" s="1"/>
  <c r="L625" i="10" s="1"/>
  <c r="L626" i="10" s="1"/>
  <c r="L627" i="10" s="1"/>
  <c r="L628" i="10" s="1"/>
  <c r="L629" i="10" s="1"/>
  <c r="L630" i="10" s="1"/>
  <c r="L631" i="10" s="1"/>
  <c r="L632" i="10" s="1"/>
  <c r="L633" i="10" s="1"/>
  <c r="L634" i="10" s="1"/>
  <c r="L635" i="10" s="1"/>
  <c r="L636" i="10" s="1"/>
  <c r="L637" i="10" s="1"/>
  <c r="L638" i="10" s="1"/>
  <c r="L639" i="10" s="1"/>
  <c r="L640" i="10" s="1"/>
  <c r="L641" i="10" s="1"/>
  <c r="L642" i="10" s="1"/>
  <c r="L643" i="10" s="1"/>
  <c r="L644" i="10" s="1"/>
  <c r="L645" i="10" s="1"/>
  <c r="L646" i="10" s="1"/>
  <c r="L647" i="10" s="1"/>
  <c r="L648" i="10" s="1"/>
  <c r="L649" i="10" s="1"/>
  <c r="L650" i="10" s="1"/>
  <c r="L651" i="10" s="1"/>
  <c r="L652" i="10" s="1"/>
  <c r="L653" i="10" s="1"/>
  <c r="L654" i="10" s="1"/>
  <c r="L655" i="10" s="1"/>
  <c r="L656" i="10" s="1"/>
  <c r="L657" i="10" s="1"/>
  <c r="L658" i="10" s="1"/>
  <c r="L659" i="10" s="1"/>
  <c r="L660" i="10" s="1"/>
  <c r="L661" i="10" s="1"/>
  <c r="L662" i="10" s="1"/>
  <c r="L663" i="10" s="1"/>
  <c r="L664" i="10" s="1"/>
  <c r="L665" i="10" s="1"/>
  <c r="L666" i="10" s="1"/>
  <c r="L667" i="10" s="1"/>
  <c r="L668" i="10" s="1"/>
  <c r="L669" i="10" s="1"/>
  <c r="L670" i="10" s="1"/>
  <c r="L671" i="10" s="1"/>
  <c r="L672" i="10" s="1"/>
  <c r="L673" i="10" s="1"/>
  <c r="L674" i="10" s="1"/>
  <c r="L675" i="10" s="1"/>
  <c r="L676" i="10" s="1"/>
  <c r="L677" i="10" s="1"/>
  <c r="L678" i="10" s="1"/>
  <c r="L679" i="10" s="1"/>
  <c r="L680" i="10" s="1"/>
  <c r="L681" i="10" s="1"/>
  <c r="L682" i="10" s="1"/>
  <c r="L683" i="10" s="1"/>
  <c r="L684" i="10" s="1"/>
  <c r="L685" i="10" s="1"/>
  <c r="L686" i="10" s="1"/>
  <c r="L687" i="10" s="1"/>
  <c r="L688" i="10" s="1"/>
  <c r="L689" i="10" s="1"/>
  <c r="L690" i="10" s="1"/>
  <c r="L691" i="10" s="1"/>
  <c r="L692" i="10" s="1"/>
  <c r="L693" i="10" s="1"/>
  <c r="L694" i="10" s="1"/>
  <c r="L695" i="10" s="1"/>
  <c r="L696" i="10" s="1"/>
  <c r="L697" i="10" s="1"/>
  <c r="L698" i="10" s="1"/>
  <c r="L699" i="10" s="1"/>
  <c r="L700" i="10" s="1"/>
  <c r="L701" i="10" s="1"/>
  <c r="L702" i="10" s="1"/>
  <c r="L703" i="10" s="1"/>
  <c r="L704" i="10" s="1"/>
  <c r="L705" i="10" s="1"/>
  <c r="L706" i="10" s="1"/>
  <c r="L707" i="10" s="1"/>
  <c r="L708" i="10" s="1"/>
  <c r="L709" i="10" s="1"/>
  <c r="L710" i="10" s="1"/>
  <c r="L711" i="10" s="1"/>
  <c r="L712" i="10" s="1"/>
  <c r="L713" i="10" s="1"/>
  <c r="L714" i="10" s="1"/>
  <c r="L715" i="10" s="1"/>
  <c r="L716" i="10" s="1"/>
  <c r="L717" i="10" s="1"/>
  <c r="L718" i="10" s="1"/>
  <c r="L719" i="10" s="1"/>
  <c r="L720" i="10" s="1"/>
  <c r="L721" i="10" s="1"/>
  <c r="L722" i="10" s="1"/>
  <c r="L723" i="10" s="1"/>
  <c r="L724" i="10" s="1"/>
  <c r="L725" i="10" s="1"/>
  <c r="L726" i="10" s="1"/>
  <c r="L727" i="10" s="1"/>
  <c r="L728" i="10" s="1"/>
  <c r="L729" i="10" s="1"/>
  <c r="L730" i="10" s="1"/>
  <c r="L731" i="10" s="1"/>
  <c r="L732" i="10" s="1"/>
  <c r="L733" i="10" s="1"/>
  <c r="L734" i="10" s="1"/>
  <c r="L735" i="10" s="1"/>
  <c r="L736" i="10" s="1"/>
  <c r="L737" i="10" s="1"/>
  <c r="L738" i="10" s="1"/>
  <c r="L739" i="10" s="1"/>
  <c r="L740" i="10" s="1"/>
  <c r="L741" i="10" s="1"/>
  <c r="L742" i="10" s="1"/>
  <c r="L743" i="10" s="1"/>
  <c r="L744" i="10" s="1"/>
  <c r="L745" i="10" s="1"/>
  <c r="L746" i="10" s="1"/>
  <c r="L747" i="10" s="1"/>
  <c r="L748" i="10" s="1"/>
  <c r="L749" i="10" s="1"/>
  <c r="L750" i="10" s="1"/>
  <c r="L751" i="10" s="1"/>
  <c r="L752" i="10" s="1"/>
  <c r="L753" i="10" s="1"/>
  <c r="L754" i="10" s="1"/>
  <c r="L755" i="10" s="1"/>
  <c r="L756" i="10" s="1"/>
  <c r="L757" i="10" s="1"/>
  <c r="L758" i="10" s="1"/>
  <c r="L759" i="10" s="1"/>
  <c r="L760" i="10" s="1"/>
  <c r="L761" i="10" s="1"/>
  <c r="L762" i="10" s="1"/>
  <c r="L763" i="10" s="1"/>
  <c r="L764" i="10" s="1"/>
  <c r="L765" i="10" s="1"/>
  <c r="L766" i="10" s="1"/>
  <c r="L767" i="10" s="1"/>
  <c r="L768" i="10" s="1"/>
  <c r="L769" i="10" s="1"/>
  <c r="L770" i="10" s="1"/>
  <c r="L771" i="10" s="1"/>
  <c r="L772" i="10" s="1"/>
  <c r="L773" i="10" s="1"/>
  <c r="L774" i="10" s="1"/>
  <c r="L775" i="10" s="1"/>
  <c r="L776" i="10" s="1"/>
  <c r="L777" i="10" s="1"/>
  <c r="L778" i="10" s="1"/>
  <c r="L779" i="10" s="1"/>
  <c r="L780" i="10" s="1"/>
  <c r="L781" i="10" s="1"/>
  <c r="L782" i="10" s="1"/>
  <c r="L783" i="10" s="1"/>
  <c r="L784" i="10" s="1"/>
  <c r="L785" i="10" s="1"/>
  <c r="L786" i="10" s="1"/>
  <c r="L787" i="10" s="1"/>
  <c r="L788" i="10" s="1"/>
  <c r="L789" i="10" s="1"/>
  <c r="L790" i="10" s="1"/>
  <c r="L791" i="10" s="1"/>
  <c r="L792" i="10" s="1"/>
  <c r="L793" i="10" s="1"/>
  <c r="L794" i="10" s="1"/>
  <c r="L795" i="10" s="1"/>
  <c r="L796" i="10" s="1"/>
  <c r="L797" i="10" s="1"/>
  <c r="L798" i="10" s="1"/>
  <c r="L799" i="10" s="1"/>
  <c r="L800" i="10" s="1"/>
  <c r="L801" i="10" s="1"/>
  <c r="L802" i="10" s="1"/>
  <c r="L803" i="10" s="1"/>
  <c r="L804" i="10" s="1"/>
  <c r="L805" i="10" s="1"/>
  <c r="L806" i="10" s="1"/>
  <c r="L807" i="10" s="1"/>
  <c r="L808" i="10" s="1"/>
  <c r="L809" i="10" s="1"/>
  <c r="L810" i="10" s="1"/>
  <c r="L811" i="10" s="1"/>
  <c r="L812" i="10" s="1"/>
  <c r="L813" i="10" s="1"/>
  <c r="L814" i="10" s="1"/>
  <c r="L815" i="10" s="1"/>
  <c r="L816" i="10" s="1"/>
  <c r="L817" i="10" s="1"/>
  <c r="L818" i="10" s="1"/>
  <c r="L819" i="10" s="1"/>
  <c r="L820" i="10" s="1"/>
  <c r="L821" i="10" s="1"/>
  <c r="L822" i="10" s="1"/>
  <c r="L823" i="10" s="1"/>
  <c r="L824" i="10" s="1"/>
  <c r="L825" i="10" s="1"/>
  <c r="L826" i="10" s="1"/>
  <c r="L827" i="10" s="1"/>
  <c r="L828" i="10" s="1"/>
  <c r="L829" i="10" s="1"/>
  <c r="L830" i="10" s="1"/>
  <c r="L831" i="10" s="1"/>
  <c r="L832" i="10" s="1"/>
  <c r="L833" i="10" s="1"/>
  <c r="L834" i="10" s="1"/>
  <c r="L835" i="10" s="1"/>
  <c r="L836" i="10" s="1"/>
  <c r="L837" i="10" s="1"/>
  <c r="L838" i="10" s="1"/>
  <c r="L839" i="10" s="1"/>
  <c r="L840" i="10" s="1"/>
  <c r="L841" i="10" s="1"/>
  <c r="L842" i="10" s="1"/>
  <c r="L843" i="10" s="1"/>
  <c r="L844" i="10" s="1"/>
  <c r="L845" i="10" s="1"/>
  <c r="L846" i="10" s="1"/>
  <c r="L847" i="10" s="1"/>
  <c r="L848" i="10" s="1"/>
  <c r="L849" i="10" s="1"/>
  <c r="L850" i="10" s="1"/>
  <c r="L851" i="10" s="1"/>
  <c r="L852" i="10" s="1"/>
  <c r="L853" i="10" s="1"/>
  <c r="L854" i="10" s="1"/>
  <c r="L855" i="10" s="1"/>
  <c r="L856" i="10" s="1"/>
  <c r="L857" i="10" s="1"/>
  <c r="L858" i="10" s="1"/>
  <c r="L859" i="10" s="1"/>
  <c r="L860" i="10" s="1"/>
  <c r="L861" i="10" s="1"/>
  <c r="L862" i="10" s="1"/>
  <c r="L863" i="10" s="1"/>
  <c r="L864" i="10" s="1"/>
  <c r="L865" i="10" s="1"/>
  <c r="L866" i="10" s="1"/>
  <c r="L867" i="10" s="1"/>
  <c r="L868" i="10" s="1"/>
  <c r="L869" i="10" s="1"/>
  <c r="L870" i="10" s="1"/>
  <c r="L871" i="10" s="1"/>
  <c r="L872" i="10" s="1"/>
  <c r="L873" i="10" s="1"/>
  <c r="L874" i="10" s="1"/>
  <c r="L875" i="10" s="1"/>
  <c r="L876" i="10" s="1"/>
  <c r="L877" i="10" s="1"/>
  <c r="L878" i="10" s="1"/>
  <c r="L879" i="10" s="1"/>
  <c r="L880" i="10" s="1"/>
  <c r="L881" i="10" s="1"/>
  <c r="L882" i="10" s="1"/>
  <c r="L883" i="10" s="1"/>
  <c r="L884" i="10" s="1"/>
  <c r="L885" i="10" s="1"/>
  <c r="L886" i="10" s="1"/>
  <c r="L887" i="10" s="1"/>
  <c r="L888" i="10" s="1"/>
  <c r="L889" i="10" s="1"/>
  <c r="L890" i="10" s="1"/>
  <c r="L891" i="10" s="1"/>
  <c r="L892" i="10" s="1"/>
  <c r="L893" i="10" s="1"/>
  <c r="L894" i="10" s="1"/>
  <c r="L895" i="10" s="1"/>
  <c r="L896" i="10" s="1"/>
  <c r="L897" i="10" s="1"/>
  <c r="L898" i="10" s="1"/>
  <c r="L899" i="10" s="1"/>
  <c r="L900" i="10" s="1"/>
  <c r="L901" i="10" s="1"/>
  <c r="L902" i="10" s="1"/>
  <c r="L903" i="10" s="1"/>
  <c r="L904" i="10" s="1"/>
  <c r="L905" i="10" s="1"/>
  <c r="L906" i="10" s="1"/>
  <c r="L907" i="10" s="1"/>
  <c r="L908" i="10" s="1"/>
  <c r="L909" i="10" s="1"/>
  <c r="L910" i="10" s="1"/>
  <c r="L911" i="10" s="1"/>
  <c r="L912" i="10" s="1"/>
  <c r="L913" i="10" s="1"/>
  <c r="L914" i="10" s="1"/>
  <c r="L915" i="10" s="1"/>
  <c r="L916" i="10" s="1"/>
  <c r="L917" i="10" s="1"/>
  <c r="L918" i="10" s="1"/>
  <c r="L919" i="10" s="1"/>
  <c r="L920" i="10" s="1"/>
  <c r="L921" i="10" s="1"/>
  <c r="L922" i="10" s="1"/>
  <c r="L923" i="10" s="1"/>
  <c r="L924" i="10" s="1"/>
  <c r="L925" i="10" s="1"/>
  <c r="L926" i="10" s="1"/>
  <c r="L927" i="10" s="1"/>
  <c r="L928" i="10" s="1"/>
  <c r="L929" i="10" s="1"/>
  <c r="L930" i="10" s="1"/>
  <c r="L931" i="10" s="1"/>
  <c r="L932" i="10" s="1"/>
  <c r="L933" i="10" s="1"/>
  <c r="L934" i="10" s="1"/>
  <c r="L935" i="10" s="1"/>
  <c r="L936" i="10" s="1"/>
  <c r="L937" i="10" s="1"/>
  <c r="L938" i="10" s="1"/>
  <c r="L939" i="10" s="1"/>
  <c r="L940" i="10" s="1"/>
  <c r="L941" i="10" s="1"/>
  <c r="L942" i="10" s="1"/>
  <c r="L943" i="10" s="1"/>
  <c r="L944" i="10" s="1"/>
  <c r="L945" i="10" s="1"/>
  <c r="L946" i="10" s="1"/>
  <c r="L947" i="10" s="1"/>
  <c r="L948" i="10" s="1"/>
  <c r="L949" i="10" s="1"/>
  <c r="L950" i="10" s="1"/>
  <c r="L951" i="10" s="1"/>
  <c r="L952" i="10" s="1"/>
  <c r="L953" i="10" s="1"/>
  <c r="L954" i="10" s="1"/>
  <c r="L955" i="10" s="1"/>
  <c r="L956" i="10" s="1"/>
  <c r="L957" i="10" s="1"/>
  <c r="L958" i="10" s="1"/>
  <c r="L959" i="10" s="1"/>
  <c r="L960" i="10" s="1"/>
  <c r="L961" i="10" s="1"/>
  <c r="L962" i="10" s="1"/>
  <c r="L963" i="10" s="1"/>
  <c r="L964" i="10" s="1"/>
  <c r="L965" i="10" s="1"/>
  <c r="L966" i="10" s="1"/>
  <c r="L967" i="10" s="1"/>
  <c r="L968" i="10" s="1"/>
  <c r="L969" i="10" s="1"/>
  <c r="L970" i="10" s="1"/>
  <c r="L971" i="10" s="1"/>
  <c r="L972" i="10" s="1"/>
  <c r="L973" i="10" s="1"/>
  <c r="L974" i="10" s="1"/>
  <c r="L975" i="10" s="1"/>
  <c r="L976" i="10" s="1"/>
  <c r="L977" i="10" s="1"/>
  <c r="L978" i="10" s="1"/>
  <c r="L979" i="10" s="1"/>
  <c r="L980" i="10" s="1"/>
  <c r="L981" i="10" s="1"/>
  <c r="L982" i="10" s="1"/>
  <c r="L983" i="10" s="1"/>
  <c r="L984" i="10" s="1"/>
  <c r="L985" i="10" s="1"/>
  <c r="L986" i="10" s="1"/>
  <c r="L987" i="10" s="1"/>
  <c r="L988" i="10" s="1"/>
  <c r="L989" i="10" s="1"/>
  <c r="L990" i="10" s="1"/>
  <c r="L991" i="10" s="1"/>
  <c r="L992" i="10" s="1"/>
  <c r="L993" i="10" s="1"/>
  <c r="L994" i="10" s="1"/>
  <c r="L995" i="10" s="1"/>
  <c r="L996" i="10" s="1"/>
  <c r="L997" i="10" s="1"/>
  <c r="L998" i="10" s="1"/>
  <c r="L999" i="10" s="1"/>
  <c r="L1000" i="10" s="1"/>
  <c r="L1001" i="10" s="1"/>
  <c r="L1002" i="10" s="1"/>
  <c r="L1003" i="10" s="1"/>
  <c r="L1004" i="10" s="1"/>
  <c r="L1005" i="10" s="1"/>
  <c r="L1006" i="10" s="1"/>
  <c r="L1007" i="10" s="1"/>
  <c r="L1008" i="10" s="1"/>
  <c r="L1009" i="10" s="1"/>
  <c r="L1010" i="10" s="1"/>
  <c r="L1011" i="10" s="1"/>
  <c r="L1012" i="10" s="1"/>
  <c r="L1013" i="10" s="1"/>
  <c r="L1014" i="10" s="1"/>
  <c r="L1015" i="10" s="1"/>
  <c r="L1016" i="10" s="1"/>
  <c r="L1017" i="10" s="1"/>
  <c r="L1018" i="10" s="1"/>
  <c r="L1019" i="10" s="1"/>
  <c r="L1020" i="10" s="1"/>
  <c r="L1021" i="10" s="1"/>
  <c r="L1022" i="10" s="1"/>
  <c r="L1023" i="10" s="1"/>
  <c r="L1024" i="10" s="1"/>
  <c r="L1025" i="10" s="1"/>
  <c r="L1026" i="10" s="1"/>
  <c r="L1027" i="10" s="1"/>
  <c r="L1028" i="10" s="1"/>
  <c r="L1029" i="10" s="1"/>
  <c r="L1030" i="10" s="1"/>
  <c r="L1031" i="10" s="1"/>
  <c r="L1032" i="10" s="1"/>
  <c r="L1033" i="10" s="1"/>
  <c r="L1034" i="10" s="1"/>
  <c r="L1035" i="10" s="1"/>
  <c r="L1036" i="10" s="1"/>
  <c r="L1037" i="10" s="1"/>
  <c r="L1038" i="10" s="1"/>
  <c r="L1039" i="10" s="1"/>
  <c r="L1040" i="10" s="1"/>
  <c r="L1041" i="10" s="1"/>
  <c r="L1042" i="10" s="1"/>
  <c r="L1043" i="10" s="1"/>
  <c r="L1044" i="10" s="1"/>
  <c r="L1045" i="10" s="1"/>
  <c r="L1046" i="10" s="1"/>
  <c r="L1047" i="10" s="1"/>
  <c r="L1048" i="10" s="1"/>
  <c r="L1049" i="10" s="1"/>
  <c r="L1050" i="10" s="1"/>
  <c r="L1051" i="10" s="1"/>
  <c r="L1052" i="10" s="1"/>
  <c r="L1053" i="10" s="1"/>
  <c r="L1054" i="10" s="1"/>
  <c r="L1055" i="10" s="1"/>
  <c r="L1056" i="10" s="1"/>
  <c r="L1057" i="10" s="1"/>
  <c r="L1058" i="10" s="1"/>
  <c r="L1059" i="10" s="1"/>
  <c r="L1060" i="10" s="1"/>
  <c r="L1061" i="10" s="1"/>
  <c r="L1062" i="10" s="1"/>
  <c r="L1063" i="10" s="1"/>
  <c r="L1064" i="10" s="1"/>
  <c r="L1065" i="10" s="1"/>
  <c r="L1066" i="10" s="1"/>
  <c r="L1067" i="10" s="1"/>
  <c r="L1068" i="10" s="1"/>
  <c r="L1069" i="10" s="1"/>
  <c r="L1070" i="10" s="1"/>
  <c r="L1071" i="10" s="1"/>
  <c r="L1072" i="10" s="1"/>
  <c r="L1073" i="10" s="1"/>
  <c r="L1074" i="10" s="1"/>
  <c r="L1075" i="10" s="1"/>
  <c r="L1076" i="10" s="1"/>
  <c r="L1077" i="10" s="1"/>
  <c r="L1078" i="10" s="1"/>
  <c r="L1079" i="10" s="1"/>
  <c r="L1080" i="10" s="1"/>
  <c r="L1081" i="10" s="1"/>
  <c r="L1082" i="10" s="1"/>
  <c r="L1083" i="10" s="1"/>
  <c r="L1084" i="10" s="1"/>
  <c r="L1085" i="10" s="1"/>
  <c r="L1086" i="10" s="1"/>
  <c r="L1087" i="10" s="1"/>
  <c r="L1088" i="10" s="1"/>
  <c r="L1089" i="10" s="1"/>
  <c r="L1090" i="10" s="1"/>
  <c r="L1091" i="10" s="1"/>
  <c r="L1092" i="10" s="1"/>
  <c r="L1093" i="10" s="1"/>
  <c r="L1094" i="10" s="1"/>
  <c r="L1095" i="10" s="1"/>
  <c r="L1096" i="10" s="1"/>
  <c r="L1097" i="10" s="1"/>
  <c r="L1098" i="10" s="1"/>
  <c r="L1099" i="10" s="1"/>
  <c r="L1100" i="10" s="1"/>
  <c r="L1101" i="10" s="1"/>
  <c r="L1102" i="10" s="1"/>
  <c r="L1103" i="10" s="1"/>
  <c r="L1104" i="10" s="1"/>
  <c r="L1105" i="10" s="1"/>
  <c r="L1106" i="10" s="1"/>
  <c r="L1107" i="10" s="1"/>
  <c r="L1108" i="10" s="1"/>
  <c r="L1109" i="10" s="1"/>
  <c r="L1110" i="10" s="1"/>
  <c r="L1111" i="10" s="1"/>
  <c r="L1112" i="10" s="1"/>
  <c r="L1113" i="10" s="1"/>
  <c r="L1114" i="10" s="1"/>
  <c r="L1115" i="10" s="1"/>
  <c r="L1116" i="10" s="1"/>
  <c r="L1117" i="10" s="1"/>
  <c r="L1118" i="10" s="1"/>
  <c r="L1119" i="10" s="1"/>
  <c r="L1120" i="10" s="1"/>
  <c r="L1121" i="10" s="1"/>
  <c r="L1122" i="10" s="1"/>
  <c r="L1123" i="10" s="1"/>
  <c r="L1124" i="10" s="1"/>
  <c r="L1125" i="10" s="1"/>
  <c r="L1126" i="10" s="1"/>
  <c r="L1127" i="10" s="1"/>
  <c r="L1128" i="10" s="1"/>
  <c r="L1129" i="10" s="1"/>
  <c r="L1130" i="10" s="1"/>
  <c r="L1131" i="10" s="1"/>
  <c r="L1132" i="10" s="1"/>
  <c r="L1133" i="10" s="1"/>
  <c r="L1134" i="10" s="1"/>
  <c r="L1135" i="10" s="1"/>
  <c r="L1136" i="10" s="1"/>
  <c r="L1137" i="10" s="1"/>
  <c r="L1138" i="10" s="1"/>
  <c r="L1139" i="10" s="1"/>
  <c r="L1140" i="10" s="1"/>
  <c r="L1141" i="10" s="1"/>
  <c r="L1142" i="10" s="1"/>
  <c r="L1143" i="10" s="1"/>
  <c r="L1144" i="10" s="1"/>
  <c r="L1145" i="10" s="1"/>
  <c r="L1146" i="10" s="1"/>
  <c r="L1147" i="10" s="1"/>
  <c r="L1148" i="10" s="1"/>
  <c r="L1149" i="10" s="1"/>
  <c r="L1150" i="10" s="1"/>
  <c r="L1151" i="10" s="1"/>
  <c r="L1152" i="10" s="1"/>
  <c r="L1153" i="10" s="1"/>
  <c r="L1154" i="10" s="1"/>
  <c r="L1155" i="10" s="1"/>
  <c r="L1156" i="10" s="1"/>
  <c r="L1157" i="10" s="1"/>
  <c r="L1158" i="10" s="1"/>
  <c r="L1159" i="10" s="1"/>
  <c r="L1160" i="10" s="1"/>
  <c r="L1161" i="10" s="1"/>
  <c r="L1162" i="10" s="1"/>
  <c r="L1163" i="10" s="1"/>
  <c r="L1164" i="10" s="1"/>
  <c r="L1165" i="10" s="1"/>
  <c r="L1166" i="10" s="1"/>
  <c r="L1167" i="10" s="1"/>
  <c r="L1168" i="10" s="1"/>
  <c r="L1169" i="10" s="1"/>
  <c r="L1170" i="10" s="1"/>
  <c r="L1171" i="10" s="1"/>
  <c r="L1172" i="10" s="1"/>
  <c r="L1173" i="10" s="1"/>
  <c r="L1174" i="10" s="1"/>
  <c r="L1175" i="10" s="1"/>
  <c r="L1176" i="10" s="1"/>
  <c r="L1177" i="10" s="1"/>
  <c r="L1178" i="10" s="1"/>
  <c r="L1179" i="10" s="1"/>
  <c r="L1180" i="10" s="1"/>
  <c r="L1181" i="10" s="1"/>
  <c r="L1182" i="10" s="1"/>
  <c r="L1183" i="10" s="1"/>
  <c r="L1184" i="10" s="1"/>
  <c r="L1185" i="10" s="1"/>
  <c r="L1186" i="10" s="1"/>
  <c r="L1187" i="10" s="1"/>
  <c r="L1188" i="10" s="1"/>
  <c r="L1189" i="10" s="1"/>
  <c r="L1190" i="10" s="1"/>
  <c r="L1191" i="10" s="1"/>
  <c r="L1192" i="10" s="1"/>
  <c r="L1193" i="10" s="1"/>
  <c r="L1194" i="10" s="1"/>
  <c r="L1195" i="10" s="1"/>
  <c r="L1196" i="10" s="1"/>
  <c r="L1197" i="10" s="1"/>
  <c r="L1198" i="10" s="1"/>
  <c r="L1199" i="10" s="1"/>
  <c r="L1200" i="10" s="1"/>
  <c r="L1201" i="10" s="1"/>
  <c r="L1202" i="10" s="1"/>
  <c r="L1203" i="10" s="1"/>
  <c r="L1204" i="10" s="1"/>
  <c r="L1205" i="10" s="1"/>
  <c r="L1206" i="10" s="1"/>
  <c r="L1207" i="10" s="1"/>
  <c r="L1208" i="10" s="1"/>
  <c r="L1209" i="10" s="1"/>
  <c r="L1210" i="10" s="1"/>
  <c r="L1211" i="10" s="1"/>
  <c r="L1212" i="10" s="1"/>
  <c r="L1213" i="10" s="1"/>
  <c r="L1214" i="10" s="1"/>
  <c r="L1215" i="10" s="1"/>
  <c r="L1216" i="10" s="1"/>
  <c r="L1217" i="10" s="1"/>
  <c r="L1218" i="10" s="1"/>
  <c r="L1219" i="10" s="1"/>
  <c r="L1220" i="10" s="1"/>
  <c r="L1221" i="10" s="1"/>
  <c r="L1222" i="10" s="1"/>
  <c r="L1223" i="10" s="1"/>
  <c r="L1224" i="10" s="1"/>
  <c r="L1225" i="10" s="1"/>
  <c r="L1226" i="10" s="1"/>
  <c r="L1227" i="10" s="1"/>
  <c r="L1228" i="10" s="1"/>
  <c r="L1229" i="10" s="1"/>
  <c r="L1230" i="10" s="1"/>
  <c r="L1231" i="10" s="1"/>
  <c r="L1232" i="10" s="1"/>
  <c r="L1233" i="10" s="1"/>
  <c r="L1234" i="10" s="1"/>
  <c r="L1235" i="10" s="1"/>
  <c r="L1236" i="10" s="1"/>
  <c r="L1237" i="10" s="1"/>
  <c r="L1238" i="10" s="1"/>
  <c r="L1239" i="10" s="1"/>
  <c r="L1240" i="10" s="1"/>
  <c r="L1241" i="10" s="1"/>
  <c r="L1242" i="10" s="1"/>
  <c r="L1243" i="10" s="1"/>
  <c r="L1244" i="10" s="1"/>
  <c r="L1245" i="10" s="1"/>
  <c r="L1246" i="10" s="1"/>
  <c r="L1247" i="10" s="1"/>
  <c r="L1248" i="10" s="1"/>
  <c r="L1249" i="10" s="1"/>
  <c r="L1250" i="10" s="1"/>
  <c r="L1251" i="10" s="1"/>
  <c r="L1252" i="10" s="1"/>
  <c r="L1253" i="10" s="1"/>
  <c r="L1254" i="10" s="1"/>
  <c r="L1255" i="10" s="1"/>
  <c r="L1256" i="10" s="1"/>
  <c r="L1257" i="10" s="1"/>
  <c r="L1258" i="10" s="1"/>
  <c r="L1259" i="10" s="1"/>
  <c r="L1260" i="10" s="1"/>
  <c r="L1261" i="10" s="1"/>
  <c r="L1262" i="10" s="1"/>
  <c r="L1263" i="10" s="1"/>
  <c r="L1264" i="10" s="1"/>
  <c r="L1265" i="10" s="1"/>
  <c r="L1266" i="10" s="1"/>
  <c r="L1267" i="10" s="1"/>
  <c r="L1268" i="10" s="1"/>
  <c r="L1269" i="10" s="1"/>
  <c r="L1270" i="10" s="1"/>
  <c r="L1271" i="10" s="1"/>
  <c r="L1272" i="10" s="1"/>
  <c r="L1273" i="10" s="1"/>
  <c r="L1274" i="10" s="1"/>
  <c r="L1275" i="10" s="1"/>
  <c r="L1276" i="10" s="1"/>
  <c r="L1277" i="10" s="1"/>
  <c r="L1278" i="10" s="1"/>
  <c r="L1279" i="10" s="1"/>
  <c r="L1280" i="10" s="1"/>
  <c r="L1281" i="10" s="1"/>
  <c r="L1282" i="10" s="1"/>
  <c r="L1283" i="10" s="1"/>
  <c r="L1284" i="10" s="1"/>
  <c r="L1285" i="10" s="1"/>
  <c r="L1286" i="10" s="1"/>
  <c r="L1287" i="10" s="1"/>
  <c r="L1288" i="10" s="1"/>
  <c r="L1289" i="10" s="1"/>
  <c r="L1290" i="10" s="1"/>
  <c r="L1291" i="10" s="1"/>
  <c r="L1292" i="10" s="1"/>
  <c r="L1293" i="10" s="1"/>
  <c r="L1294" i="10" s="1"/>
  <c r="L1295" i="10" s="1"/>
  <c r="L1296" i="10" s="1"/>
  <c r="L1297" i="10" s="1"/>
  <c r="L1298" i="10" s="1"/>
  <c r="L1299" i="10" s="1"/>
  <c r="L1300" i="10" s="1"/>
  <c r="L1301" i="10" s="1"/>
  <c r="L1302" i="10" s="1"/>
  <c r="L1303" i="10" s="1"/>
  <c r="L1304" i="10" s="1"/>
  <c r="L1305" i="10" s="1"/>
  <c r="L1306" i="10" s="1"/>
  <c r="L1307" i="10" s="1"/>
  <c r="L1308" i="10" s="1"/>
  <c r="L1309" i="10" s="1"/>
  <c r="L1310" i="10" s="1"/>
  <c r="L1311" i="10" s="1"/>
  <c r="L1312" i="10" s="1"/>
  <c r="L1313" i="10" s="1"/>
  <c r="L1314" i="10" s="1"/>
  <c r="L1315" i="10" s="1"/>
  <c r="L1316" i="10" s="1"/>
  <c r="L1317" i="10" s="1"/>
  <c r="L1318" i="10" s="1"/>
  <c r="L1319" i="10" s="1"/>
  <c r="L1320" i="10" s="1"/>
  <c r="L1321" i="10" s="1"/>
  <c r="L1322" i="10" s="1"/>
  <c r="L1323" i="10" s="1"/>
  <c r="L1324" i="10" s="1"/>
  <c r="L1325" i="10" s="1"/>
  <c r="L1326" i="10" s="1"/>
  <c r="L1327" i="10" s="1"/>
  <c r="L1328" i="10" s="1"/>
  <c r="L1329" i="10" s="1"/>
  <c r="L1330" i="10" s="1"/>
  <c r="L1331" i="10" s="1"/>
  <c r="L1332" i="10" s="1"/>
  <c r="L1333" i="10" s="1"/>
  <c r="L1334" i="10" s="1"/>
  <c r="L1335" i="10" s="1"/>
  <c r="L1336" i="10" s="1"/>
  <c r="L1337" i="10" s="1"/>
  <c r="L1338" i="10" s="1"/>
  <c r="L1339" i="10" s="1"/>
  <c r="L1340" i="10" s="1"/>
  <c r="L1341" i="10" s="1"/>
  <c r="L1342" i="10" s="1"/>
  <c r="L1343" i="10" s="1"/>
  <c r="L1344" i="10" s="1"/>
  <c r="L1345" i="10" s="1"/>
  <c r="L1346" i="10" s="1"/>
  <c r="L1347" i="10" s="1"/>
  <c r="L1348" i="10" s="1"/>
  <c r="L1349" i="10" s="1"/>
  <c r="L1350" i="10" s="1"/>
  <c r="L1351" i="10" s="1"/>
  <c r="L1352" i="10" s="1"/>
  <c r="L1353" i="10" s="1"/>
  <c r="L1354" i="10" s="1"/>
  <c r="L1355" i="10" s="1"/>
  <c r="L1356" i="10" s="1"/>
  <c r="L1357" i="10" s="1"/>
  <c r="L1358" i="10" s="1"/>
  <c r="L1359" i="10" s="1"/>
  <c r="L1360" i="10" s="1"/>
  <c r="L1361" i="10" s="1"/>
  <c r="L1362" i="10" s="1"/>
  <c r="L1363" i="10" s="1"/>
  <c r="L1364" i="10" s="1"/>
  <c r="L1365" i="10" s="1"/>
  <c r="L1366" i="10" s="1"/>
  <c r="L1367" i="10" s="1"/>
  <c r="L1368" i="10" s="1"/>
  <c r="L1369" i="10" s="1"/>
  <c r="L1370" i="10" s="1"/>
  <c r="L1371" i="10" s="1"/>
  <c r="L1372" i="10" s="1"/>
  <c r="L1373" i="10" s="1"/>
  <c r="L1374" i="10" s="1"/>
  <c r="L1375" i="10" s="1"/>
  <c r="L1376" i="10" s="1"/>
  <c r="L1377" i="10" s="1"/>
  <c r="L1378" i="10" s="1"/>
  <c r="L1379" i="10" s="1"/>
  <c r="L1380" i="10" s="1"/>
  <c r="L1381" i="10" s="1"/>
  <c r="L1382" i="10" s="1"/>
  <c r="L1383" i="10" s="1"/>
  <c r="L1384" i="10" s="1"/>
  <c r="L1385" i="10" s="1"/>
  <c r="L1386" i="10" s="1"/>
  <c r="L1387" i="10" s="1"/>
  <c r="L1388" i="10" s="1"/>
  <c r="L1389" i="10" s="1"/>
  <c r="L1390" i="10" s="1"/>
  <c r="L1391" i="10" s="1"/>
  <c r="L1392" i="10" s="1"/>
  <c r="L1393" i="10" s="1"/>
  <c r="L1394" i="10" s="1"/>
  <c r="L1395" i="10" s="1"/>
  <c r="L1396" i="10" s="1"/>
  <c r="L1397" i="10" s="1"/>
  <c r="L1398" i="10" s="1"/>
  <c r="L1399" i="10" s="1"/>
  <c r="L1400" i="10" s="1"/>
  <c r="L1401" i="10" s="1"/>
  <c r="L1402" i="10" s="1"/>
  <c r="L1403" i="10" s="1"/>
  <c r="L1404" i="10" s="1"/>
  <c r="L1405" i="10" s="1"/>
  <c r="L1406" i="10" s="1"/>
  <c r="L1407" i="10" s="1"/>
  <c r="L1408" i="10" s="1"/>
  <c r="L1409" i="10" s="1"/>
  <c r="L1410" i="10" s="1"/>
  <c r="L1411" i="10" s="1"/>
  <c r="L1412" i="10" s="1"/>
  <c r="L1413" i="10" s="1"/>
  <c r="L1414" i="10" s="1"/>
  <c r="L1415" i="10" s="1"/>
  <c r="L1416" i="10" s="1"/>
  <c r="L1417" i="10" s="1"/>
  <c r="L1418" i="10" s="1"/>
  <c r="L1419" i="10" s="1"/>
  <c r="L1420" i="10" s="1"/>
  <c r="L1421" i="10" s="1"/>
  <c r="L1422" i="10" s="1"/>
  <c r="L1423" i="10" s="1"/>
  <c r="L1424" i="10" s="1"/>
  <c r="L1425" i="10" s="1"/>
  <c r="L1426" i="10" s="1"/>
  <c r="L1427" i="10" s="1"/>
  <c r="L1428" i="10" s="1"/>
  <c r="L1429" i="10" s="1"/>
  <c r="L1430" i="10" s="1"/>
  <c r="L1431" i="10" s="1"/>
  <c r="L1432" i="10" s="1"/>
  <c r="L1433" i="10" s="1"/>
  <c r="L1434" i="10" s="1"/>
  <c r="L1435" i="10" s="1"/>
  <c r="L1436" i="10" s="1"/>
  <c r="L1437" i="10" s="1"/>
  <c r="L1438" i="10" s="1"/>
  <c r="L1439" i="10" s="1"/>
  <c r="L1440" i="10" s="1"/>
  <c r="L1441" i="10" s="1"/>
  <c r="L1442" i="10" s="1"/>
  <c r="L1443" i="10" s="1"/>
  <c r="L1444" i="10" s="1"/>
  <c r="L1445" i="10" s="1"/>
  <c r="L1446" i="10" s="1"/>
  <c r="L1447" i="10" s="1"/>
  <c r="L1448" i="10" s="1"/>
  <c r="L1449" i="10" s="1"/>
  <c r="L1450" i="10" s="1"/>
  <c r="L1451" i="10" s="1"/>
  <c r="L1452" i="10" s="1"/>
  <c r="L1453" i="10" s="1"/>
  <c r="L1454" i="10" s="1"/>
  <c r="L1455" i="10" s="1"/>
  <c r="L1456" i="10" s="1"/>
  <c r="L1457" i="10" s="1"/>
  <c r="L1458" i="10" s="1"/>
  <c r="L1459" i="10" s="1"/>
  <c r="L1460" i="10" s="1"/>
  <c r="L1461" i="10" s="1"/>
  <c r="L1462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2" i="47"/>
  <c r="A303" i="47"/>
  <c r="A304" i="47"/>
  <c r="A305" i="47"/>
  <c r="A306" i="47"/>
  <c r="A307" i="47"/>
  <c r="A308" i="47"/>
  <c r="A309" i="47"/>
  <c r="A310" i="47"/>
  <c r="A311" i="47"/>
  <c r="A312" i="47"/>
  <c r="A313" i="47"/>
  <c r="A314" i="47"/>
  <c r="A315" i="47"/>
  <c r="A316" i="47"/>
  <c r="A317" i="47"/>
  <c r="A318" i="47"/>
  <c r="A319" i="47"/>
  <c r="A320" i="47"/>
  <c r="A321" i="47"/>
  <c r="A322" i="47"/>
  <c r="A323" i="47"/>
  <c r="A324" i="47"/>
  <c r="A325" i="47"/>
  <c r="A326" i="47"/>
  <c r="A327" i="47"/>
  <c r="A328" i="47"/>
  <c r="A329" i="47"/>
  <c r="A330" i="47"/>
  <c r="A331" i="47"/>
  <c r="A332" i="47"/>
  <c r="A333" i="47"/>
  <c r="A334" i="47"/>
  <c r="A335" i="47"/>
  <c r="A336" i="47"/>
  <c r="A337" i="47"/>
  <c r="A338" i="47"/>
  <c r="A339" i="47"/>
  <c r="A340" i="47"/>
  <c r="A341" i="47"/>
  <c r="A342" i="47"/>
  <c r="A343" i="47"/>
  <c r="A344" i="47"/>
  <c r="A345" i="47"/>
  <c r="A346" i="47"/>
  <c r="A347" i="47"/>
  <c r="A348" i="47"/>
  <c r="A349" i="47"/>
  <c r="A350" i="47"/>
  <c r="A351" i="47"/>
  <c r="A352" i="47"/>
  <c r="A353" i="47"/>
  <c r="A354" i="47"/>
  <c r="A355" i="47"/>
  <c r="A356" i="47"/>
  <c r="A357" i="47"/>
  <c r="A358" i="47"/>
  <c r="A359" i="47"/>
  <c r="A360" i="47"/>
  <c r="A361" i="47"/>
  <c r="A362" i="47"/>
  <c r="A363" i="47"/>
  <c r="A364" i="47"/>
  <c r="A365" i="47"/>
  <c r="A366" i="47"/>
  <c r="A367" i="47"/>
  <c r="A368" i="47"/>
  <c r="A369" i="47"/>
  <c r="A2" i="47"/>
  <c r="H287" i="10" l="1"/>
  <c r="M202" i="10"/>
  <c r="N201" i="10"/>
  <c r="I201" i="47" s="1"/>
  <c r="F288" i="10"/>
  <c r="F289" i="10" s="1"/>
  <c r="E1157" i="10"/>
  <c r="E1158" i="10" s="1"/>
  <c r="E1159" i="10" s="1"/>
  <c r="E1160" i="10" s="1"/>
  <c r="E1161" i="10" s="1"/>
  <c r="E1162" i="10" s="1"/>
  <c r="E1163" i="10" s="1"/>
  <c r="E1164" i="10" s="1"/>
  <c r="E1165" i="10" s="1"/>
  <c r="E1166" i="10" s="1"/>
  <c r="E1167" i="10" s="1"/>
  <c r="E1168" i="10" s="1"/>
  <c r="E1169" i="10" s="1"/>
  <c r="E1170" i="10" s="1"/>
  <c r="E1171" i="10" s="1"/>
  <c r="E1172" i="10" s="1"/>
  <c r="E1173" i="10" s="1"/>
  <c r="E1174" i="10" s="1"/>
  <c r="E1175" i="10" s="1"/>
  <c r="E1176" i="10" s="1"/>
  <c r="E1177" i="10" s="1"/>
  <c r="E1178" i="10" s="1"/>
  <c r="E1179" i="10" s="1"/>
  <c r="E1180" i="10" s="1"/>
  <c r="E1181" i="10" s="1"/>
  <c r="E1182" i="10" s="1"/>
  <c r="E1183" i="10" s="1"/>
  <c r="E1184" i="10" s="1"/>
  <c r="E1185" i="10" s="1"/>
  <c r="E1186" i="10" s="1"/>
  <c r="E1187" i="10" s="1"/>
  <c r="E1188" i="10" s="1"/>
  <c r="E1189" i="10" s="1"/>
  <c r="E1190" i="10" s="1"/>
  <c r="E1191" i="10" s="1"/>
  <c r="E1192" i="10" s="1"/>
  <c r="E1193" i="10" s="1"/>
  <c r="E1194" i="10" s="1"/>
  <c r="E1195" i="10" s="1"/>
  <c r="E1196" i="10" s="1"/>
  <c r="E1197" i="10" s="1"/>
  <c r="E1198" i="10" s="1"/>
  <c r="E1199" i="10" s="1"/>
  <c r="E1200" i="10" s="1"/>
  <c r="E1201" i="10" s="1"/>
  <c r="E1202" i="10" s="1"/>
  <c r="E1203" i="10" s="1"/>
  <c r="E1204" i="10" s="1"/>
  <c r="E1205" i="10" s="1"/>
  <c r="E1206" i="10" s="1"/>
  <c r="E1207" i="10" s="1"/>
  <c r="E1208" i="10" s="1"/>
  <c r="E1209" i="10" s="1"/>
  <c r="E1210" i="10" s="1"/>
  <c r="E1211" i="10" s="1"/>
  <c r="E1212" i="10" s="1"/>
  <c r="E1213" i="10" s="1"/>
  <c r="E1214" i="10" s="1"/>
  <c r="E1215" i="10" s="1"/>
  <c r="E1216" i="10" s="1"/>
  <c r="E1217" i="10" s="1"/>
  <c r="E1218" i="10" s="1"/>
  <c r="E1219" i="10" s="1"/>
  <c r="E1220" i="10" s="1"/>
  <c r="E1221" i="10" s="1"/>
  <c r="E1222" i="10" s="1"/>
  <c r="E1223" i="10" s="1"/>
  <c r="E1224" i="10" s="1"/>
  <c r="E1225" i="10" s="1"/>
  <c r="E1226" i="10" s="1"/>
  <c r="E1227" i="10" s="1"/>
  <c r="E1228" i="10" s="1"/>
  <c r="E1229" i="10" s="1"/>
  <c r="E1230" i="10" s="1"/>
  <c r="E1231" i="10" s="1"/>
  <c r="E1232" i="10" s="1"/>
  <c r="E1233" i="10" s="1"/>
  <c r="E1234" i="10" s="1"/>
  <c r="E1235" i="10" s="1"/>
  <c r="E1236" i="10" s="1"/>
  <c r="E1237" i="10" s="1"/>
  <c r="E1238" i="10" s="1"/>
  <c r="E1239" i="10" s="1"/>
  <c r="E1240" i="10" s="1"/>
  <c r="E1241" i="10" s="1"/>
  <c r="E1242" i="10" s="1"/>
  <c r="E1243" i="10" s="1"/>
  <c r="E1244" i="10" s="1"/>
  <c r="E1245" i="10" s="1"/>
  <c r="E1246" i="10" s="1"/>
  <c r="E1247" i="10" s="1"/>
  <c r="E1248" i="10" s="1"/>
  <c r="E1249" i="10" s="1"/>
  <c r="E1250" i="10" s="1"/>
  <c r="E1251" i="10" s="1"/>
  <c r="E1252" i="10" s="1"/>
  <c r="E1253" i="10" s="1"/>
  <c r="E1254" i="10" s="1"/>
  <c r="E1255" i="10" s="1"/>
  <c r="E1256" i="10" s="1"/>
  <c r="E1257" i="10" s="1"/>
  <c r="E1258" i="10" s="1"/>
  <c r="E1259" i="10" s="1"/>
  <c r="E1260" i="10" s="1"/>
  <c r="E1261" i="10" s="1"/>
  <c r="E1262" i="10" s="1"/>
  <c r="E1263" i="10" s="1"/>
  <c r="E1264" i="10" s="1"/>
  <c r="E1265" i="10" s="1"/>
  <c r="E1266" i="10" s="1"/>
  <c r="E1267" i="10" s="1"/>
  <c r="E1268" i="10" s="1"/>
  <c r="E1269" i="10" s="1"/>
  <c r="E1270" i="10" s="1"/>
  <c r="E1271" i="10" s="1"/>
  <c r="E1272" i="10" s="1"/>
  <c r="E1273" i="10" s="1"/>
  <c r="E1274" i="10" s="1"/>
  <c r="E1275" i="10" s="1"/>
  <c r="E1276" i="10" s="1"/>
  <c r="E1277" i="10" s="1"/>
  <c r="E1278" i="10" s="1"/>
  <c r="E1279" i="10" s="1"/>
  <c r="E1280" i="10" s="1"/>
  <c r="E1281" i="10" s="1"/>
  <c r="E1282" i="10" s="1"/>
  <c r="E1283" i="10" s="1"/>
  <c r="E1284" i="10" s="1"/>
  <c r="E1285" i="10" s="1"/>
  <c r="E1286" i="10" s="1"/>
  <c r="E1287" i="10" s="1"/>
  <c r="E1288" i="10" s="1"/>
  <c r="E1289" i="10" s="1"/>
  <c r="E1290" i="10" s="1"/>
  <c r="E1291" i="10" s="1"/>
  <c r="E1292" i="10" s="1"/>
  <c r="E1293" i="10" s="1"/>
  <c r="E1294" i="10" s="1"/>
  <c r="E1295" i="10" s="1"/>
  <c r="E1296" i="10" s="1"/>
  <c r="E1297" i="10" s="1"/>
  <c r="E1298" i="10" s="1"/>
  <c r="E1299" i="10" s="1"/>
  <c r="E1300" i="10" s="1"/>
  <c r="E1301" i="10" s="1"/>
  <c r="E1302" i="10" s="1"/>
  <c r="E1303" i="10" s="1"/>
  <c r="E1304" i="10" s="1"/>
  <c r="E1305" i="10" s="1"/>
  <c r="E1306" i="10" s="1"/>
  <c r="E1307" i="10" s="1"/>
  <c r="E1308" i="10" s="1"/>
  <c r="E1309" i="10" s="1"/>
  <c r="E1310" i="10" s="1"/>
  <c r="E1311" i="10" s="1"/>
  <c r="E1312" i="10" s="1"/>
  <c r="E1313" i="10" s="1"/>
  <c r="E1314" i="10" s="1"/>
  <c r="E1315" i="10" s="1"/>
  <c r="E1316" i="10" s="1"/>
  <c r="E1317" i="10" s="1"/>
  <c r="E1318" i="10" s="1"/>
  <c r="E1319" i="10" s="1"/>
  <c r="E1320" i="10" s="1"/>
  <c r="E1321" i="10" s="1"/>
  <c r="E1322" i="10" s="1"/>
  <c r="E1323" i="10" s="1"/>
  <c r="E1324" i="10" s="1"/>
  <c r="E1325" i="10" s="1"/>
  <c r="E1326" i="10" s="1"/>
  <c r="E1327" i="10" s="1"/>
  <c r="E1328" i="10" s="1"/>
  <c r="E1329" i="10" s="1"/>
  <c r="E1330" i="10" s="1"/>
  <c r="E1331" i="10" s="1"/>
  <c r="E1332" i="10" s="1"/>
  <c r="E1333" i="10" s="1"/>
  <c r="E1334" i="10" s="1"/>
  <c r="E1335" i="10" s="1"/>
  <c r="E1336" i="10" s="1"/>
  <c r="E1337" i="10" s="1"/>
  <c r="E1338" i="10" s="1"/>
  <c r="E1339" i="10" s="1"/>
  <c r="E1340" i="10" s="1"/>
  <c r="E1341" i="10" s="1"/>
  <c r="E1342" i="10" s="1"/>
  <c r="E1343" i="10" s="1"/>
  <c r="E1344" i="10" s="1"/>
  <c r="E1345" i="10" s="1"/>
  <c r="E1346" i="10" s="1"/>
  <c r="E1347" i="10" s="1"/>
  <c r="E1348" i="10" s="1"/>
  <c r="E1349" i="10" s="1"/>
  <c r="E1350" i="10" s="1"/>
  <c r="E1351" i="10" s="1"/>
  <c r="E1352" i="10" s="1"/>
  <c r="E1353" i="10" s="1"/>
  <c r="E1354" i="10" s="1"/>
  <c r="E1355" i="10" s="1"/>
  <c r="E1356" i="10" s="1"/>
  <c r="E1357" i="10" s="1"/>
  <c r="E1358" i="10" s="1"/>
  <c r="E1359" i="10" s="1"/>
  <c r="G16" i="18"/>
  <c r="H288" i="10" l="1"/>
  <c r="E1360" i="10"/>
  <c r="E1361" i="10" s="1"/>
  <c r="E1362" i="10" s="1"/>
  <c r="E1363" i="10" s="1"/>
  <c r="E1364" i="10" s="1"/>
  <c r="E1365" i="10" s="1"/>
  <c r="E1366" i="10" s="1"/>
  <c r="E1367" i="10" s="1"/>
  <c r="E1368" i="10" s="1"/>
  <c r="E1369" i="10" s="1"/>
  <c r="E1370" i="10" s="1"/>
  <c r="E1371" i="10" s="1"/>
  <c r="E1372" i="10" s="1"/>
  <c r="E1373" i="10" s="1"/>
  <c r="E1374" i="10" s="1"/>
  <c r="E1375" i="10" s="1"/>
  <c r="E1376" i="10" s="1"/>
  <c r="E1377" i="10" s="1"/>
  <c r="E1378" i="10" s="1"/>
  <c r="E1379" i="10" s="1"/>
  <c r="E1380" i="10" s="1"/>
  <c r="E1381" i="10" s="1"/>
  <c r="E1382" i="10" s="1"/>
  <c r="E1383" i="10" s="1"/>
  <c r="E1384" i="10" s="1"/>
  <c r="E1385" i="10" s="1"/>
  <c r="E1386" i="10" s="1"/>
  <c r="E1387" i="10" s="1"/>
  <c r="E1388" i="10" s="1"/>
  <c r="E1389" i="10" s="1"/>
  <c r="E1390" i="10" s="1"/>
  <c r="E1391" i="10" s="1"/>
  <c r="E1392" i="10" s="1"/>
  <c r="E1393" i="10" s="1"/>
  <c r="E1394" i="10" s="1"/>
  <c r="E1395" i="10" s="1"/>
  <c r="E1396" i="10" s="1"/>
  <c r="E1397" i="10" s="1"/>
  <c r="E1398" i="10" s="1"/>
  <c r="E1399" i="10" s="1"/>
  <c r="E1400" i="10" s="1"/>
  <c r="E1401" i="10" s="1"/>
  <c r="E1402" i="10" s="1"/>
  <c r="E1403" i="10" s="1"/>
  <c r="E1404" i="10" s="1"/>
  <c r="E1405" i="10" s="1"/>
  <c r="E1406" i="10" s="1"/>
  <c r="E1407" i="10" s="1"/>
  <c r="E1408" i="10" s="1"/>
  <c r="E1409" i="10" s="1"/>
  <c r="E1410" i="10" s="1"/>
  <c r="E1411" i="10" s="1"/>
  <c r="E1412" i="10" s="1"/>
  <c r="E1413" i="10" s="1"/>
  <c r="E1414" i="10" s="1"/>
  <c r="E1415" i="10" s="1"/>
  <c r="E1416" i="10" s="1"/>
  <c r="E1417" i="10" s="1"/>
  <c r="E1418" i="10" s="1"/>
  <c r="E1419" i="10" s="1"/>
  <c r="E1420" i="10" s="1"/>
  <c r="E1421" i="10" s="1"/>
  <c r="E1422" i="10" s="1"/>
  <c r="E1423" i="10" s="1"/>
  <c r="E1424" i="10" s="1"/>
  <c r="E1425" i="10" s="1"/>
  <c r="E1426" i="10" s="1"/>
  <c r="E1427" i="10" s="1"/>
  <c r="E1428" i="10" s="1"/>
  <c r="E1429" i="10" s="1"/>
  <c r="E1430" i="10" s="1"/>
  <c r="E1431" i="10" s="1"/>
  <c r="E1432" i="10" s="1"/>
  <c r="E1433" i="10" s="1"/>
  <c r="E1434" i="10" s="1"/>
  <c r="E1435" i="10" s="1"/>
  <c r="E1436" i="10" s="1"/>
  <c r="E1437" i="10" s="1"/>
  <c r="E1438" i="10" s="1"/>
  <c r="E1439" i="10" s="1"/>
  <c r="E1440" i="10" s="1"/>
  <c r="E1441" i="10" s="1"/>
  <c r="E1442" i="10" s="1"/>
  <c r="E1443" i="10" s="1"/>
  <c r="E1444" i="10" s="1"/>
  <c r="E1445" i="10" s="1"/>
  <c r="E1446" i="10" s="1"/>
  <c r="E1447" i="10" s="1"/>
  <c r="E1448" i="10" s="1"/>
  <c r="E1449" i="10" s="1"/>
  <c r="E1450" i="10" s="1"/>
  <c r="E1451" i="10" s="1"/>
  <c r="E1452" i="10" s="1"/>
  <c r="E1453" i="10" s="1"/>
  <c r="E1454" i="10" s="1"/>
  <c r="E1455" i="10" s="1"/>
  <c r="E1456" i="10" s="1"/>
  <c r="E1457" i="10" s="1"/>
  <c r="E1458" i="10" s="1"/>
  <c r="E1459" i="10" s="1"/>
  <c r="E1460" i="10" s="1"/>
  <c r="E1461" i="10" s="1"/>
  <c r="E1462" i="10" s="1"/>
  <c r="M203" i="10"/>
  <c r="N202" i="10"/>
  <c r="I202" i="47" s="1"/>
  <c r="F290" i="10"/>
  <c r="H289" i="10"/>
  <c r="C314" i="18"/>
  <c r="C143" i="18"/>
  <c r="C146" i="18"/>
  <c r="C150" i="18"/>
  <c r="C153" i="18"/>
  <c r="C157" i="18"/>
  <c r="C167" i="18"/>
  <c r="C171" i="18"/>
  <c r="C174" i="18"/>
  <c r="C177" i="18"/>
  <c r="C181" i="18"/>
  <c r="C184" i="18"/>
  <c r="C188" i="18"/>
  <c r="C192" i="18"/>
  <c r="C195" i="18"/>
  <c r="C198" i="18"/>
  <c r="C202" i="18"/>
  <c r="C205" i="18"/>
  <c r="C262" i="18"/>
  <c r="C266" i="18"/>
  <c r="C273" i="18"/>
  <c r="C275" i="18"/>
  <c r="C287" i="18"/>
  <c r="C290" i="18"/>
  <c r="C293" i="18"/>
  <c r="C296" i="18"/>
  <c r="C302" i="18"/>
  <c r="C308" i="18"/>
  <c r="C141" i="18"/>
  <c r="C148" i="18"/>
  <c r="C155" i="18"/>
  <c r="C162" i="18"/>
  <c r="C183" i="18"/>
  <c r="C268" i="18"/>
  <c r="C274" i="18"/>
  <c r="C280" i="18"/>
  <c r="C289" i="18"/>
  <c r="C300" i="18"/>
  <c r="C304" i="18"/>
  <c r="C156" i="18"/>
  <c r="C163" i="18"/>
  <c r="C170" i="18"/>
  <c r="C176" i="18"/>
  <c r="C261" i="18"/>
  <c r="C272" i="18"/>
  <c r="C281" i="18"/>
  <c r="C309" i="18"/>
  <c r="C311" i="18"/>
  <c r="C147" i="18"/>
  <c r="C154" i="18"/>
  <c r="C161" i="18"/>
  <c r="C164" i="18"/>
  <c r="C168" i="18"/>
  <c r="C175" i="18"/>
  <c r="C178" i="18"/>
  <c r="C182" i="18"/>
  <c r="C185" i="18"/>
  <c r="C189" i="18"/>
  <c r="C199" i="18"/>
  <c r="C203" i="18"/>
  <c r="C209" i="18"/>
  <c r="C267" i="18"/>
  <c r="C276" i="18"/>
  <c r="C279" i="18"/>
  <c r="C282" i="18"/>
  <c r="C288" i="18"/>
  <c r="C294" i="18"/>
  <c r="C297" i="18"/>
  <c r="C303" i="18"/>
  <c r="C310" i="18"/>
  <c r="C169" i="18"/>
  <c r="C190" i="18"/>
  <c r="C196" i="18"/>
  <c r="C286" i="18"/>
  <c r="C142" i="18"/>
  <c r="C149" i="18"/>
  <c r="C160" i="18"/>
  <c r="C191" i="18"/>
  <c r="C197" i="18"/>
  <c r="C204" i="18"/>
  <c r="C265" i="18"/>
  <c r="C269" i="18"/>
  <c r="C283" i="18"/>
  <c r="C295" i="18"/>
  <c r="C301" i="18"/>
  <c r="C307" i="18"/>
  <c r="C22" i="18"/>
  <c r="C26" i="18"/>
  <c r="C30" i="18"/>
  <c r="C31" i="18"/>
  <c r="C35" i="18"/>
  <c r="C38" i="18"/>
  <c r="C40" i="18"/>
  <c r="C42" i="18"/>
  <c r="C46" i="18"/>
  <c r="C50" i="18"/>
  <c r="C54" i="18"/>
  <c r="C58" i="18"/>
  <c r="C62" i="18"/>
  <c r="C66" i="18"/>
  <c r="C70" i="18"/>
  <c r="C74" i="18"/>
  <c r="C78" i="18"/>
  <c r="C82" i="18"/>
  <c r="C86" i="18"/>
  <c r="C90" i="18"/>
  <c r="C94" i="18"/>
  <c r="C98" i="18"/>
  <c r="C102" i="18"/>
  <c r="C106" i="18"/>
  <c r="C110" i="18"/>
  <c r="C113" i="18"/>
  <c r="C120" i="18"/>
  <c r="C122" i="18"/>
  <c r="C124" i="18"/>
  <c r="C126" i="18"/>
  <c r="C137" i="18"/>
  <c r="C20" i="18"/>
  <c r="C28" i="18"/>
  <c r="C48" i="18"/>
  <c r="C60" i="18"/>
  <c r="C68" i="18"/>
  <c r="C76" i="18"/>
  <c r="C84" i="18"/>
  <c r="C92" i="18"/>
  <c r="C100" i="18"/>
  <c r="C108" i="18"/>
  <c r="C123" i="18"/>
  <c r="C127" i="18"/>
  <c r="C136" i="18"/>
  <c r="C19" i="18"/>
  <c r="C23" i="18"/>
  <c r="C32" i="18"/>
  <c r="C41" i="18"/>
  <c r="C49" i="18"/>
  <c r="C57" i="18"/>
  <c r="C69" i="18"/>
  <c r="C77" i="18"/>
  <c r="C85" i="18"/>
  <c r="C93" i="18"/>
  <c r="C101" i="18"/>
  <c r="C109" i="18"/>
  <c r="C117" i="18"/>
  <c r="C119" i="18"/>
  <c r="C128" i="18"/>
  <c r="C132" i="18"/>
  <c r="C139" i="18"/>
  <c r="C17" i="18"/>
  <c r="C21" i="18"/>
  <c r="C25" i="18"/>
  <c r="C29" i="18"/>
  <c r="C34" i="18"/>
  <c r="C36" i="18"/>
  <c r="C43" i="18"/>
  <c r="C47" i="18"/>
  <c r="C51" i="18"/>
  <c r="C55" i="18"/>
  <c r="C59" i="18"/>
  <c r="C63" i="18"/>
  <c r="C67" i="18"/>
  <c r="C71" i="18"/>
  <c r="C75" i="18"/>
  <c r="C79" i="18"/>
  <c r="C83" i="18"/>
  <c r="C87" i="18"/>
  <c r="C91" i="18"/>
  <c r="C95" i="18"/>
  <c r="C99" i="18"/>
  <c r="C103" i="18"/>
  <c r="C107" i="18"/>
  <c r="C111" i="18"/>
  <c r="C114" i="18"/>
  <c r="C116" i="18"/>
  <c r="C118" i="18"/>
  <c r="C129" i="18"/>
  <c r="C131" i="18"/>
  <c r="C133" i="18"/>
  <c r="C135" i="18"/>
  <c r="C138" i="18"/>
  <c r="C140" i="18"/>
  <c r="C24" i="18"/>
  <c r="C33" i="18"/>
  <c r="C39" i="18"/>
  <c r="C44" i="18"/>
  <c r="C52" i="18"/>
  <c r="C56" i="18"/>
  <c r="C64" i="18"/>
  <c r="C72" i="18"/>
  <c r="C80" i="18"/>
  <c r="C88" i="18"/>
  <c r="C96" i="18"/>
  <c r="C104" i="18"/>
  <c r="C112" i="18"/>
  <c r="C121" i="18"/>
  <c r="C125" i="18"/>
  <c r="C16" i="18"/>
  <c r="D16" i="18" s="1"/>
  <c r="C27" i="18"/>
  <c r="C37" i="18"/>
  <c r="C45" i="18"/>
  <c r="C53" i="18"/>
  <c r="C61" i="18"/>
  <c r="C65" i="18"/>
  <c r="C73" i="18"/>
  <c r="C81" i="18"/>
  <c r="C89" i="18"/>
  <c r="C97" i="18"/>
  <c r="C105" i="18"/>
  <c r="C115" i="18"/>
  <c r="C130" i="18"/>
  <c r="C134" i="18"/>
  <c r="G17" i="18"/>
  <c r="E17" i="18" s="1"/>
  <c r="H17" i="18" s="1"/>
  <c r="M204" i="10" l="1"/>
  <c r="N203" i="10"/>
  <c r="I203" i="47" s="1"/>
  <c r="F291" i="10"/>
  <c r="H290" i="10"/>
  <c r="D17" i="18"/>
  <c r="E16" i="18"/>
  <c r="H16" i="18" s="1"/>
  <c r="G18" i="18"/>
  <c r="I17" i="18"/>
  <c r="E18" i="18" l="1"/>
  <c r="H18" i="18" s="1"/>
  <c r="M205" i="10"/>
  <c r="N204" i="10"/>
  <c r="I204" i="47" s="1"/>
  <c r="F292" i="10"/>
  <c r="H291" i="10"/>
  <c r="I16" i="18"/>
  <c r="D18" i="18"/>
  <c r="G19" i="18"/>
  <c r="E19" i="18" s="1"/>
  <c r="H19" i="18" s="1"/>
  <c r="I18" i="18"/>
  <c r="M206" i="10" l="1"/>
  <c r="N205" i="10"/>
  <c r="I205" i="47" s="1"/>
  <c r="F293" i="10"/>
  <c r="H292" i="10"/>
  <c r="D19" i="18"/>
  <c r="G20" i="18"/>
  <c r="I19" i="18"/>
  <c r="M207" i="10" l="1"/>
  <c r="N206" i="10"/>
  <c r="I206" i="47" s="1"/>
  <c r="F294" i="10"/>
  <c r="H293" i="10"/>
  <c r="E20" i="18"/>
  <c r="H20" i="18" s="1"/>
  <c r="D20" i="18"/>
  <c r="G21" i="18"/>
  <c r="M208" i="10" l="1"/>
  <c r="N207" i="10"/>
  <c r="I207" i="47" s="1"/>
  <c r="F295" i="10"/>
  <c r="H294" i="10"/>
  <c r="I20" i="18"/>
  <c r="D21" i="18"/>
  <c r="E21" i="18"/>
  <c r="H21" i="18" s="1"/>
  <c r="G22" i="18"/>
  <c r="M209" i="10" l="1"/>
  <c r="N208" i="10"/>
  <c r="I208" i="47" s="1"/>
  <c r="F296" i="10"/>
  <c r="H295" i="10"/>
  <c r="I21" i="18"/>
  <c r="E22" i="18"/>
  <c r="H22" i="18" s="1"/>
  <c r="D22" i="18"/>
  <c r="G23" i="18"/>
  <c r="E23" i="18" s="1"/>
  <c r="H23" i="18" s="1"/>
  <c r="M210" i="10" l="1"/>
  <c r="N209" i="10"/>
  <c r="I209" i="47" s="1"/>
  <c r="F297" i="10"/>
  <c r="H296" i="10"/>
  <c r="I22" i="18"/>
  <c r="D23" i="18"/>
  <c r="G24" i="18"/>
  <c r="E24" i="18" s="1"/>
  <c r="H24" i="18" s="1"/>
  <c r="I23" i="18"/>
  <c r="M211" i="10" l="1"/>
  <c r="N210" i="10"/>
  <c r="I210" i="47" s="1"/>
  <c r="F298" i="10"/>
  <c r="H297" i="10"/>
  <c r="D24" i="18"/>
  <c r="G25" i="18"/>
  <c r="I24" i="18"/>
  <c r="H7" i="30"/>
  <c r="E25" i="18" l="1"/>
  <c r="H25" i="18" s="1"/>
  <c r="M212" i="10"/>
  <c r="N211" i="10"/>
  <c r="I211" i="47" s="1"/>
  <c r="F299" i="10"/>
  <c r="H298" i="10"/>
  <c r="D25" i="18"/>
  <c r="G26" i="18"/>
  <c r="E26" i="18" s="1"/>
  <c r="H26" i="18" s="1"/>
  <c r="I25" i="18" l="1"/>
  <c r="M213" i="10"/>
  <c r="N212" i="10"/>
  <c r="I212" i="47" s="1"/>
  <c r="F300" i="10"/>
  <c r="H299" i="10"/>
  <c r="D26" i="18"/>
  <c r="G27" i="18"/>
  <c r="E27" i="18" s="1"/>
  <c r="H27" i="18" s="1"/>
  <c r="I26" i="18"/>
  <c r="M214" i="10" l="1"/>
  <c r="N213" i="10"/>
  <c r="I213" i="47" s="1"/>
  <c r="F301" i="10"/>
  <c r="H300" i="10"/>
  <c r="D27" i="18"/>
  <c r="G28" i="18"/>
  <c r="I27" i="18"/>
  <c r="M215" i="10" l="1"/>
  <c r="N214" i="10"/>
  <c r="I214" i="47" s="1"/>
  <c r="F302" i="10"/>
  <c r="H301" i="10"/>
  <c r="E28" i="18"/>
  <c r="H28" i="18" s="1"/>
  <c r="D28" i="18"/>
  <c r="G29" i="18"/>
  <c r="M216" i="10" l="1"/>
  <c r="N215" i="10"/>
  <c r="I215" i="47" s="1"/>
  <c r="E29" i="18"/>
  <c r="H29" i="18" s="1"/>
  <c r="F303" i="10"/>
  <c r="H302" i="10"/>
  <c r="I28" i="18"/>
  <c r="D29" i="18"/>
  <c r="G30" i="18"/>
  <c r="M217" i="10" l="1"/>
  <c r="N216" i="10"/>
  <c r="I216" i="47" s="1"/>
  <c r="I29" i="18"/>
  <c r="F304" i="10"/>
  <c r="H303" i="10"/>
  <c r="E30" i="18"/>
  <c r="H30" i="18" s="1"/>
  <c r="D30" i="18"/>
  <c r="G31" i="18"/>
  <c r="M218" i="10" l="1"/>
  <c r="N217" i="10"/>
  <c r="I217" i="47" s="1"/>
  <c r="F305" i="10"/>
  <c r="H304" i="10"/>
  <c r="I30" i="18"/>
  <c r="E31" i="18"/>
  <c r="H31" i="18" s="1"/>
  <c r="D31" i="18"/>
  <c r="G32" i="18"/>
  <c r="M219" i="10" l="1"/>
  <c r="N218" i="10"/>
  <c r="I218" i="47" s="1"/>
  <c r="E32" i="18"/>
  <c r="H32" i="18" s="1"/>
  <c r="F306" i="10"/>
  <c r="H305" i="10"/>
  <c r="I31" i="18"/>
  <c r="D32" i="18"/>
  <c r="G33" i="18"/>
  <c r="E33" i="18" s="1"/>
  <c r="H33" i="18" s="1"/>
  <c r="I32" i="18" l="1"/>
  <c r="M220" i="10"/>
  <c r="N219" i="10"/>
  <c r="I219" i="47" s="1"/>
  <c r="F307" i="10"/>
  <c r="H306" i="10"/>
  <c r="D33" i="18"/>
  <c r="I33" i="18"/>
  <c r="G34" i="18"/>
  <c r="E34" i="18" s="1"/>
  <c r="H34" i="18" s="1"/>
  <c r="M221" i="10" l="1"/>
  <c r="N220" i="10"/>
  <c r="I220" i="47" s="1"/>
  <c r="F308" i="10"/>
  <c r="H307" i="10"/>
  <c r="D34" i="18"/>
  <c r="G35" i="18"/>
  <c r="I34" i="18"/>
  <c r="M222" i="10" l="1"/>
  <c r="N221" i="10"/>
  <c r="I221" i="47" s="1"/>
  <c r="F309" i="10"/>
  <c r="H308" i="10"/>
  <c r="E35" i="18"/>
  <c r="H35" i="18" s="1"/>
  <c r="D35" i="18"/>
  <c r="G36" i="18"/>
  <c r="M223" i="10" l="1"/>
  <c r="N222" i="10"/>
  <c r="I222" i="47" s="1"/>
  <c r="F310" i="10"/>
  <c r="H309" i="10"/>
  <c r="E36" i="18"/>
  <c r="H36" i="18" s="1"/>
  <c r="I35" i="18"/>
  <c r="D36" i="18"/>
  <c r="G37" i="18"/>
  <c r="M224" i="10" l="1"/>
  <c r="N223" i="10"/>
  <c r="I223" i="47" s="1"/>
  <c r="F311" i="10"/>
  <c r="H310" i="10"/>
  <c r="E37" i="18"/>
  <c r="H37" i="18" s="1"/>
  <c r="I36" i="18"/>
  <c r="D37" i="18"/>
  <c r="G38" i="18"/>
  <c r="M225" i="10" l="1"/>
  <c r="N224" i="10"/>
  <c r="I224" i="47" s="1"/>
  <c r="E38" i="18"/>
  <c r="H38" i="18" s="1"/>
  <c r="F312" i="10"/>
  <c r="H311" i="10"/>
  <c r="I37" i="18"/>
  <c r="D38" i="18"/>
  <c r="G39" i="18"/>
  <c r="E39" i="18" s="1"/>
  <c r="H39" i="18" s="1"/>
  <c r="I38" i="18" l="1"/>
  <c r="M226" i="10"/>
  <c r="N225" i="10"/>
  <c r="I225" i="47" s="1"/>
  <c r="F313" i="10"/>
  <c r="H312" i="10"/>
  <c r="D39" i="18"/>
  <c r="G40" i="18"/>
  <c r="E40" i="18" s="1"/>
  <c r="H40" i="18" s="1"/>
  <c r="I39" i="18"/>
  <c r="M227" i="10" l="1"/>
  <c r="N226" i="10"/>
  <c r="I226" i="47" s="1"/>
  <c r="F314" i="10"/>
  <c r="H313" i="10"/>
  <c r="D40" i="18"/>
  <c r="G41" i="18"/>
  <c r="E41" i="18" s="1"/>
  <c r="H41" i="18" s="1"/>
  <c r="I40" i="18"/>
  <c r="M228" i="10" l="1"/>
  <c r="N227" i="10"/>
  <c r="I227" i="47" s="1"/>
  <c r="F315" i="10"/>
  <c r="H314" i="10"/>
  <c r="D41" i="18"/>
  <c r="G42" i="18"/>
  <c r="I41" i="18"/>
  <c r="M229" i="10" l="1"/>
  <c r="N228" i="10"/>
  <c r="I228" i="47" s="1"/>
  <c r="F316" i="10"/>
  <c r="H315" i="10"/>
  <c r="E42" i="18"/>
  <c r="H42" i="18" s="1"/>
  <c r="D42" i="18"/>
  <c r="G43" i="18"/>
  <c r="M230" i="10" l="1"/>
  <c r="N229" i="10"/>
  <c r="I229" i="47" s="1"/>
  <c r="F317" i="10"/>
  <c r="H316" i="10"/>
  <c r="I42" i="18"/>
  <c r="E43" i="18"/>
  <c r="H43" i="18" s="1"/>
  <c r="D43" i="18"/>
  <c r="G44" i="18"/>
  <c r="M231" i="10" l="1"/>
  <c r="N230" i="10"/>
  <c r="I230" i="47" s="1"/>
  <c r="F318" i="10"/>
  <c r="H317" i="10"/>
  <c r="I43" i="18"/>
  <c r="E44" i="18"/>
  <c r="H44" i="18" s="1"/>
  <c r="D44" i="18"/>
  <c r="G45" i="18"/>
  <c r="E45" i="18" l="1"/>
  <c r="H45" i="18" s="1"/>
  <c r="M232" i="10"/>
  <c r="N231" i="10"/>
  <c r="I231" i="47" s="1"/>
  <c r="F319" i="10"/>
  <c r="H318" i="10"/>
  <c r="I44" i="18"/>
  <c r="D45" i="18"/>
  <c r="G46" i="18"/>
  <c r="E46" i="18" s="1"/>
  <c r="H46" i="18" s="1"/>
  <c r="I45" i="18"/>
  <c r="M233" i="10" l="1"/>
  <c r="N232" i="10"/>
  <c r="I232" i="47" s="1"/>
  <c r="F320" i="10"/>
  <c r="H319" i="10"/>
  <c r="D46" i="18"/>
  <c r="G47" i="18"/>
  <c r="E47" i="18" s="1"/>
  <c r="H47" i="18" s="1"/>
  <c r="I46" i="18"/>
  <c r="M234" i="10" l="1"/>
  <c r="N233" i="10"/>
  <c r="I233" i="47" s="1"/>
  <c r="F321" i="10"/>
  <c r="H320" i="10"/>
  <c r="D47" i="18"/>
  <c r="G48" i="18"/>
  <c r="E48" i="18" s="1"/>
  <c r="H48" i="18" s="1"/>
  <c r="I47" i="18"/>
  <c r="M235" i="10" l="1"/>
  <c r="N234" i="10"/>
  <c r="I234" i="47" s="1"/>
  <c r="F322" i="10"/>
  <c r="H321" i="10"/>
  <c r="D48" i="18"/>
  <c r="G49" i="18"/>
  <c r="I48" i="18"/>
  <c r="E49" i="18" l="1"/>
  <c r="H49" i="18" s="1"/>
  <c r="M236" i="10"/>
  <c r="N235" i="10"/>
  <c r="I235" i="47" s="1"/>
  <c r="F323" i="10"/>
  <c r="H322" i="10"/>
  <c r="D49" i="18"/>
  <c r="G50" i="18"/>
  <c r="I49" i="18" l="1"/>
  <c r="M237" i="10"/>
  <c r="N236" i="10"/>
  <c r="I236" i="47" s="1"/>
  <c r="F324" i="10"/>
  <c r="H323" i="10"/>
  <c r="E50" i="18"/>
  <c r="H50" i="18" s="1"/>
  <c r="D50" i="18"/>
  <c r="G51" i="18"/>
  <c r="E51" i="18" s="1"/>
  <c r="H51" i="18" s="1"/>
  <c r="M238" i="10" l="1"/>
  <c r="N237" i="10"/>
  <c r="I237" i="47" s="1"/>
  <c r="F325" i="10"/>
  <c r="H324" i="10"/>
  <c r="I50" i="18"/>
  <c r="D51" i="18"/>
  <c r="G52" i="18"/>
  <c r="I51" i="18"/>
  <c r="M239" i="10" l="1"/>
  <c r="N238" i="10"/>
  <c r="I238" i="47" s="1"/>
  <c r="E52" i="18"/>
  <c r="H52" i="18" s="1"/>
  <c r="F326" i="10"/>
  <c r="H325" i="10"/>
  <c r="D52" i="18"/>
  <c r="G53" i="18"/>
  <c r="E53" i="18" s="1"/>
  <c r="H53" i="18" s="1"/>
  <c r="I52" i="18" l="1"/>
  <c r="M240" i="10"/>
  <c r="N239" i="10"/>
  <c r="I239" i="47" s="1"/>
  <c r="F327" i="10"/>
  <c r="H326" i="10"/>
  <c r="D53" i="18"/>
  <c r="G54" i="18"/>
  <c r="E54" i="18" s="1"/>
  <c r="H54" i="18" s="1"/>
  <c r="I53" i="18"/>
  <c r="M241" i="10" l="1"/>
  <c r="N240" i="10"/>
  <c r="I240" i="47" s="1"/>
  <c r="F328" i="10"/>
  <c r="H327" i="10"/>
  <c r="D54" i="18"/>
  <c r="G55" i="18"/>
  <c r="E55" i="18" s="1"/>
  <c r="H55" i="18" s="1"/>
  <c r="I54" i="18"/>
  <c r="M242" i="10" l="1"/>
  <c r="N241" i="10"/>
  <c r="I241" i="47" s="1"/>
  <c r="F329" i="10"/>
  <c r="H328" i="10"/>
  <c r="D55" i="18"/>
  <c r="G56" i="18"/>
  <c r="I55" i="18"/>
  <c r="M243" i="10" l="1"/>
  <c r="N242" i="10"/>
  <c r="I242" i="47" s="1"/>
  <c r="F330" i="10"/>
  <c r="H329" i="10"/>
  <c r="E56" i="18"/>
  <c r="H56" i="18" s="1"/>
  <c r="D56" i="18"/>
  <c r="G57" i="18"/>
  <c r="M244" i="10" l="1"/>
  <c r="N243" i="10"/>
  <c r="I243" i="47" s="1"/>
  <c r="E57" i="18"/>
  <c r="H57" i="18" s="1"/>
  <c r="F331" i="10"/>
  <c r="H330" i="10"/>
  <c r="I56" i="18"/>
  <c r="D57" i="18"/>
  <c r="G58" i="18"/>
  <c r="I57" i="18" l="1"/>
  <c r="E58" i="18"/>
  <c r="H58" i="18" s="1"/>
  <c r="M245" i="10"/>
  <c r="N244" i="10"/>
  <c r="I244" i="47" s="1"/>
  <c r="F332" i="10"/>
  <c r="H331" i="10"/>
  <c r="D58" i="18"/>
  <c r="G59" i="18"/>
  <c r="I58" i="18" l="1"/>
  <c r="M246" i="10"/>
  <c r="N245" i="10"/>
  <c r="I245" i="47" s="1"/>
  <c r="F333" i="10"/>
  <c r="H332" i="10"/>
  <c r="E59" i="18"/>
  <c r="H59" i="18" s="1"/>
  <c r="D59" i="18"/>
  <c r="G60" i="18"/>
  <c r="E60" i="18" s="1"/>
  <c r="H60" i="18" s="1"/>
  <c r="M247" i="10" l="1"/>
  <c r="N246" i="10"/>
  <c r="I246" i="47" s="1"/>
  <c r="F334" i="10"/>
  <c r="H333" i="10"/>
  <c r="I59" i="18"/>
  <c r="D60" i="18"/>
  <c r="G61" i="18"/>
  <c r="E61" i="18" s="1"/>
  <c r="H61" i="18" s="1"/>
  <c r="I60" i="18"/>
  <c r="M248" i="10" l="1"/>
  <c r="N247" i="10"/>
  <c r="I247" i="47" s="1"/>
  <c r="F335" i="10"/>
  <c r="H334" i="10"/>
  <c r="D61" i="18"/>
  <c r="G62" i="18"/>
  <c r="E62" i="18" s="1"/>
  <c r="H62" i="18" s="1"/>
  <c r="I61" i="18"/>
  <c r="M249" i="10" l="1"/>
  <c r="N248" i="10"/>
  <c r="I248" i="47" s="1"/>
  <c r="F336" i="10"/>
  <c r="H335" i="10"/>
  <c r="D62" i="18"/>
  <c r="G63" i="18"/>
  <c r="E63" i="18" s="1"/>
  <c r="H63" i="18" s="1"/>
  <c r="I62" i="18"/>
  <c r="M250" i="10" l="1"/>
  <c r="N249" i="10"/>
  <c r="I249" i="47" s="1"/>
  <c r="F337" i="10"/>
  <c r="H336" i="10"/>
  <c r="D63" i="18"/>
  <c r="G64" i="18"/>
  <c r="I63" i="18"/>
  <c r="M251" i="10" l="1"/>
  <c r="N250" i="10"/>
  <c r="I250" i="47" s="1"/>
  <c r="E64" i="18"/>
  <c r="H64" i="18" s="1"/>
  <c r="F338" i="10"/>
  <c r="H337" i="10"/>
  <c r="D64" i="18"/>
  <c r="G65" i="18"/>
  <c r="E65" i="18" s="1"/>
  <c r="H65" i="18" s="1"/>
  <c r="I64" i="18" l="1"/>
  <c r="M252" i="10"/>
  <c r="N251" i="10"/>
  <c r="I251" i="47" s="1"/>
  <c r="F339" i="10"/>
  <c r="H338" i="10"/>
  <c r="D65" i="18"/>
  <c r="G66" i="18"/>
  <c r="E66" i="18" s="1"/>
  <c r="H66" i="18" s="1"/>
  <c r="I65" i="18"/>
  <c r="M253" i="10" l="1"/>
  <c r="N252" i="10"/>
  <c r="I252" i="47" s="1"/>
  <c r="F340" i="10"/>
  <c r="H339" i="10"/>
  <c r="D66" i="18"/>
  <c r="G67" i="18"/>
  <c r="I66" i="18"/>
  <c r="E67" i="18" l="1"/>
  <c r="H67" i="18" s="1"/>
  <c r="M254" i="10"/>
  <c r="N253" i="10"/>
  <c r="I253" i="47" s="1"/>
  <c r="F341" i="10"/>
  <c r="H340" i="10"/>
  <c r="D67" i="18"/>
  <c r="G68" i="18"/>
  <c r="E68" i="18" s="1"/>
  <c r="H68" i="18" s="1"/>
  <c r="I67" i="18" l="1"/>
  <c r="M255" i="10"/>
  <c r="N254" i="10"/>
  <c r="I254" i="47" s="1"/>
  <c r="F342" i="10"/>
  <c r="H341" i="10"/>
  <c r="D68" i="18"/>
  <c r="G69" i="18"/>
  <c r="I68" i="18"/>
  <c r="M256" i="10" l="1"/>
  <c r="N255" i="10"/>
  <c r="I255" i="47" s="1"/>
  <c r="F343" i="10"/>
  <c r="H342" i="10"/>
  <c r="E69" i="18"/>
  <c r="H69" i="18" s="1"/>
  <c r="D69" i="18"/>
  <c r="G70" i="18"/>
  <c r="M257" i="10" l="1"/>
  <c r="N256" i="10"/>
  <c r="I256" i="47" s="1"/>
  <c r="F344" i="10"/>
  <c r="H343" i="10"/>
  <c r="E70" i="18"/>
  <c r="H70" i="18" s="1"/>
  <c r="I69" i="18"/>
  <c r="D70" i="18"/>
  <c r="G71" i="18"/>
  <c r="E71" i="18" s="1"/>
  <c r="H71" i="18" s="1"/>
  <c r="M258" i="10" l="1"/>
  <c r="N257" i="10"/>
  <c r="I257" i="47" s="1"/>
  <c r="F345" i="10"/>
  <c r="H344" i="10"/>
  <c r="I70" i="18"/>
  <c r="D71" i="18"/>
  <c r="G72" i="18"/>
  <c r="I71" i="18"/>
  <c r="M259" i="10" l="1"/>
  <c r="N258" i="10"/>
  <c r="I258" i="47" s="1"/>
  <c r="F346" i="10"/>
  <c r="H345" i="10"/>
  <c r="E72" i="18"/>
  <c r="H72" i="18" s="1"/>
  <c r="D72" i="18"/>
  <c r="G73" i="18"/>
  <c r="E73" i="18" s="1"/>
  <c r="H73" i="18" s="1"/>
  <c r="M260" i="10" l="1"/>
  <c r="N259" i="10"/>
  <c r="I259" i="47" s="1"/>
  <c r="F347" i="10"/>
  <c r="H346" i="10"/>
  <c r="I72" i="18"/>
  <c r="D73" i="18"/>
  <c r="G74" i="18"/>
  <c r="I73" i="18"/>
  <c r="M261" i="10" l="1"/>
  <c r="N260" i="10"/>
  <c r="I260" i="47" s="1"/>
  <c r="E74" i="18"/>
  <c r="H74" i="18" s="1"/>
  <c r="F348" i="10"/>
  <c r="H347" i="10"/>
  <c r="D74" i="18"/>
  <c r="G75" i="18"/>
  <c r="E75" i="18" s="1"/>
  <c r="H75" i="18" s="1"/>
  <c r="I74" i="18" l="1"/>
  <c r="M262" i="10"/>
  <c r="N261" i="10"/>
  <c r="I261" i="47" s="1"/>
  <c r="F349" i="10"/>
  <c r="H348" i="10"/>
  <c r="D75" i="18"/>
  <c r="G76" i="18"/>
  <c r="E76" i="18" s="1"/>
  <c r="H76" i="18" s="1"/>
  <c r="I75" i="18"/>
  <c r="M263" i="10" l="1"/>
  <c r="N262" i="10"/>
  <c r="I262" i="47" s="1"/>
  <c r="F350" i="10"/>
  <c r="H349" i="10"/>
  <c r="D76" i="18"/>
  <c r="G77" i="18"/>
  <c r="E77" i="18" s="1"/>
  <c r="H77" i="18" s="1"/>
  <c r="I76" i="18"/>
  <c r="M264" i="10" l="1"/>
  <c r="N263" i="10"/>
  <c r="I263" i="47" s="1"/>
  <c r="F351" i="10"/>
  <c r="H350" i="10"/>
  <c r="D77" i="18"/>
  <c r="G78" i="18"/>
  <c r="I77" i="18"/>
  <c r="E78" i="18" l="1"/>
  <c r="H78" i="18" s="1"/>
  <c r="M265" i="10"/>
  <c r="N264" i="10"/>
  <c r="I264" i="47" s="1"/>
  <c r="F352" i="10"/>
  <c r="H351" i="10"/>
  <c r="D78" i="18"/>
  <c r="G79" i="18"/>
  <c r="I78" i="18" l="1"/>
  <c r="M266" i="10"/>
  <c r="N265" i="10"/>
  <c r="I265" i="47" s="1"/>
  <c r="F353" i="10"/>
  <c r="H352" i="10"/>
  <c r="E79" i="18"/>
  <c r="H79" i="18" s="1"/>
  <c r="D79" i="18"/>
  <c r="G80" i="18"/>
  <c r="M267" i="10" l="1"/>
  <c r="N266" i="10"/>
  <c r="I266" i="47" s="1"/>
  <c r="F354" i="10"/>
  <c r="H353" i="10"/>
  <c r="E80" i="18"/>
  <c r="H80" i="18" s="1"/>
  <c r="I79" i="18"/>
  <c r="D80" i="18"/>
  <c r="G81" i="18"/>
  <c r="E81" i="18" s="1"/>
  <c r="H81" i="18" s="1"/>
  <c r="M268" i="10" l="1"/>
  <c r="N267" i="10"/>
  <c r="I267" i="47" s="1"/>
  <c r="F355" i="10"/>
  <c r="H354" i="10"/>
  <c r="I80" i="18"/>
  <c r="D81" i="18"/>
  <c r="G82" i="18"/>
  <c r="E82" i="18" s="1"/>
  <c r="H82" i="18" s="1"/>
  <c r="I81" i="18"/>
  <c r="M269" i="10" l="1"/>
  <c r="N268" i="10"/>
  <c r="I268" i="47" s="1"/>
  <c r="F356" i="10"/>
  <c r="H355" i="10"/>
  <c r="D82" i="18"/>
  <c r="G83" i="18"/>
  <c r="I82" i="18"/>
  <c r="M270" i="10" l="1"/>
  <c r="N269" i="10"/>
  <c r="I269" i="47" s="1"/>
  <c r="F357" i="10"/>
  <c r="H356" i="10"/>
  <c r="E83" i="18"/>
  <c r="H83" i="18" s="1"/>
  <c r="D83" i="18"/>
  <c r="G84" i="18"/>
  <c r="E84" i="18" s="1"/>
  <c r="H84" i="18" s="1"/>
  <c r="M271" i="10" l="1"/>
  <c r="N270" i="10"/>
  <c r="I270" i="47" s="1"/>
  <c r="F358" i="10"/>
  <c r="H357" i="10"/>
  <c r="I83" i="18"/>
  <c r="D84" i="18"/>
  <c r="G85" i="18"/>
  <c r="E85" i="18" s="1"/>
  <c r="H85" i="18" s="1"/>
  <c r="I84" i="18"/>
  <c r="M272" i="10" l="1"/>
  <c r="N271" i="10"/>
  <c r="I271" i="47" s="1"/>
  <c r="F359" i="10"/>
  <c r="H358" i="10"/>
  <c r="D85" i="18"/>
  <c r="G86" i="18"/>
  <c r="I85" i="18"/>
  <c r="M273" i="10" l="1"/>
  <c r="N272" i="10"/>
  <c r="I272" i="47" s="1"/>
  <c r="F360" i="10"/>
  <c r="H359" i="10"/>
  <c r="E86" i="18"/>
  <c r="H86" i="18" s="1"/>
  <c r="D86" i="18"/>
  <c r="G87" i="18"/>
  <c r="M274" i="10" l="1"/>
  <c r="N273" i="10"/>
  <c r="I273" i="47" s="1"/>
  <c r="F361" i="10"/>
  <c r="H360" i="10"/>
  <c r="E87" i="18"/>
  <c r="H87" i="18" s="1"/>
  <c r="I86" i="18"/>
  <c r="D87" i="18"/>
  <c r="G88" i="18"/>
  <c r="M275" i="10" l="1"/>
  <c r="N274" i="10"/>
  <c r="I274" i="47" s="1"/>
  <c r="E88" i="18"/>
  <c r="H88" i="18" s="1"/>
  <c r="F362" i="10"/>
  <c r="H361" i="10"/>
  <c r="I87" i="18"/>
  <c r="D88" i="18"/>
  <c r="G89" i="18"/>
  <c r="E89" i="18" s="1"/>
  <c r="H89" i="18" s="1"/>
  <c r="I88" i="18" l="1"/>
  <c r="M276" i="10"/>
  <c r="N275" i="10"/>
  <c r="I275" i="47" s="1"/>
  <c r="F363" i="10"/>
  <c r="H362" i="10"/>
  <c r="D89" i="18"/>
  <c r="G90" i="18"/>
  <c r="E90" i="18" s="1"/>
  <c r="H90" i="18" s="1"/>
  <c r="I89" i="18"/>
  <c r="M277" i="10" l="1"/>
  <c r="N276" i="10"/>
  <c r="I276" i="47" s="1"/>
  <c r="F364" i="10"/>
  <c r="H363" i="10"/>
  <c r="D90" i="18"/>
  <c r="G91" i="18"/>
  <c r="I90" i="18"/>
  <c r="E91" i="18" l="1"/>
  <c r="H91" i="18" s="1"/>
  <c r="M278" i="10"/>
  <c r="N277" i="10"/>
  <c r="I277" i="47" s="1"/>
  <c r="F365" i="10"/>
  <c r="H364" i="10"/>
  <c r="D91" i="18"/>
  <c r="G92" i="18"/>
  <c r="O16" i="18"/>
  <c r="I91" i="18" l="1"/>
  <c r="M279" i="10"/>
  <c r="N278" i="10"/>
  <c r="I278" i="47" s="1"/>
  <c r="F366" i="10"/>
  <c r="H365" i="10"/>
  <c r="E92" i="18"/>
  <c r="H92" i="18" s="1"/>
  <c r="D92" i="18"/>
  <c r="G93" i="18"/>
  <c r="O17" i="18"/>
  <c r="M280" i="10" l="1"/>
  <c r="N279" i="10"/>
  <c r="I279" i="47" s="1"/>
  <c r="F367" i="10"/>
  <c r="H366" i="10"/>
  <c r="E93" i="18"/>
  <c r="H93" i="18" s="1"/>
  <c r="I92" i="18"/>
  <c r="D93" i="18"/>
  <c r="G94" i="18"/>
  <c r="O18" i="18"/>
  <c r="E94" i="18" l="1"/>
  <c r="H94" i="18" s="1"/>
  <c r="M281" i="10"/>
  <c r="N280" i="10"/>
  <c r="I280" i="47" s="1"/>
  <c r="F368" i="10"/>
  <c r="H367" i="10"/>
  <c r="I93" i="18"/>
  <c r="D94" i="18"/>
  <c r="G95" i="18"/>
  <c r="E95" i="18" s="1"/>
  <c r="H95" i="18" s="1"/>
  <c r="I94" i="18"/>
  <c r="O19" i="18"/>
  <c r="M282" i="10" l="1"/>
  <c r="N281" i="10"/>
  <c r="I281" i="47" s="1"/>
  <c r="F369" i="10"/>
  <c r="H368" i="10"/>
  <c r="D95" i="18"/>
  <c r="G96" i="18"/>
  <c r="E96" i="18" s="1"/>
  <c r="H96" i="18" s="1"/>
  <c r="I95" i="18"/>
  <c r="O20" i="18"/>
  <c r="M283" i="10" l="1"/>
  <c r="N282" i="10"/>
  <c r="I282" i="47" s="1"/>
  <c r="F370" i="10"/>
  <c r="H369" i="10"/>
  <c r="D96" i="18"/>
  <c r="G97" i="18"/>
  <c r="E97" i="18" s="1"/>
  <c r="H97" i="18" s="1"/>
  <c r="I96" i="18"/>
  <c r="O21" i="18"/>
  <c r="M284" i="10" l="1"/>
  <c r="N283" i="10"/>
  <c r="I283" i="47" s="1"/>
  <c r="F371" i="10"/>
  <c r="H370" i="10"/>
  <c r="D97" i="18"/>
  <c r="G98" i="18"/>
  <c r="I97" i="18"/>
  <c r="O22" i="18"/>
  <c r="E98" i="18" l="1"/>
  <c r="H98" i="18" s="1"/>
  <c r="M285" i="10"/>
  <c r="N284" i="10"/>
  <c r="I284" i="47" s="1"/>
  <c r="F372" i="10"/>
  <c r="H371" i="10"/>
  <c r="D98" i="18"/>
  <c r="G99" i="18"/>
  <c r="O23" i="18"/>
  <c r="I98" i="18" l="1"/>
  <c r="M286" i="10"/>
  <c r="N285" i="10"/>
  <c r="I285" i="47" s="1"/>
  <c r="F373" i="10"/>
  <c r="H372" i="10"/>
  <c r="E99" i="18"/>
  <c r="H99" i="18" s="1"/>
  <c r="D99" i="18"/>
  <c r="G100" i="18"/>
  <c r="E100" i="18" s="1"/>
  <c r="H100" i="18" s="1"/>
  <c r="O24" i="18"/>
  <c r="M287" i="10" l="1"/>
  <c r="N286" i="10"/>
  <c r="I286" i="47" s="1"/>
  <c r="F374" i="10"/>
  <c r="H373" i="10"/>
  <c r="I99" i="18"/>
  <c r="D100" i="18"/>
  <c r="G101" i="18"/>
  <c r="E101" i="18" s="1"/>
  <c r="H101" i="18" s="1"/>
  <c r="I100" i="18"/>
  <c r="O25" i="18"/>
  <c r="M288" i="10" l="1"/>
  <c r="N287" i="10"/>
  <c r="I287" i="47" s="1"/>
  <c r="F375" i="10"/>
  <c r="H374" i="10"/>
  <c r="D101" i="18"/>
  <c r="G102" i="18"/>
  <c r="E102" i="18" s="1"/>
  <c r="H102" i="18" s="1"/>
  <c r="I101" i="18"/>
  <c r="O26" i="18"/>
  <c r="M289" i="10" l="1"/>
  <c r="N288" i="10"/>
  <c r="I288" i="47" s="1"/>
  <c r="F376" i="10"/>
  <c r="H375" i="10"/>
  <c r="D102" i="18"/>
  <c r="G103" i="18"/>
  <c r="E103" i="18" s="1"/>
  <c r="H103" i="18" s="1"/>
  <c r="I102" i="18"/>
  <c r="O27" i="18"/>
  <c r="M290" i="10" l="1"/>
  <c r="N289" i="10"/>
  <c r="I289" i="47" s="1"/>
  <c r="F377" i="10"/>
  <c r="H376" i="10"/>
  <c r="D103" i="18"/>
  <c r="G104" i="18"/>
  <c r="E104" i="18" s="1"/>
  <c r="H104" i="18" s="1"/>
  <c r="I103" i="18"/>
  <c r="O28" i="18"/>
  <c r="M291" i="10" l="1"/>
  <c r="N290" i="10"/>
  <c r="I290" i="47" s="1"/>
  <c r="F378" i="10"/>
  <c r="H377" i="10"/>
  <c r="D104" i="18"/>
  <c r="G105" i="18"/>
  <c r="E105" i="18" s="1"/>
  <c r="H105" i="18" s="1"/>
  <c r="I104" i="18"/>
  <c r="O29" i="18"/>
  <c r="M292" i="10" l="1"/>
  <c r="N291" i="10"/>
  <c r="I291" i="47" s="1"/>
  <c r="F379" i="10"/>
  <c r="H378" i="10"/>
  <c r="D105" i="18"/>
  <c r="G106" i="18"/>
  <c r="I105" i="18"/>
  <c r="O30" i="18"/>
  <c r="M293" i="10" l="1"/>
  <c r="N292" i="10"/>
  <c r="I292" i="47" s="1"/>
  <c r="E106" i="18"/>
  <c r="H106" i="18" s="1"/>
  <c r="F380" i="10"/>
  <c r="H379" i="10"/>
  <c r="D106" i="18"/>
  <c r="G107" i="18"/>
  <c r="E107" i="18" s="1"/>
  <c r="H107" i="18" s="1"/>
  <c r="O31" i="18"/>
  <c r="I106" i="18" l="1"/>
  <c r="M294" i="10"/>
  <c r="N293" i="10"/>
  <c r="I293" i="47" s="1"/>
  <c r="F381" i="10"/>
  <c r="H380" i="10"/>
  <c r="D107" i="18"/>
  <c r="G108" i="18"/>
  <c r="I107" i="18"/>
  <c r="O32" i="18"/>
  <c r="M295" i="10" l="1"/>
  <c r="N294" i="10"/>
  <c r="I294" i="47" s="1"/>
  <c r="F382" i="10"/>
  <c r="H381" i="10"/>
  <c r="E108" i="18"/>
  <c r="H108" i="18" s="1"/>
  <c r="D108" i="18"/>
  <c r="G109" i="18"/>
  <c r="E109" i="18" s="1"/>
  <c r="H109" i="18" s="1"/>
  <c r="O33" i="18"/>
  <c r="M296" i="10" l="1"/>
  <c r="N295" i="10"/>
  <c r="I295" i="47" s="1"/>
  <c r="F383" i="10"/>
  <c r="H382" i="10"/>
  <c r="I108" i="18"/>
  <c r="D109" i="18"/>
  <c r="G110" i="18"/>
  <c r="E110" i="18" s="1"/>
  <c r="H110" i="18" s="1"/>
  <c r="I109" i="18"/>
  <c r="O34" i="18"/>
  <c r="M297" i="10" l="1"/>
  <c r="N296" i="10"/>
  <c r="I296" i="47" s="1"/>
  <c r="F384" i="10"/>
  <c r="H383" i="10"/>
  <c r="D110" i="18"/>
  <c r="G111" i="18"/>
  <c r="I110" i="18"/>
  <c r="O35" i="18"/>
  <c r="M298" i="10" l="1"/>
  <c r="N297" i="10"/>
  <c r="I297" i="47" s="1"/>
  <c r="F385" i="10"/>
  <c r="H384" i="10"/>
  <c r="E111" i="18"/>
  <c r="H111" i="18" s="1"/>
  <c r="D111" i="18"/>
  <c r="G112" i="18"/>
  <c r="O36" i="18"/>
  <c r="M299" i="10" l="1"/>
  <c r="N298" i="10"/>
  <c r="I298" i="47" s="1"/>
  <c r="F386" i="10"/>
  <c r="H385" i="10"/>
  <c r="E112" i="18"/>
  <c r="H112" i="18" s="1"/>
  <c r="I111" i="18"/>
  <c r="D112" i="18"/>
  <c r="G113" i="18"/>
  <c r="E113" i="18" s="1"/>
  <c r="H113" i="18" s="1"/>
  <c r="O37" i="18"/>
  <c r="M300" i="10" l="1"/>
  <c r="N299" i="10"/>
  <c r="I299" i="47" s="1"/>
  <c r="I112" i="18"/>
  <c r="F387" i="10"/>
  <c r="H386" i="10"/>
  <c r="D113" i="18"/>
  <c r="G114" i="18"/>
  <c r="I113" i="18"/>
  <c r="O38" i="18"/>
  <c r="M301" i="10" l="1"/>
  <c r="N300" i="10"/>
  <c r="I300" i="47" s="1"/>
  <c r="F388" i="10"/>
  <c r="H387" i="10"/>
  <c r="E114" i="18"/>
  <c r="H114" i="18" s="1"/>
  <c r="D114" i="18"/>
  <c r="G115" i="18"/>
  <c r="O39" i="18"/>
  <c r="M302" i="10" l="1"/>
  <c r="N301" i="10"/>
  <c r="I301" i="47" s="1"/>
  <c r="E115" i="18"/>
  <c r="H115" i="18" s="1"/>
  <c r="F389" i="10"/>
  <c r="H388" i="10"/>
  <c r="I114" i="18"/>
  <c r="D115" i="18"/>
  <c r="G116" i="18"/>
  <c r="E116" i="18" s="1"/>
  <c r="H116" i="18" s="1"/>
  <c r="O40" i="18"/>
  <c r="M303" i="10" l="1"/>
  <c r="N302" i="10"/>
  <c r="I302" i="47" s="1"/>
  <c r="I115" i="18"/>
  <c r="F390" i="10"/>
  <c r="H389" i="10"/>
  <c r="D116" i="18"/>
  <c r="G117" i="18"/>
  <c r="E117" i="18" s="1"/>
  <c r="H117" i="18" s="1"/>
  <c r="I116" i="18"/>
  <c r="O41" i="18"/>
  <c r="M304" i="10" l="1"/>
  <c r="N303" i="10"/>
  <c r="I303" i="47" s="1"/>
  <c r="F391" i="10"/>
  <c r="H390" i="10"/>
  <c r="D117" i="18"/>
  <c r="G118" i="18"/>
  <c r="E118" i="18" s="1"/>
  <c r="H118" i="18" s="1"/>
  <c r="I117" i="18"/>
  <c r="O42" i="18"/>
  <c r="M305" i="10" l="1"/>
  <c r="N304" i="10"/>
  <c r="I304" i="47" s="1"/>
  <c r="F392" i="10"/>
  <c r="H391" i="10"/>
  <c r="D118" i="18"/>
  <c r="G119" i="18"/>
  <c r="I118" i="18"/>
  <c r="O43" i="18"/>
  <c r="M306" i="10" l="1"/>
  <c r="N305" i="10"/>
  <c r="I305" i="47" s="1"/>
  <c r="F393" i="10"/>
  <c r="H392" i="10"/>
  <c r="E119" i="18"/>
  <c r="H119" i="18" s="1"/>
  <c r="D119" i="18"/>
  <c r="G120" i="18"/>
  <c r="O44" i="18"/>
  <c r="M307" i="10" l="1"/>
  <c r="N306" i="10"/>
  <c r="I306" i="47" s="1"/>
  <c r="F394" i="10"/>
  <c r="H393" i="10"/>
  <c r="E120" i="18"/>
  <c r="H120" i="18" s="1"/>
  <c r="I119" i="18"/>
  <c r="D120" i="18"/>
  <c r="G121" i="18"/>
  <c r="O45" i="18"/>
  <c r="M308" i="10" l="1"/>
  <c r="N307" i="10"/>
  <c r="I307" i="47" s="1"/>
  <c r="I120" i="18"/>
  <c r="F395" i="10"/>
  <c r="H394" i="10"/>
  <c r="E121" i="18"/>
  <c r="H121" i="18" s="1"/>
  <c r="D121" i="18"/>
  <c r="G122" i="18"/>
  <c r="O46" i="18"/>
  <c r="M309" i="10" l="1"/>
  <c r="N308" i="10"/>
  <c r="I308" i="47" s="1"/>
  <c r="I121" i="18"/>
  <c r="F396" i="10"/>
  <c r="H395" i="10"/>
  <c r="E122" i="18"/>
  <c r="H122" i="18" s="1"/>
  <c r="D122" i="18"/>
  <c r="G123" i="18"/>
  <c r="E123" i="18" s="1"/>
  <c r="H123" i="18" s="1"/>
  <c r="O47" i="18"/>
  <c r="M310" i="10" l="1"/>
  <c r="N309" i="10"/>
  <c r="I309" i="47" s="1"/>
  <c r="F397" i="10"/>
  <c r="H396" i="10"/>
  <c r="I122" i="18"/>
  <c r="D123" i="18"/>
  <c r="G124" i="18"/>
  <c r="E124" i="18" s="1"/>
  <c r="H124" i="18" s="1"/>
  <c r="I123" i="18"/>
  <c r="O48" i="18"/>
  <c r="M311" i="10" l="1"/>
  <c r="N310" i="10"/>
  <c r="I310" i="47" s="1"/>
  <c r="F398" i="10"/>
  <c r="H397" i="10"/>
  <c r="D124" i="18"/>
  <c r="G125" i="18"/>
  <c r="I124" i="18"/>
  <c r="O49" i="18"/>
  <c r="M312" i="10" l="1"/>
  <c r="N311" i="10"/>
  <c r="I311" i="47" s="1"/>
  <c r="F399" i="10"/>
  <c r="H398" i="10"/>
  <c r="E125" i="18"/>
  <c r="H125" i="18" s="1"/>
  <c r="D125" i="18"/>
  <c r="G126" i="18"/>
  <c r="O50" i="18"/>
  <c r="M313" i="10" l="1"/>
  <c r="N312" i="10"/>
  <c r="I312" i="47" s="1"/>
  <c r="F400" i="10"/>
  <c r="H399" i="10"/>
  <c r="E126" i="18"/>
  <c r="H126" i="18" s="1"/>
  <c r="I125" i="18"/>
  <c r="D126" i="18"/>
  <c r="G127" i="18"/>
  <c r="E127" i="18" s="1"/>
  <c r="H127" i="18" s="1"/>
  <c r="O51" i="18"/>
  <c r="M314" i="10" l="1"/>
  <c r="N313" i="10"/>
  <c r="I313" i="47" s="1"/>
  <c r="F401" i="10"/>
  <c r="H400" i="10"/>
  <c r="I126" i="18"/>
  <c r="D127" i="18"/>
  <c r="G128" i="18"/>
  <c r="E128" i="18" s="1"/>
  <c r="H128" i="18" s="1"/>
  <c r="I127" i="18"/>
  <c r="O52" i="18"/>
  <c r="M315" i="10" l="1"/>
  <c r="N314" i="10"/>
  <c r="I314" i="47" s="1"/>
  <c r="F402" i="10"/>
  <c r="H401" i="10"/>
  <c r="D128" i="18"/>
  <c r="G129" i="18"/>
  <c r="I128" i="18"/>
  <c r="O53" i="18"/>
  <c r="M316" i="10" l="1"/>
  <c r="N315" i="10"/>
  <c r="I315" i="47" s="1"/>
  <c r="F403" i="10"/>
  <c r="H402" i="10"/>
  <c r="E129" i="18"/>
  <c r="H129" i="18" s="1"/>
  <c r="D129" i="18"/>
  <c r="G130" i="18"/>
  <c r="E130" i="18" s="1"/>
  <c r="H130" i="18" s="1"/>
  <c r="O54" i="18"/>
  <c r="M317" i="10" l="1"/>
  <c r="N316" i="10"/>
  <c r="I316" i="47" s="1"/>
  <c r="F404" i="10"/>
  <c r="H403" i="10"/>
  <c r="I129" i="18"/>
  <c r="D130" i="18"/>
  <c r="G131" i="18"/>
  <c r="E131" i="18" s="1"/>
  <c r="H131" i="18" s="1"/>
  <c r="I130" i="18"/>
  <c r="O55" i="18"/>
  <c r="M318" i="10" l="1"/>
  <c r="N317" i="10"/>
  <c r="I317" i="47" s="1"/>
  <c r="F405" i="10"/>
  <c r="H404" i="10"/>
  <c r="D131" i="18"/>
  <c r="G132" i="18"/>
  <c r="E132" i="18" s="1"/>
  <c r="H132" i="18" s="1"/>
  <c r="I131" i="18"/>
  <c r="O56" i="18"/>
  <c r="M319" i="10" l="1"/>
  <c r="N318" i="10"/>
  <c r="I318" i="47" s="1"/>
  <c r="F406" i="10"/>
  <c r="H405" i="10"/>
  <c r="D132" i="18"/>
  <c r="G133" i="18"/>
  <c r="I132" i="18"/>
  <c r="O57" i="18"/>
  <c r="E133" i="18" l="1"/>
  <c r="H133" i="18" s="1"/>
  <c r="M320" i="10"/>
  <c r="N319" i="10"/>
  <c r="I319" i="47" s="1"/>
  <c r="F407" i="10"/>
  <c r="H406" i="10"/>
  <c r="D133" i="18"/>
  <c r="Q16" i="18"/>
  <c r="G134" i="18"/>
  <c r="E134" i="18" s="1"/>
  <c r="H134" i="18" s="1"/>
  <c r="I133" i="18"/>
  <c r="O58" i="18"/>
  <c r="M321" i="10" l="1"/>
  <c r="N320" i="10"/>
  <c r="I320" i="47" s="1"/>
  <c r="F408" i="10"/>
  <c r="H407" i="10"/>
  <c r="D134" i="18"/>
  <c r="Q17" i="18"/>
  <c r="N16" i="18"/>
  <c r="G135" i="18"/>
  <c r="I134" i="18"/>
  <c r="O59" i="18"/>
  <c r="M322" i="10" l="1"/>
  <c r="N321" i="10"/>
  <c r="I321" i="47" s="1"/>
  <c r="F409" i="10"/>
  <c r="H408" i="10"/>
  <c r="E135" i="18"/>
  <c r="H135" i="18" s="1"/>
  <c r="D135" i="18"/>
  <c r="Q18" i="18"/>
  <c r="N17" i="18"/>
  <c r="G136" i="18"/>
  <c r="E136" i="18" s="1"/>
  <c r="H136" i="18" s="1"/>
  <c r="O60" i="18"/>
  <c r="M323" i="10" l="1"/>
  <c r="N322" i="10"/>
  <c r="I322" i="47" s="1"/>
  <c r="F410" i="10"/>
  <c r="H409" i="10"/>
  <c r="I135" i="18"/>
  <c r="D136" i="18"/>
  <c r="Q19" i="18"/>
  <c r="N18" i="18"/>
  <c r="G137" i="18"/>
  <c r="I136" i="18"/>
  <c r="O61" i="18"/>
  <c r="E137" i="18" l="1"/>
  <c r="H137" i="18" s="1"/>
  <c r="M324" i="10"/>
  <c r="N323" i="10"/>
  <c r="I323" i="47" s="1"/>
  <c r="F411" i="10"/>
  <c r="H410" i="10"/>
  <c r="D137" i="18"/>
  <c r="Q20" i="18"/>
  <c r="N19" i="18"/>
  <c r="G138" i="18"/>
  <c r="E138" i="18" s="1"/>
  <c r="H138" i="18" s="1"/>
  <c r="O62" i="18"/>
  <c r="I137" i="18" l="1"/>
  <c r="M325" i="10"/>
  <c r="N324" i="10"/>
  <c r="I324" i="47" s="1"/>
  <c r="F412" i="10"/>
  <c r="H411" i="10"/>
  <c r="D138" i="18"/>
  <c r="Q21" i="18"/>
  <c r="N20" i="18"/>
  <c r="G139" i="18"/>
  <c r="E139" i="18" s="1"/>
  <c r="H139" i="18" s="1"/>
  <c r="I138" i="18"/>
  <c r="O63" i="18"/>
  <c r="M326" i="10" l="1"/>
  <c r="N325" i="10"/>
  <c r="I325" i="47" s="1"/>
  <c r="F413" i="10"/>
  <c r="H412" i="10"/>
  <c r="D139" i="18"/>
  <c r="Q22" i="18"/>
  <c r="N21" i="18"/>
  <c r="G140" i="18"/>
  <c r="I139" i="18"/>
  <c r="O64" i="18"/>
  <c r="M327" i="10" l="1"/>
  <c r="N326" i="10"/>
  <c r="I326" i="47" s="1"/>
  <c r="F414" i="10"/>
  <c r="H413" i="10"/>
  <c r="E140" i="18"/>
  <c r="H140" i="18" s="1"/>
  <c r="D140" i="18"/>
  <c r="Q23" i="18"/>
  <c r="N22" i="18"/>
  <c r="G141" i="18"/>
  <c r="E141" i="18" s="1"/>
  <c r="H141" i="18" s="1"/>
  <c r="O65" i="18"/>
  <c r="M328" i="10" l="1"/>
  <c r="N327" i="10"/>
  <c r="I327" i="47" s="1"/>
  <c r="F415" i="10"/>
  <c r="H414" i="10"/>
  <c r="I140" i="18"/>
  <c r="D141" i="18"/>
  <c r="Q24" i="18"/>
  <c r="N23" i="18"/>
  <c r="G142" i="18"/>
  <c r="I141" i="18"/>
  <c r="O66" i="18"/>
  <c r="M329" i="10" l="1"/>
  <c r="N328" i="10"/>
  <c r="I328" i="47" s="1"/>
  <c r="F416" i="10"/>
  <c r="H415" i="10"/>
  <c r="E142" i="18"/>
  <c r="H142" i="18" s="1"/>
  <c r="D142" i="18"/>
  <c r="Q25" i="18"/>
  <c r="N24" i="18"/>
  <c r="G143" i="18"/>
  <c r="O67" i="18"/>
  <c r="E143" i="18" l="1"/>
  <c r="H143" i="18" s="1"/>
  <c r="M330" i="10"/>
  <c r="N329" i="10"/>
  <c r="I329" i="47" s="1"/>
  <c r="F417" i="10"/>
  <c r="H416" i="10"/>
  <c r="I142" i="18"/>
  <c r="D143" i="18"/>
  <c r="Q26" i="18"/>
  <c r="N25" i="18"/>
  <c r="G144" i="18"/>
  <c r="E144" i="18" s="1"/>
  <c r="H144" i="18" s="1"/>
  <c r="I143" i="18"/>
  <c r="O68" i="18"/>
  <c r="M331" i="10" l="1"/>
  <c r="N330" i="10"/>
  <c r="I330" i="47" s="1"/>
  <c r="F418" i="10"/>
  <c r="H417" i="10"/>
  <c r="D144" i="18"/>
  <c r="Q27" i="18"/>
  <c r="N26" i="18"/>
  <c r="G145" i="18"/>
  <c r="E145" i="18" s="1"/>
  <c r="H145" i="18" s="1"/>
  <c r="I144" i="18"/>
  <c r="O69" i="18"/>
  <c r="M332" i="10" l="1"/>
  <c r="N331" i="10"/>
  <c r="I331" i="47" s="1"/>
  <c r="F419" i="10"/>
  <c r="H418" i="10"/>
  <c r="D145" i="18"/>
  <c r="Q28" i="18"/>
  <c r="N27" i="18"/>
  <c r="G146" i="18"/>
  <c r="E146" i="18" s="1"/>
  <c r="H146" i="18" s="1"/>
  <c r="I145" i="18"/>
  <c r="O70" i="18"/>
  <c r="M333" i="10" l="1"/>
  <c r="N332" i="10"/>
  <c r="I332" i="47" s="1"/>
  <c r="F420" i="10"/>
  <c r="H419" i="10"/>
  <c r="D146" i="18"/>
  <c r="Q29" i="18"/>
  <c r="N28" i="18"/>
  <c r="G147" i="18"/>
  <c r="E147" i="18" s="1"/>
  <c r="H147" i="18" s="1"/>
  <c r="I146" i="18"/>
  <c r="O71" i="18"/>
  <c r="M334" i="10" l="1"/>
  <c r="N333" i="10"/>
  <c r="I333" i="47" s="1"/>
  <c r="F421" i="10"/>
  <c r="H420" i="10"/>
  <c r="D147" i="18"/>
  <c r="Q30" i="18"/>
  <c r="N29" i="18"/>
  <c r="G148" i="18"/>
  <c r="E148" i="18" s="1"/>
  <c r="H148" i="18" s="1"/>
  <c r="I147" i="18"/>
  <c r="O72" i="18"/>
  <c r="M335" i="10" l="1"/>
  <c r="N334" i="10"/>
  <c r="I334" i="47" s="1"/>
  <c r="F422" i="10"/>
  <c r="H421" i="10"/>
  <c r="D148" i="18"/>
  <c r="Q31" i="18"/>
  <c r="N30" i="18"/>
  <c r="G149" i="18"/>
  <c r="I148" i="18"/>
  <c r="O73" i="18"/>
  <c r="M336" i="10" l="1"/>
  <c r="N335" i="10"/>
  <c r="I335" i="47" s="1"/>
  <c r="F423" i="10"/>
  <c r="H422" i="10"/>
  <c r="E149" i="18"/>
  <c r="H149" i="18" s="1"/>
  <c r="D149" i="18"/>
  <c r="Q32" i="18"/>
  <c r="N31" i="18"/>
  <c r="G150" i="18"/>
  <c r="O74" i="18"/>
  <c r="E150" i="18" l="1"/>
  <c r="H150" i="18" s="1"/>
  <c r="M337" i="10"/>
  <c r="N336" i="10"/>
  <c r="I336" i="47" s="1"/>
  <c r="F424" i="10"/>
  <c r="H423" i="10"/>
  <c r="I149" i="18"/>
  <c r="D150" i="18"/>
  <c r="Q33" i="18"/>
  <c r="N32" i="18"/>
  <c r="G151" i="18"/>
  <c r="O75" i="18"/>
  <c r="I150" i="18" l="1"/>
  <c r="E151" i="18"/>
  <c r="H151" i="18" s="1"/>
  <c r="M338" i="10"/>
  <c r="N337" i="10"/>
  <c r="I337" i="47" s="1"/>
  <c r="F425" i="10"/>
  <c r="H424" i="10"/>
  <c r="D151" i="18"/>
  <c r="Q34" i="18"/>
  <c r="N33" i="18"/>
  <c r="G152" i="18"/>
  <c r="E152" i="18" s="1"/>
  <c r="H152" i="18" s="1"/>
  <c r="I151" i="18"/>
  <c r="O76" i="18"/>
  <c r="M339" i="10" l="1"/>
  <c r="N338" i="10"/>
  <c r="I338" i="47" s="1"/>
  <c r="F426" i="10"/>
  <c r="H425" i="10"/>
  <c r="D152" i="18"/>
  <c r="Q35" i="18"/>
  <c r="N34" i="18"/>
  <c r="G153" i="18"/>
  <c r="E153" i="18" s="1"/>
  <c r="H153" i="18" s="1"/>
  <c r="I152" i="18"/>
  <c r="O77" i="18"/>
  <c r="M340" i="10" l="1"/>
  <c r="N339" i="10"/>
  <c r="I339" i="47" s="1"/>
  <c r="F427" i="10"/>
  <c r="H426" i="10"/>
  <c r="D153" i="18"/>
  <c r="Q36" i="18"/>
  <c r="N35" i="18"/>
  <c r="G154" i="18"/>
  <c r="I153" i="18"/>
  <c r="O78" i="18"/>
  <c r="M341" i="10" l="1"/>
  <c r="N340" i="10"/>
  <c r="I340" i="47" s="1"/>
  <c r="F428" i="10"/>
  <c r="H427" i="10"/>
  <c r="E154" i="18"/>
  <c r="H154" i="18" s="1"/>
  <c r="D154" i="18"/>
  <c r="Q37" i="18"/>
  <c r="N36" i="18"/>
  <c r="G155" i="18"/>
  <c r="E155" i="18" s="1"/>
  <c r="H155" i="18" s="1"/>
  <c r="O79" i="18"/>
  <c r="M342" i="10" l="1"/>
  <c r="N341" i="10"/>
  <c r="I341" i="47" s="1"/>
  <c r="F429" i="10"/>
  <c r="H428" i="10"/>
  <c r="I154" i="18"/>
  <c r="D155" i="18"/>
  <c r="Q38" i="18"/>
  <c r="N37" i="18"/>
  <c r="G156" i="18"/>
  <c r="I155" i="18"/>
  <c r="O80" i="18"/>
  <c r="E156" i="18" l="1"/>
  <c r="H156" i="18" s="1"/>
  <c r="M343" i="10"/>
  <c r="N342" i="10"/>
  <c r="I342" i="47" s="1"/>
  <c r="F430" i="10"/>
  <c r="H429" i="10"/>
  <c r="D156" i="18"/>
  <c r="Q39" i="18"/>
  <c r="N38" i="18"/>
  <c r="G157" i="18"/>
  <c r="E157" i="18" s="1"/>
  <c r="H157" i="18" s="1"/>
  <c r="O81" i="18"/>
  <c r="I156" i="18" l="1"/>
  <c r="M344" i="10"/>
  <c r="N343" i="10"/>
  <c r="I343" i="47" s="1"/>
  <c r="F431" i="10"/>
  <c r="H430" i="10"/>
  <c r="D157" i="18"/>
  <c r="Q40" i="18"/>
  <c r="N39" i="18"/>
  <c r="G158" i="18"/>
  <c r="E158" i="18" s="1"/>
  <c r="H158" i="18" s="1"/>
  <c r="I157" i="18"/>
  <c r="O82" i="18"/>
  <c r="M345" i="10" l="1"/>
  <c r="N344" i="10"/>
  <c r="I344" i="47" s="1"/>
  <c r="F432" i="10"/>
  <c r="H431" i="10"/>
  <c r="D158" i="18"/>
  <c r="Q41" i="18"/>
  <c r="N40" i="18"/>
  <c r="G159" i="18"/>
  <c r="E159" i="18" s="1"/>
  <c r="H159" i="18" s="1"/>
  <c r="I158" i="18"/>
  <c r="O83" i="18"/>
  <c r="M346" i="10" l="1"/>
  <c r="N345" i="10"/>
  <c r="I345" i="47" s="1"/>
  <c r="F433" i="10"/>
  <c r="H432" i="10"/>
  <c r="D159" i="18"/>
  <c r="Q42" i="18"/>
  <c r="N41" i="18"/>
  <c r="G160" i="18"/>
  <c r="E160" i="18" s="1"/>
  <c r="H160" i="18" s="1"/>
  <c r="I159" i="18"/>
  <c r="O84" i="18"/>
  <c r="M347" i="10" l="1"/>
  <c r="N346" i="10"/>
  <c r="I346" i="47" s="1"/>
  <c r="F434" i="10"/>
  <c r="H433" i="10"/>
  <c r="D160" i="18"/>
  <c r="Q43" i="18"/>
  <c r="N42" i="18"/>
  <c r="G161" i="18"/>
  <c r="I160" i="18"/>
  <c r="O85" i="18"/>
  <c r="M348" i="10" l="1"/>
  <c r="N347" i="10"/>
  <c r="I347" i="47" s="1"/>
  <c r="F435" i="10"/>
  <c r="H434" i="10"/>
  <c r="E161" i="18"/>
  <c r="H161" i="18" s="1"/>
  <c r="D161" i="18"/>
  <c r="Q44" i="18"/>
  <c r="N43" i="18"/>
  <c r="G162" i="18"/>
  <c r="O86" i="18"/>
  <c r="E162" i="18" l="1"/>
  <c r="H162" i="18" s="1"/>
  <c r="M349" i="10"/>
  <c r="N348" i="10"/>
  <c r="I348" i="47" s="1"/>
  <c r="F436" i="10"/>
  <c r="H435" i="10"/>
  <c r="I161" i="18"/>
  <c r="D162" i="18"/>
  <c r="Q45" i="18"/>
  <c r="N44" i="18"/>
  <c r="G163" i="18"/>
  <c r="O87" i="18"/>
  <c r="I162" i="18" l="1"/>
  <c r="M350" i="10"/>
  <c r="N349" i="10"/>
  <c r="I349" i="47" s="1"/>
  <c r="F437" i="10"/>
  <c r="H436" i="10"/>
  <c r="E163" i="18"/>
  <c r="H163" i="18" s="1"/>
  <c r="D163" i="18"/>
  <c r="Q46" i="18"/>
  <c r="N45" i="18"/>
  <c r="G164" i="18"/>
  <c r="E164" i="18" s="1"/>
  <c r="H164" i="18" s="1"/>
  <c r="O88" i="18"/>
  <c r="M351" i="10" l="1"/>
  <c r="N350" i="10"/>
  <c r="I350" i="47" s="1"/>
  <c r="F438" i="10"/>
  <c r="H437" i="10"/>
  <c r="I163" i="18"/>
  <c r="D164" i="18"/>
  <c r="Q47" i="18"/>
  <c r="N46" i="18"/>
  <c r="G165" i="18"/>
  <c r="E165" i="18" s="1"/>
  <c r="H165" i="18" s="1"/>
  <c r="I164" i="18"/>
  <c r="O89" i="18"/>
  <c r="M352" i="10" l="1"/>
  <c r="N351" i="10"/>
  <c r="I351" i="47" s="1"/>
  <c r="F439" i="10"/>
  <c r="H438" i="10"/>
  <c r="D165" i="18"/>
  <c r="Q48" i="18"/>
  <c r="N47" i="18"/>
  <c r="G166" i="18"/>
  <c r="E166" i="18" s="1"/>
  <c r="H166" i="18" s="1"/>
  <c r="I165" i="18"/>
  <c r="O90" i="18"/>
  <c r="M353" i="10" l="1"/>
  <c r="N352" i="10"/>
  <c r="I352" i="47" s="1"/>
  <c r="F440" i="10"/>
  <c r="H439" i="10"/>
  <c r="D166" i="18"/>
  <c r="Q49" i="18"/>
  <c r="N48" i="18"/>
  <c r="G167" i="18"/>
  <c r="E167" i="18" s="1"/>
  <c r="H167" i="18" s="1"/>
  <c r="I166" i="18"/>
  <c r="O91" i="18"/>
  <c r="M354" i="10" l="1"/>
  <c r="N353" i="10"/>
  <c r="I353" i="47" s="1"/>
  <c r="F441" i="10"/>
  <c r="H440" i="10"/>
  <c r="D167" i="18"/>
  <c r="Q50" i="18"/>
  <c r="N49" i="18"/>
  <c r="G168" i="18"/>
  <c r="I167" i="18"/>
  <c r="O92" i="18"/>
  <c r="M355" i="10" l="1"/>
  <c r="N354" i="10"/>
  <c r="I354" i="47" s="1"/>
  <c r="E168" i="18"/>
  <c r="H168" i="18" s="1"/>
  <c r="F442" i="10"/>
  <c r="H441" i="10"/>
  <c r="D168" i="18"/>
  <c r="Q51" i="18"/>
  <c r="N50" i="18"/>
  <c r="G169" i="18"/>
  <c r="O93" i="18"/>
  <c r="I168" i="18" l="1"/>
  <c r="M356" i="10"/>
  <c r="N355" i="10"/>
  <c r="I355" i="47" s="1"/>
  <c r="F443" i="10"/>
  <c r="H442" i="10"/>
  <c r="E169" i="18"/>
  <c r="H169" i="18" s="1"/>
  <c r="D169" i="18"/>
  <c r="Q52" i="18"/>
  <c r="N51" i="18"/>
  <c r="G170" i="18"/>
  <c r="O94" i="18"/>
  <c r="E170" i="18" l="1"/>
  <c r="H170" i="18" s="1"/>
  <c r="M357" i="10"/>
  <c r="N356" i="10"/>
  <c r="I356" i="47" s="1"/>
  <c r="F444" i="10"/>
  <c r="H443" i="10"/>
  <c r="I169" i="18"/>
  <c r="D170" i="18"/>
  <c r="Q53" i="18"/>
  <c r="N52" i="18"/>
  <c r="G171" i="18"/>
  <c r="I170" i="18"/>
  <c r="O95" i="18"/>
  <c r="E171" i="18" l="1"/>
  <c r="H171" i="18" s="1"/>
  <c r="M358" i="10"/>
  <c r="N357" i="10"/>
  <c r="I357" i="47" s="1"/>
  <c r="F445" i="10"/>
  <c r="H444" i="10"/>
  <c r="D171" i="18"/>
  <c r="Q54" i="18"/>
  <c r="N53" i="18"/>
  <c r="G172" i="18"/>
  <c r="I171" i="18"/>
  <c r="O96" i="18"/>
  <c r="E172" i="18" l="1"/>
  <c r="H172" i="18" s="1"/>
  <c r="M359" i="10"/>
  <c r="N358" i="10"/>
  <c r="I358" i="47" s="1"/>
  <c r="F446" i="10"/>
  <c r="H445" i="10"/>
  <c r="D172" i="18"/>
  <c r="Q55" i="18"/>
  <c r="N54" i="18"/>
  <c r="G173" i="18"/>
  <c r="E173" i="18" s="1"/>
  <c r="H173" i="18" s="1"/>
  <c r="I172" i="18"/>
  <c r="O97" i="18"/>
  <c r="M360" i="10" l="1"/>
  <c r="N359" i="10"/>
  <c r="I359" i="47" s="1"/>
  <c r="F447" i="10"/>
  <c r="H446" i="10"/>
  <c r="D173" i="18"/>
  <c r="Q56" i="18"/>
  <c r="N55" i="18"/>
  <c r="G174" i="18"/>
  <c r="I173" i="18"/>
  <c r="O98" i="18"/>
  <c r="M361" i="10" l="1"/>
  <c r="N360" i="10"/>
  <c r="I360" i="47" s="1"/>
  <c r="F448" i="10"/>
  <c r="H447" i="10"/>
  <c r="E174" i="18"/>
  <c r="H174" i="18" s="1"/>
  <c r="D174" i="18"/>
  <c r="Q57" i="18"/>
  <c r="N56" i="18"/>
  <c r="G175" i="18"/>
  <c r="O99" i="18"/>
  <c r="E175" i="18" l="1"/>
  <c r="H175" i="18" s="1"/>
  <c r="M362" i="10"/>
  <c r="N361" i="10"/>
  <c r="I361" i="47" s="1"/>
  <c r="F449" i="10"/>
  <c r="H448" i="10"/>
  <c r="I174" i="18"/>
  <c r="D175" i="18"/>
  <c r="Q58" i="18"/>
  <c r="N57" i="18"/>
  <c r="G176" i="18"/>
  <c r="E176" i="18" s="1"/>
  <c r="H176" i="18" s="1"/>
  <c r="I175" i="18"/>
  <c r="O100" i="18"/>
  <c r="M363" i="10" l="1"/>
  <c r="N362" i="10"/>
  <c r="I362" i="47" s="1"/>
  <c r="F450" i="10"/>
  <c r="H449" i="10"/>
  <c r="D176" i="18"/>
  <c r="Q59" i="18"/>
  <c r="N58" i="18"/>
  <c r="G177" i="18"/>
  <c r="I176" i="18"/>
  <c r="O101" i="18"/>
  <c r="M364" i="10" l="1"/>
  <c r="N363" i="10"/>
  <c r="I363" i="47" s="1"/>
  <c r="F451" i="10"/>
  <c r="H450" i="10"/>
  <c r="E177" i="18"/>
  <c r="H177" i="18" s="1"/>
  <c r="D177" i="18"/>
  <c r="Q60" i="18"/>
  <c r="N59" i="18"/>
  <c r="G178" i="18"/>
  <c r="O102" i="18"/>
  <c r="M365" i="10" l="1"/>
  <c r="N364" i="10"/>
  <c r="I364" i="47" s="1"/>
  <c r="F452" i="10"/>
  <c r="H451" i="10"/>
  <c r="E178" i="18"/>
  <c r="H178" i="18" s="1"/>
  <c r="I177" i="18"/>
  <c r="D178" i="18"/>
  <c r="Q61" i="18"/>
  <c r="N60" i="18"/>
  <c r="G179" i="18"/>
  <c r="E179" i="18" s="1"/>
  <c r="H179" i="18" s="1"/>
  <c r="O103" i="18"/>
  <c r="M366" i="10" l="1"/>
  <c r="N365" i="10"/>
  <c r="I365" i="47" s="1"/>
  <c r="F453" i="10"/>
  <c r="H452" i="10"/>
  <c r="I178" i="18"/>
  <c r="D179" i="18"/>
  <c r="Q62" i="18"/>
  <c r="N61" i="18"/>
  <c r="G180" i="18"/>
  <c r="E180" i="18" s="1"/>
  <c r="H180" i="18" s="1"/>
  <c r="I179" i="18"/>
  <c r="O104" i="18"/>
  <c r="M367" i="10" l="1"/>
  <c r="N366" i="10"/>
  <c r="I366" i="47" s="1"/>
  <c r="F454" i="10"/>
  <c r="H453" i="10"/>
  <c r="D180" i="18"/>
  <c r="Q63" i="18"/>
  <c r="N62" i="18"/>
  <c r="G181" i="18"/>
  <c r="E181" i="18" s="1"/>
  <c r="H181" i="18" s="1"/>
  <c r="I180" i="18"/>
  <c r="O105" i="18"/>
  <c r="M368" i="10" l="1"/>
  <c r="N367" i="10"/>
  <c r="I367" i="47" s="1"/>
  <c r="F455" i="10"/>
  <c r="H454" i="10"/>
  <c r="D181" i="18"/>
  <c r="Q64" i="18"/>
  <c r="N63" i="18"/>
  <c r="G182" i="18"/>
  <c r="I181" i="18"/>
  <c r="O106" i="18"/>
  <c r="M369" i="10" l="1"/>
  <c r="N368" i="10"/>
  <c r="I368" i="47" s="1"/>
  <c r="F456" i="10"/>
  <c r="H455" i="10"/>
  <c r="E182" i="18"/>
  <c r="H182" i="18" s="1"/>
  <c r="D182" i="18"/>
  <c r="Q65" i="18"/>
  <c r="N64" i="18"/>
  <c r="G183" i="18"/>
  <c r="O107" i="18"/>
  <c r="J16" i="18"/>
  <c r="M370" i="10" l="1"/>
  <c r="N369" i="10"/>
  <c r="I369" i="47" s="1"/>
  <c r="F457" i="10"/>
  <c r="H456" i="10"/>
  <c r="I182" i="18"/>
  <c r="E183" i="18"/>
  <c r="H183" i="18" s="1"/>
  <c r="D183" i="18"/>
  <c r="J17" i="18"/>
  <c r="Q66" i="18"/>
  <c r="N65" i="18"/>
  <c r="G184" i="18"/>
  <c r="O108" i="18"/>
  <c r="M371" i="10" l="1"/>
  <c r="N370" i="10"/>
  <c r="I370" i="47" s="1"/>
  <c r="E184" i="18"/>
  <c r="H184" i="18" s="1"/>
  <c r="F458" i="10"/>
  <c r="H457" i="10"/>
  <c r="I183" i="18"/>
  <c r="D184" i="18"/>
  <c r="J18" i="18"/>
  <c r="Q67" i="18"/>
  <c r="N66" i="18"/>
  <c r="G185" i="18"/>
  <c r="O109" i="18"/>
  <c r="M372" i="10" l="1"/>
  <c r="N371" i="10"/>
  <c r="I371" i="47" s="1"/>
  <c r="I184" i="18"/>
  <c r="F459" i="10"/>
  <c r="H458" i="10"/>
  <c r="E185" i="18"/>
  <c r="H185" i="18" s="1"/>
  <c r="D185" i="18"/>
  <c r="J19" i="18"/>
  <c r="Q68" i="18"/>
  <c r="N67" i="18"/>
  <c r="G186" i="18"/>
  <c r="E186" i="18" s="1"/>
  <c r="H186" i="18" s="1"/>
  <c r="O110" i="18"/>
  <c r="M373" i="10" l="1"/>
  <c r="N372" i="10"/>
  <c r="I372" i="47" s="1"/>
  <c r="F460" i="10"/>
  <c r="H459" i="10"/>
  <c r="I185" i="18"/>
  <c r="D186" i="18"/>
  <c r="J20" i="18"/>
  <c r="Q69" i="18"/>
  <c r="N68" i="18"/>
  <c r="G187" i="18"/>
  <c r="E187" i="18" s="1"/>
  <c r="H187" i="18" s="1"/>
  <c r="I186" i="18"/>
  <c r="O111" i="18"/>
  <c r="M374" i="10" l="1"/>
  <c r="N373" i="10"/>
  <c r="I373" i="47" s="1"/>
  <c r="F461" i="10"/>
  <c r="H460" i="10"/>
  <c r="D187" i="18"/>
  <c r="J21" i="18"/>
  <c r="Q70" i="18"/>
  <c r="N69" i="18"/>
  <c r="G188" i="18"/>
  <c r="E188" i="18" s="1"/>
  <c r="H188" i="18" s="1"/>
  <c r="I187" i="18"/>
  <c r="O112" i="18"/>
  <c r="M375" i="10" l="1"/>
  <c r="N374" i="10"/>
  <c r="I374" i="47" s="1"/>
  <c r="F462" i="10"/>
  <c r="H461" i="10"/>
  <c r="D188" i="18"/>
  <c r="J22" i="18"/>
  <c r="Q71" i="18"/>
  <c r="N70" i="18"/>
  <c r="G189" i="18"/>
  <c r="E189" i="18" s="1"/>
  <c r="H189" i="18" s="1"/>
  <c r="I188" i="18"/>
  <c r="O113" i="18"/>
  <c r="M376" i="10" l="1"/>
  <c r="N375" i="10"/>
  <c r="I375" i="47" s="1"/>
  <c r="F463" i="10"/>
  <c r="H462" i="10"/>
  <c r="D189" i="18"/>
  <c r="J23" i="18"/>
  <c r="Q72" i="18"/>
  <c r="N71" i="18"/>
  <c r="G190" i="18"/>
  <c r="I189" i="18"/>
  <c r="O114" i="18"/>
  <c r="M377" i="10" l="1"/>
  <c r="N376" i="10"/>
  <c r="I376" i="47" s="1"/>
  <c r="F464" i="10"/>
  <c r="H463" i="10"/>
  <c r="E190" i="18"/>
  <c r="H190" i="18" s="1"/>
  <c r="D190" i="18"/>
  <c r="J24" i="18"/>
  <c r="Q73" i="18"/>
  <c r="N72" i="18"/>
  <c r="G191" i="18"/>
  <c r="O115" i="18"/>
  <c r="M378" i="10" l="1"/>
  <c r="N377" i="10"/>
  <c r="I377" i="47" s="1"/>
  <c r="E191" i="18"/>
  <c r="H191" i="18" s="1"/>
  <c r="F465" i="10"/>
  <c r="H464" i="10"/>
  <c r="I190" i="18"/>
  <c r="D191" i="18"/>
  <c r="J25" i="18"/>
  <c r="Q74" i="18"/>
  <c r="N73" i="18"/>
  <c r="G192" i="18"/>
  <c r="E192" i="18" s="1"/>
  <c r="H192" i="18" s="1"/>
  <c r="O116" i="18"/>
  <c r="I191" i="18" l="1"/>
  <c r="M379" i="10"/>
  <c r="N378" i="10"/>
  <c r="I378" i="47" s="1"/>
  <c r="F466" i="10"/>
  <c r="H465" i="10"/>
  <c r="D192" i="18"/>
  <c r="J26" i="18"/>
  <c r="Q75" i="18"/>
  <c r="N74" i="18"/>
  <c r="G193" i="18"/>
  <c r="I192" i="18"/>
  <c r="O117" i="18"/>
  <c r="E193" i="18" l="1"/>
  <c r="H193" i="18" s="1"/>
  <c r="M380" i="10"/>
  <c r="N379" i="10"/>
  <c r="I379" i="47" s="1"/>
  <c r="F467" i="10"/>
  <c r="H466" i="10"/>
  <c r="D193" i="18"/>
  <c r="J27" i="18"/>
  <c r="Q76" i="18"/>
  <c r="N75" i="18"/>
  <c r="G194" i="18"/>
  <c r="E194" i="18" s="1"/>
  <c r="H194" i="18" s="1"/>
  <c r="O118" i="18"/>
  <c r="I193" i="18" l="1"/>
  <c r="M381" i="10"/>
  <c r="N380" i="10"/>
  <c r="I380" i="47" s="1"/>
  <c r="F468" i="10"/>
  <c r="H467" i="10"/>
  <c r="D194" i="18"/>
  <c r="J28" i="18"/>
  <c r="Q77" i="18"/>
  <c r="N76" i="18"/>
  <c r="G195" i="18"/>
  <c r="E195" i="18" s="1"/>
  <c r="H195" i="18" s="1"/>
  <c r="I194" i="18"/>
  <c r="O119" i="18"/>
  <c r="M382" i="10" l="1"/>
  <c r="N381" i="10"/>
  <c r="I381" i="47" s="1"/>
  <c r="F469" i="10"/>
  <c r="H468" i="10"/>
  <c r="D195" i="18"/>
  <c r="J29" i="18"/>
  <c r="Q78" i="18"/>
  <c r="N77" i="18"/>
  <c r="G196" i="18"/>
  <c r="E196" i="18" s="1"/>
  <c r="H196" i="18" s="1"/>
  <c r="I195" i="18"/>
  <c r="O120" i="18"/>
  <c r="M383" i="10" l="1"/>
  <c r="N382" i="10"/>
  <c r="I382" i="47" s="1"/>
  <c r="F470" i="10"/>
  <c r="H469" i="10"/>
  <c r="D196" i="18"/>
  <c r="J30" i="18"/>
  <c r="Q79" i="18"/>
  <c r="N78" i="18"/>
  <c r="G197" i="18"/>
  <c r="E197" i="18" s="1"/>
  <c r="H197" i="18" s="1"/>
  <c r="I196" i="18"/>
  <c r="O121" i="18"/>
  <c r="M384" i="10" l="1"/>
  <c r="N383" i="10"/>
  <c r="I383" i="47" s="1"/>
  <c r="G1360" i="47"/>
  <c r="F471" i="10"/>
  <c r="H470" i="10"/>
  <c r="D197" i="18"/>
  <c r="J31" i="18"/>
  <c r="Q80" i="18"/>
  <c r="N79" i="18"/>
  <c r="G198" i="18"/>
  <c r="I197" i="18"/>
  <c r="O122" i="18"/>
  <c r="M385" i="10" l="1"/>
  <c r="N384" i="10"/>
  <c r="I384" i="47" s="1"/>
  <c r="F472" i="10"/>
  <c r="H471" i="10"/>
  <c r="E198" i="18"/>
  <c r="H198" i="18" s="1"/>
  <c r="D198" i="18"/>
  <c r="J32" i="18"/>
  <c r="Q81" i="18"/>
  <c r="N80" i="18"/>
  <c r="G199" i="18"/>
  <c r="O123" i="18"/>
  <c r="M386" i="10" l="1"/>
  <c r="N385" i="10"/>
  <c r="I385" i="47" s="1"/>
  <c r="F473" i="10"/>
  <c r="H472" i="10"/>
  <c r="E199" i="18"/>
  <c r="H199" i="18" s="1"/>
  <c r="I198" i="18"/>
  <c r="D199" i="18"/>
  <c r="J33" i="18"/>
  <c r="Q82" i="18"/>
  <c r="N81" i="18"/>
  <c r="G200" i="18"/>
  <c r="E200" i="18" s="1"/>
  <c r="H200" i="18" s="1"/>
  <c r="O124" i="18"/>
  <c r="M387" i="10" l="1"/>
  <c r="N386" i="10"/>
  <c r="I386" i="47" s="1"/>
  <c r="F474" i="10"/>
  <c r="H473" i="10"/>
  <c r="I199" i="18"/>
  <c r="D200" i="18"/>
  <c r="J34" i="18"/>
  <c r="Q83" i="18"/>
  <c r="N82" i="18"/>
  <c r="G201" i="18"/>
  <c r="E201" i="18" s="1"/>
  <c r="H201" i="18" s="1"/>
  <c r="I200" i="18"/>
  <c r="O125" i="18"/>
  <c r="M388" i="10" l="1"/>
  <c r="N387" i="10"/>
  <c r="I387" i="47" s="1"/>
  <c r="F475" i="10"/>
  <c r="H474" i="10"/>
  <c r="D201" i="18"/>
  <c r="J35" i="18"/>
  <c r="Q84" i="18"/>
  <c r="N83" i="18"/>
  <c r="G202" i="18"/>
  <c r="E202" i="18" s="1"/>
  <c r="H202" i="18" s="1"/>
  <c r="I201" i="18"/>
  <c r="O126" i="18"/>
  <c r="M389" i="10" l="1"/>
  <c r="N388" i="10"/>
  <c r="I388" i="47" s="1"/>
  <c r="F476" i="10"/>
  <c r="H475" i="10"/>
  <c r="D202" i="18"/>
  <c r="J36" i="18"/>
  <c r="Q85" i="18"/>
  <c r="N84" i="18"/>
  <c r="G203" i="18"/>
  <c r="I202" i="18"/>
  <c r="O127" i="18"/>
  <c r="E203" i="18" l="1"/>
  <c r="H203" i="18" s="1"/>
  <c r="M390" i="10"/>
  <c r="N389" i="10"/>
  <c r="I389" i="47" s="1"/>
  <c r="F477" i="10"/>
  <c r="H476" i="10"/>
  <c r="D203" i="18"/>
  <c r="J37" i="18"/>
  <c r="Q86" i="18"/>
  <c r="N85" i="18"/>
  <c r="G204" i="18"/>
  <c r="I203" i="18"/>
  <c r="O128" i="18"/>
  <c r="M391" i="10" l="1"/>
  <c r="N390" i="10"/>
  <c r="I390" i="47" s="1"/>
  <c r="F478" i="10"/>
  <c r="H477" i="10"/>
  <c r="E204" i="18"/>
  <c r="H204" i="18" s="1"/>
  <c r="D204" i="18"/>
  <c r="J38" i="18"/>
  <c r="Q87" i="18"/>
  <c r="N86" i="18"/>
  <c r="G205" i="18"/>
  <c r="O129" i="18"/>
  <c r="M392" i="10" l="1"/>
  <c r="N391" i="10"/>
  <c r="I391" i="47" s="1"/>
  <c r="F479" i="10"/>
  <c r="H478" i="10"/>
  <c r="E205" i="18"/>
  <c r="H205" i="18" s="1"/>
  <c r="I204" i="18"/>
  <c r="D205" i="18"/>
  <c r="J39" i="18"/>
  <c r="Q88" i="18"/>
  <c r="N87" i="18"/>
  <c r="G206" i="18"/>
  <c r="E206" i="18" s="1"/>
  <c r="H206" i="18" s="1"/>
  <c r="O130" i="18"/>
  <c r="M393" i="10" l="1"/>
  <c r="N392" i="10"/>
  <c r="I392" i="47" s="1"/>
  <c r="F480" i="10"/>
  <c r="H479" i="10"/>
  <c r="I205" i="18"/>
  <c r="D206" i="18"/>
  <c r="J40" i="18"/>
  <c r="Q89" i="18"/>
  <c r="N88" i="18"/>
  <c r="G207" i="18"/>
  <c r="I206" i="18"/>
  <c r="O131" i="18"/>
  <c r="M394" i="10" l="1"/>
  <c r="N393" i="10"/>
  <c r="I393" i="47" s="1"/>
  <c r="E207" i="18"/>
  <c r="H207" i="18" s="1"/>
  <c r="F481" i="10"/>
  <c r="H480" i="10"/>
  <c r="D207" i="18"/>
  <c r="J41" i="18"/>
  <c r="Q90" i="18"/>
  <c r="N89" i="18"/>
  <c r="G208" i="18"/>
  <c r="E208" i="18" s="1"/>
  <c r="H208" i="18" s="1"/>
  <c r="O132" i="18"/>
  <c r="I207" i="18" l="1"/>
  <c r="M395" i="10"/>
  <c r="N394" i="10"/>
  <c r="I394" i="47" s="1"/>
  <c r="F482" i="10"/>
  <c r="H481" i="10"/>
  <c r="D208" i="18"/>
  <c r="J42" i="18"/>
  <c r="Q91" i="18"/>
  <c r="N90" i="18"/>
  <c r="G209" i="18"/>
  <c r="I208" i="18"/>
  <c r="O133" i="18"/>
  <c r="M396" i="10" l="1"/>
  <c r="N395" i="10"/>
  <c r="I395" i="47" s="1"/>
  <c r="F483" i="10"/>
  <c r="H482" i="10"/>
  <c r="E209" i="18"/>
  <c r="H209" i="18" s="1"/>
  <c r="D209" i="18"/>
  <c r="J43" i="18"/>
  <c r="Q92" i="18"/>
  <c r="N91" i="18"/>
  <c r="G210" i="18"/>
  <c r="O134" i="18"/>
  <c r="M397" i="10" l="1"/>
  <c r="N396" i="10"/>
  <c r="I396" i="47" s="1"/>
  <c r="E210" i="18"/>
  <c r="H210" i="18" s="1"/>
  <c r="F484" i="10"/>
  <c r="H483" i="10"/>
  <c r="I209" i="18"/>
  <c r="D210" i="18"/>
  <c r="J44" i="18"/>
  <c r="Q93" i="18"/>
  <c r="N92" i="18"/>
  <c r="G211" i="18"/>
  <c r="E211" i="18" s="1"/>
  <c r="H211" i="18" s="1"/>
  <c r="O135" i="18"/>
  <c r="I210" i="18" l="1"/>
  <c r="M398" i="10"/>
  <c r="N397" i="10"/>
  <c r="I397" i="47" s="1"/>
  <c r="F485" i="10"/>
  <c r="H484" i="10"/>
  <c r="D211" i="18"/>
  <c r="J45" i="18"/>
  <c r="Q94" i="18"/>
  <c r="N93" i="18"/>
  <c r="G212" i="18"/>
  <c r="E212" i="18" s="1"/>
  <c r="H212" i="18" s="1"/>
  <c r="I211" i="18"/>
  <c r="O136" i="18"/>
  <c r="M399" i="10" l="1"/>
  <c r="N398" i="10"/>
  <c r="I398" i="47" s="1"/>
  <c r="F486" i="10"/>
  <c r="H485" i="10"/>
  <c r="D212" i="18"/>
  <c r="J46" i="18"/>
  <c r="Q95" i="18"/>
  <c r="N94" i="18"/>
  <c r="G213" i="18"/>
  <c r="I212" i="18"/>
  <c r="O137" i="18"/>
  <c r="M400" i="10" l="1"/>
  <c r="N399" i="10"/>
  <c r="I399" i="47" s="1"/>
  <c r="F487" i="10"/>
  <c r="H486" i="10"/>
  <c r="E213" i="18"/>
  <c r="H213" i="18" s="1"/>
  <c r="D213" i="18"/>
  <c r="J47" i="18"/>
  <c r="Q96" i="18"/>
  <c r="N95" i="18"/>
  <c r="G214" i="18"/>
  <c r="E214" i="18" s="1"/>
  <c r="H214" i="18" s="1"/>
  <c r="O138" i="18"/>
  <c r="M401" i="10" l="1"/>
  <c r="N400" i="10"/>
  <c r="I400" i="47" s="1"/>
  <c r="F488" i="10"/>
  <c r="H487" i="10"/>
  <c r="I213" i="18"/>
  <c r="D214" i="18"/>
  <c r="J48" i="18"/>
  <c r="Q97" i="18"/>
  <c r="N96" i="18"/>
  <c r="G215" i="18"/>
  <c r="E215" i="18" s="1"/>
  <c r="H215" i="18" s="1"/>
  <c r="I214" i="18"/>
  <c r="O139" i="18"/>
  <c r="M402" i="10" l="1"/>
  <c r="N401" i="10"/>
  <c r="I401" i="47" s="1"/>
  <c r="F489" i="10"/>
  <c r="H488" i="10"/>
  <c r="D215" i="18"/>
  <c r="J49" i="18"/>
  <c r="Q98" i="18"/>
  <c r="N97" i="18"/>
  <c r="G216" i="18"/>
  <c r="I215" i="18"/>
  <c r="O140" i="18"/>
  <c r="M403" i="10" l="1"/>
  <c r="N402" i="10"/>
  <c r="I402" i="47" s="1"/>
  <c r="F490" i="10"/>
  <c r="H489" i="10"/>
  <c r="E216" i="18"/>
  <c r="H216" i="18" s="1"/>
  <c r="D216" i="18"/>
  <c r="J50" i="18"/>
  <c r="Q99" i="18"/>
  <c r="N98" i="18"/>
  <c r="G217" i="18"/>
  <c r="O141" i="18"/>
  <c r="M404" i="10" l="1"/>
  <c r="N403" i="10"/>
  <c r="I403" i="47" s="1"/>
  <c r="F491" i="10"/>
  <c r="H490" i="10"/>
  <c r="I216" i="18"/>
  <c r="E217" i="18"/>
  <c r="H217" i="18" s="1"/>
  <c r="D217" i="18"/>
  <c r="J51" i="18"/>
  <c r="Q100" i="18"/>
  <c r="N99" i="18"/>
  <c r="G218" i="18"/>
  <c r="O142" i="18"/>
  <c r="M405" i="10" l="1"/>
  <c r="N404" i="10"/>
  <c r="I404" i="47" s="1"/>
  <c r="F492" i="10"/>
  <c r="H491" i="10"/>
  <c r="I217" i="18"/>
  <c r="E218" i="18"/>
  <c r="H218" i="18" s="1"/>
  <c r="D218" i="18"/>
  <c r="J52" i="18"/>
  <c r="Q101" i="18"/>
  <c r="N100" i="18"/>
  <c r="G219" i="18"/>
  <c r="E219" i="18" s="1"/>
  <c r="H219" i="18" s="1"/>
  <c r="O143" i="18"/>
  <c r="M406" i="10" l="1"/>
  <c r="N405" i="10"/>
  <c r="I405" i="47" s="1"/>
  <c r="F493" i="10"/>
  <c r="H492" i="10"/>
  <c r="I218" i="18"/>
  <c r="D219" i="18"/>
  <c r="J53" i="18"/>
  <c r="Q102" i="18"/>
  <c r="N101" i="18"/>
  <c r="G220" i="18"/>
  <c r="E220" i="18" s="1"/>
  <c r="H220" i="18" s="1"/>
  <c r="I219" i="18"/>
  <c r="O144" i="18"/>
  <c r="M407" i="10" l="1"/>
  <c r="N406" i="10"/>
  <c r="I406" i="47" s="1"/>
  <c r="F494" i="10"/>
  <c r="H493" i="10"/>
  <c r="D220" i="18"/>
  <c r="J54" i="18"/>
  <c r="Q103" i="18"/>
  <c r="N102" i="18"/>
  <c r="G221" i="18"/>
  <c r="E221" i="18" s="1"/>
  <c r="H221" i="18" s="1"/>
  <c r="I220" i="18"/>
  <c r="O145" i="18"/>
  <c r="M408" i="10" l="1"/>
  <c r="N407" i="10"/>
  <c r="I407" i="47" s="1"/>
  <c r="F495" i="10"/>
  <c r="H494" i="10"/>
  <c r="D221" i="18"/>
  <c r="J55" i="18"/>
  <c r="Q104" i="18"/>
  <c r="N103" i="18"/>
  <c r="G222" i="18"/>
  <c r="E222" i="18" s="1"/>
  <c r="H222" i="18" s="1"/>
  <c r="I221" i="18"/>
  <c r="O146" i="18"/>
  <c r="M409" i="10" l="1"/>
  <c r="N408" i="10"/>
  <c r="I408" i="47" s="1"/>
  <c r="F496" i="10"/>
  <c r="H495" i="10"/>
  <c r="D222" i="18"/>
  <c r="J56" i="18"/>
  <c r="Q105" i="18"/>
  <c r="N104" i="18"/>
  <c r="G223" i="18"/>
  <c r="I222" i="18"/>
  <c r="O147" i="18"/>
  <c r="M410" i="10" l="1"/>
  <c r="N409" i="10"/>
  <c r="I409" i="47" s="1"/>
  <c r="F497" i="10"/>
  <c r="H496" i="10"/>
  <c r="E223" i="18"/>
  <c r="H223" i="18" s="1"/>
  <c r="D223" i="18"/>
  <c r="J57" i="18"/>
  <c r="Q106" i="18"/>
  <c r="N105" i="18"/>
  <c r="G224" i="18"/>
  <c r="O148" i="18"/>
  <c r="E224" i="18" l="1"/>
  <c r="H224" i="18" s="1"/>
  <c r="M411" i="10"/>
  <c r="N410" i="10"/>
  <c r="I410" i="47" s="1"/>
  <c r="F498" i="10"/>
  <c r="H497" i="10"/>
  <c r="I223" i="18"/>
  <c r="D224" i="18"/>
  <c r="J58" i="18"/>
  <c r="Q107" i="18"/>
  <c r="N106" i="18"/>
  <c r="G225" i="18"/>
  <c r="I224" i="18"/>
  <c r="O149" i="18"/>
  <c r="M412" i="10" l="1"/>
  <c r="N411" i="10"/>
  <c r="I411" i="47" s="1"/>
  <c r="F499" i="10"/>
  <c r="H498" i="10"/>
  <c r="E225" i="18"/>
  <c r="H225" i="18" s="1"/>
  <c r="D225" i="18"/>
  <c r="J59" i="18"/>
  <c r="Q108" i="18"/>
  <c r="N107" i="18"/>
  <c r="G226" i="18"/>
  <c r="O150" i="18"/>
  <c r="E226" i="18" l="1"/>
  <c r="H226" i="18" s="1"/>
  <c r="M413" i="10"/>
  <c r="N412" i="10"/>
  <c r="I412" i="47" s="1"/>
  <c r="F500" i="10"/>
  <c r="H499" i="10"/>
  <c r="I225" i="18"/>
  <c r="D226" i="18"/>
  <c r="J60" i="18"/>
  <c r="Q109" i="18"/>
  <c r="N108" i="18"/>
  <c r="G227" i="18"/>
  <c r="I226" i="18"/>
  <c r="O151" i="18"/>
  <c r="M414" i="10" l="1"/>
  <c r="N413" i="10"/>
  <c r="I413" i="47" s="1"/>
  <c r="F501" i="10"/>
  <c r="H500" i="10"/>
  <c r="E227" i="18"/>
  <c r="H227" i="18" s="1"/>
  <c r="D227" i="18"/>
  <c r="J61" i="18"/>
  <c r="Q110" i="18"/>
  <c r="N109" i="18"/>
  <c r="G228" i="18"/>
  <c r="E228" i="18" s="1"/>
  <c r="H228" i="18" s="1"/>
  <c r="O152" i="18"/>
  <c r="M415" i="10" l="1"/>
  <c r="N414" i="10"/>
  <c r="I414" i="47" s="1"/>
  <c r="F502" i="10"/>
  <c r="H501" i="10"/>
  <c r="I227" i="18"/>
  <c r="D228" i="18"/>
  <c r="J62" i="18"/>
  <c r="Q111" i="18"/>
  <c r="N110" i="18"/>
  <c r="G229" i="18"/>
  <c r="E229" i="18" s="1"/>
  <c r="H229" i="18" s="1"/>
  <c r="I228" i="18"/>
  <c r="O153" i="18"/>
  <c r="M416" i="10" l="1"/>
  <c r="N415" i="10"/>
  <c r="I415" i="47" s="1"/>
  <c r="F503" i="10"/>
  <c r="H502" i="10"/>
  <c r="D229" i="18"/>
  <c r="J63" i="18"/>
  <c r="Q112" i="18"/>
  <c r="N111" i="18"/>
  <c r="G230" i="18"/>
  <c r="E230" i="18" s="1"/>
  <c r="H230" i="18" s="1"/>
  <c r="I229" i="18"/>
  <c r="O154" i="18"/>
  <c r="M417" i="10" l="1"/>
  <c r="N416" i="10"/>
  <c r="I416" i="47" s="1"/>
  <c r="F504" i="10"/>
  <c r="H503" i="10"/>
  <c r="D230" i="18"/>
  <c r="J64" i="18"/>
  <c r="Q113" i="18"/>
  <c r="N112" i="18"/>
  <c r="G231" i="18"/>
  <c r="I230" i="18"/>
  <c r="O155" i="18"/>
  <c r="E231" i="18" l="1"/>
  <c r="H231" i="18" s="1"/>
  <c r="M418" i="10"/>
  <c r="N417" i="10"/>
  <c r="I417" i="47" s="1"/>
  <c r="F505" i="10"/>
  <c r="H504" i="10"/>
  <c r="D231" i="18"/>
  <c r="J65" i="18"/>
  <c r="Q114" i="18"/>
  <c r="N113" i="18"/>
  <c r="G232" i="18"/>
  <c r="I231" i="18"/>
  <c r="O156" i="18"/>
  <c r="M419" i="10" l="1"/>
  <c r="N418" i="10"/>
  <c r="I418" i="47" s="1"/>
  <c r="F506" i="10"/>
  <c r="H505" i="10"/>
  <c r="E232" i="18"/>
  <c r="H232" i="18" s="1"/>
  <c r="D232" i="18"/>
  <c r="J66" i="18"/>
  <c r="Q115" i="18"/>
  <c r="N114" i="18"/>
  <c r="G233" i="18"/>
  <c r="O157" i="18"/>
  <c r="M420" i="10" l="1"/>
  <c r="N419" i="10"/>
  <c r="I419" i="47" s="1"/>
  <c r="F507" i="10"/>
  <c r="H506" i="10"/>
  <c r="E233" i="18"/>
  <c r="H233" i="18" s="1"/>
  <c r="I232" i="18"/>
  <c r="D233" i="18"/>
  <c r="J67" i="18"/>
  <c r="Q116" i="18"/>
  <c r="N115" i="18"/>
  <c r="G234" i="18"/>
  <c r="O158" i="18"/>
  <c r="M421" i="10" l="1"/>
  <c r="N420" i="10"/>
  <c r="I420" i="47" s="1"/>
  <c r="F508" i="10"/>
  <c r="H507" i="10"/>
  <c r="E234" i="18"/>
  <c r="H234" i="18" s="1"/>
  <c r="I233" i="18"/>
  <c r="D234" i="18"/>
  <c r="J68" i="18"/>
  <c r="Q117" i="18"/>
  <c r="N116" i="18"/>
  <c r="G235" i="18"/>
  <c r="E235" i="18" s="1"/>
  <c r="H235" i="18" s="1"/>
  <c r="O159" i="18"/>
  <c r="M422" i="10" l="1"/>
  <c r="N421" i="10"/>
  <c r="I421" i="47" s="1"/>
  <c r="F509" i="10"/>
  <c r="H508" i="10"/>
  <c r="I234" i="18"/>
  <c r="D235" i="18"/>
  <c r="J69" i="18"/>
  <c r="Q118" i="18"/>
  <c r="N117" i="18"/>
  <c r="G236" i="18"/>
  <c r="E236" i="18" s="1"/>
  <c r="H236" i="18" s="1"/>
  <c r="I235" i="18"/>
  <c r="O160" i="18"/>
  <c r="M423" i="10" l="1"/>
  <c r="N422" i="10"/>
  <c r="I422" i="47" s="1"/>
  <c r="F510" i="10"/>
  <c r="H509" i="10"/>
  <c r="D236" i="18"/>
  <c r="J70" i="18"/>
  <c r="Q119" i="18"/>
  <c r="N118" i="18"/>
  <c r="G237" i="18"/>
  <c r="E237" i="18" s="1"/>
  <c r="H237" i="18" s="1"/>
  <c r="I236" i="18"/>
  <c r="O161" i="18"/>
  <c r="M424" i="10" l="1"/>
  <c r="N423" i="10"/>
  <c r="I423" i="47" s="1"/>
  <c r="F511" i="10"/>
  <c r="H510" i="10"/>
  <c r="D237" i="18"/>
  <c r="J71" i="18"/>
  <c r="Q120" i="18"/>
  <c r="N119" i="18"/>
  <c r="G238" i="18"/>
  <c r="E238" i="18" s="1"/>
  <c r="H238" i="18" s="1"/>
  <c r="I237" i="18"/>
  <c r="O162" i="18"/>
  <c r="M425" i="10" l="1"/>
  <c r="N424" i="10"/>
  <c r="I424" i="47" s="1"/>
  <c r="F512" i="10"/>
  <c r="H511" i="10"/>
  <c r="D238" i="18"/>
  <c r="J72" i="18"/>
  <c r="Q121" i="18"/>
  <c r="N120" i="18"/>
  <c r="G239" i="18"/>
  <c r="I238" i="18"/>
  <c r="O163" i="18"/>
  <c r="E239" i="18" l="1"/>
  <c r="H239" i="18" s="1"/>
  <c r="M426" i="10"/>
  <c r="N425" i="10"/>
  <c r="I425" i="47" s="1"/>
  <c r="F513" i="10"/>
  <c r="H512" i="10"/>
  <c r="D239" i="18"/>
  <c r="J73" i="18"/>
  <c r="Q122" i="18"/>
  <c r="N121" i="18"/>
  <c r="G240" i="18"/>
  <c r="I239" i="18"/>
  <c r="O164" i="18"/>
  <c r="M427" i="10" l="1"/>
  <c r="N426" i="10"/>
  <c r="I426" i="47" s="1"/>
  <c r="F514" i="10"/>
  <c r="H513" i="10"/>
  <c r="E240" i="18"/>
  <c r="H240" i="18" s="1"/>
  <c r="D240" i="18"/>
  <c r="J74" i="18"/>
  <c r="Q123" i="18"/>
  <c r="N122" i="18"/>
  <c r="G241" i="18"/>
  <c r="O165" i="18"/>
  <c r="E241" i="18" l="1"/>
  <c r="H241" i="18" s="1"/>
  <c r="M428" i="10"/>
  <c r="N427" i="10"/>
  <c r="I427" i="47" s="1"/>
  <c r="F515" i="10"/>
  <c r="H514" i="10"/>
  <c r="I240" i="18"/>
  <c r="D241" i="18"/>
  <c r="J75" i="18"/>
  <c r="Q124" i="18"/>
  <c r="N123" i="18"/>
  <c r="G242" i="18"/>
  <c r="E242" i="18" s="1"/>
  <c r="H242" i="18" s="1"/>
  <c r="I241" i="18"/>
  <c r="O166" i="18"/>
  <c r="M429" i="10" l="1"/>
  <c r="N428" i="10"/>
  <c r="I428" i="47" s="1"/>
  <c r="F516" i="10"/>
  <c r="H515" i="10"/>
  <c r="D242" i="18"/>
  <c r="J76" i="18"/>
  <c r="Q125" i="18"/>
  <c r="N124" i="18"/>
  <c r="G243" i="18"/>
  <c r="E243" i="18" s="1"/>
  <c r="H243" i="18" s="1"/>
  <c r="I242" i="18"/>
  <c r="O167" i="18"/>
  <c r="M430" i="10" l="1"/>
  <c r="N429" i="10"/>
  <c r="I429" i="47" s="1"/>
  <c r="F517" i="10"/>
  <c r="H516" i="10"/>
  <c r="D243" i="18"/>
  <c r="J77" i="18"/>
  <c r="Q126" i="18"/>
  <c r="N125" i="18"/>
  <c r="G244" i="18"/>
  <c r="E244" i="18" s="1"/>
  <c r="H244" i="18" s="1"/>
  <c r="I243" i="18"/>
  <c r="O168" i="18"/>
  <c r="M431" i="10" l="1"/>
  <c r="N430" i="10"/>
  <c r="I430" i="47" s="1"/>
  <c r="F518" i="10"/>
  <c r="H517" i="10"/>
  <c r="D244" i="18"/>
  <c r="J78" i="18"/>
  <c r="Q127" i="18"/>
  <c r="N126" i="18"/>
  <c r="G245" i="18"/>
  <c r="I244" i="18"/>
  <c r="O169" i="18"/>
  <c r="E245" i="18" l="1"/>
  <c r="H245" i="18" s="1"/>
  <c r="M432" i="10"/>
  <c r="N431" i="10"/>
  <c r="I431" i="47" s="1"/>
  <c r="F519" i="10"/>
  <c r="H518" i="10"/>
  <c r="D245" i="18"/>
  <c r="J79" i="18"/>
  <c r="Q128" i="18"/>
  <c r="N127" i="18"/>
  <c r="G246" i="18"/>
  <c r="I245" i="18"/>
  <c r="O170" i="18"/>
  <c r="M433" i="10" l="1"/>
  <c r="N432" i="10"/>
  <c r="I432" i="47" s="1"/>
  <c r="F520" i="10"/>
  <c r="H519" i="10"/>
  <c r="E246" i="18"/>
  <c r="H246" i="18" s="1"/>
  <c r="D246" i="18"/>
  <c r="J80" i="18"/>
  <c r="Q129" i="18"/>
  <c r="N128" i="18"/>
  <c r="G247" i="18"/>
  <c r="O171" i="18"/>
  <c r="E247" i="18" l="1"/>
  <c r="H247" i="18" s="1"/>
  <c r="M434" i="10"/>
  <c r="N433" i="10"/>
  <c r="I433" i="47" s="1"/>
  <c r="F521" i="10"/>
  <c r="H520" i="10"/>
  <c r="I246" i="18"/>
  <c r="D247" i="18"/>
  <c r="J81" i="18"/>
  <c r="Q130" i="18"/>
  <c r="N129" i="18"/>
  <c r="G248" i="18"/>
  <c r="E248" i="18" s="1"/>
  <c r="H248" i="18" s="1"/>
  <c r="I247" i="18"/>
  <c r="O172" i="18"/>
  <c r="M435" i="10" l="1"/>
  <c r="N434" i="10"/>
  <c r="I434" i="47" s="1"/>
  <c r="F522" i="10"/>
  <c r="H521" i="10"/>
  <c r="D248" i="18"/>
  <c r="J82" i="18"/>
  <c r="Q131" i="18"/>
  <c r="N130" i="18"/>
  <c r="G249" i="18"/>
  <c r="E249" i="18" s="1"/>
  <c r="H249" i="18" s="1"/>
  <c r="I248" i="18"/>
  <c r="O173" i="18"/>
  <c r="M436" i="10" l="1"/>
  <c r="N435" i="10"/>
  <c r="I435" i="47" s="1"/>
  <c r="F523" i="10"/>
  <c r="H522" i="10"/>
  <c r="D249" i="18"/>
  <c r="J83" i="18"/>
  <c r="Q132" i="18"/>
  <c r="N131" i="18"/>
  <c r="G250" i="18"/>
  <c r="E250" i="18" s="1"/>
  <c r="H250" i="18" s="1"/>
  <c r="I249" i="18"/>
  <c r="O174" i="18"/>
  <c r="M437" i="10" l="1"/>
  <c r="N436" i="10"/>
  <c r="I436" i="47" s="1"/>
  <c r="F524" i="10"/>
  <c r="H523" i="10"/>
  <c r="D250" i="18"/>
  <c r="J84" i="18"/>
  <c r="Q133" i="18"/>
  <c r="N132" i="18"/>
  <c r="G251" i="18"/>
  <c r="E251" i="18" s="1"/>
  <c r="H251" i="18" s="1"/>
  <c r="I250" i="18"/>
  <c r="O175" i="18"/>
  <c r="M438" i="10" l="1"/>
  <c r="N437" i="10"/>
  <c r="I437" i="47" s="1"/>
  <c r="F525" i="10"/>
  <c r="H524" i="10"/>
  <c r="D251" i="18"/>
  <c r="J85" i="18"/>
  <c r="Q134" i="18"/>
  <c r="N133" i="18"/>
  <c r="G252" i="18"/>
  <c r="E252" i="18" s="1"/>
  <c r="H252" i="18" s="1"/>
  <c r="I251" i="18"/>
  <c r="O176" i="18"/>
  <c r="M439" i="10" l="1"/>
  <c r="N438" i="10"/>
  <c r="I438" i="47" s="1"/>
  <c r="F526" i="10"/>
  <c r="H525" i="10"/>
  <c r="D252" i="18"/>
  <c r="J86" i="18"/>
  <c r="Q135" i="18"/>
  <c r="N134" i="18"/>
  <c r="G253" i="18"/>
  <c r="I252" i="18"/>
  <c r="O177" i="18"/>
  <c r="M440" i="10" l="1"/>
  <c r="N439" i="10"/>
  <c r="I439" i="47" s="1"/>
  <c r="F527" i="10"/>
  <c r="H526" i="10"/>
  <c r="E253" i="18"/>
  <c r="H253" i="18" s="1"/>
  <c r="D253" i="18"/>
  <c r="J87" i="18"/>
  <c r="Q136" i="18"/>
  <c r="N135" i="18"/>
  <c r="G254" i="18"/>
  <c r="O178" i="18"/>
  <c r="E254" i="18" l="1"/>
  <c r="H254" i="18" s="1"/>
  <c r="M441" i="10"/>
  <c r="N440" i="10"/>
  <c r="I440" i="47" s="1"/>
  <c r="F528" i="10"/>
  <c r="H527" i="10"/>
  <c r="I253" i="18"/>
  <c r="D254" i="18"/>
  <c r="J88" i="18"/>
  <c r="Q137" i="18"/>
  <c r="N136" i="18"/>
  <c r="G255" i="18"/>
  <c r="I254" i="18"/>
  <c r="O179" i="18"/>
  <c r="M442" i="10" l="1"/>
  <c r="N441" i="10"/>
  <c r="I441" i="47" s="1"/>
  <c r="F529" i="10"/>
  <c r="H528" i="10"/>
  <c r="E255" i="18"/>
  <c r="H255" i="18" s="1"/>
  <c r="D255" i="18"/>
  <c r="J89" i="18"/>
  <c r="Q138" i="18"/>
  <c r="N137" i="18"/>
  <c r="G256" i="18"/>
  <c r="O180" i="18"/>
  <c r="E256" i="18" l="1"/>
  <c r="H256" i="18" s="1"/>
  <c r="M443" i="10"/>
  <c r="N442" i="10"/>
  <c r="I442" i="47" s="1"/>
  <c r="F530" i="10"/>
  <c r="H529" i="10"/>
  <c r="I255" i="18"/>
  <c r="D256" i="18"/>
  <c r="J90" i="18"/>
  <c r="Q139" i="18"/>
  <c r="N138" i="18"/>
  <c r="G257" i="18"/>
  <c r="E257" i="18" s="1"/>
  <c r="H257" i="18" s="1"/>
  <c r="O181" i="18"/>
  <c r="I256" i="18" l="1"/>
  <c r="M444" i="10"/>
  <c r="N443" i="10"/>
  <c r="I443" i="47" s="1"/>
  <c r="F531" i="10"/>
  <c r="H530" i="10"/>
  <c r="D257" i="18"/>
  <c r="J91" i="18"/>
  <c r="Q140" i="18"/>
  <c r="N139" i="18"/>
  <c r="G258" i="18"/>
  <c r="I257" i="18"/>
  <c r="O182" i="18"/>
  <c r="M445" i="10" l="1"/>
  <c r="N444" i="10"/>
  <c r="I444" i="47" s="1"/>
  <c r="F532" i="10"/>
  <c r="H531" i="10"/>
  <c r="E258" i="18"/>
  <c r="H258" i="18" s="1"/>
  <c r="D258" i="18"/>
  <c r="J92" i="18"/>
  <c r="Q141" i="18"/>
  <c r="N140" i="18"/>
  <c r="G259" i="18"/>
  <c r="O183" i="18"/>
  <c r="M446" i="10" l="1"/>
  <c r="N445" i="10"/>
  <c r="I445" i="47" s="1"/>
  <c r="F533" i="10"/>
  <c r="H532" i="10"/>
  <c r="I258" i="18"/>
  <c r="E259" i="18"/>
  <c r="H259" i="18" s="1"/>
  <c r="D259" i="18"/>
  <c r="J93" i="18"/>
  <c r="Q142" i="18"/>
  <c r="N141" i="18"/>
  <c r="G260" i="18"/>
  <c r="E260" i="18" s="1"/>
  <c r="H260" i="18" s="1"/>
  <c r="O184" i="18"/>
  <c r="M447" i="10" l="1"/>
  <c r="N446" i="10"/>
  <c r="I446" i="47" s="1"/>
  <c r="F534" i="10"/>
  <c r="H533" i="10"/>
  <c r="I259" i="18"/>
  <c r="D260" i="18"/>
  <c r="J94" i="18"/>
  <c r="Q143" i="18"/>
  <c r="N142" i="18"/>
  <c r="G261" i="18"/>
  <c r="I260" i="18"/>
  <c r="O185" i="18"/>
  <c r="E261" i="18" l="1"/>
  <c r="H261" i="18" s="1"/>
  <c r="M448" i="10"/>
  <c r="N447" i="10"/>
  <c r="I447" i="47" s="1"/>
  <c r="F535" i="10"/>
  <c r="H534" i="10"/>
  <c r="D261" i="18"/>
  <c r="J95" i="18"/>
  <c r="Q144" i="18"/>
  <c r="N143" i="18"/>
  <c r="G262" i="18"/>
  <c r="E262" i="18" s="1"/>
  <c r="H262" i="18" s="1"/>
  <c r="I261" i="18"/>
  <c r="O186" i="18"/>
  <c r="M449" i="10" l="1"/>
  <c r="N448" i="10"/>
  <c r="I448" i="47" s="1"/>
  <c r="F536" i="10"/>
  <c r="H535" i="10"/>
  <c r="D262" i="18"/>
  <c r="J96" i="18"/>
  <c r="Q145" i="18"/>
  <c r="N144" i="18"/>
  <c r="K16" i="18"/>
  <c r="M16" i="18" s="1"/>
  <c r="C1157" i="47" s="1"/>
  <c r="G263" i="18"/>
  <c r="E263" i="18" s="1"/>
  <c r="H263" i="18" s="1"/>
  <c r="I262" i="18"/>
  <c r="O187" i="18"/>
  <c r="M450" i="10" l="1"/>
  <c r="N449" i="10"/>
  <c r="I449" i="47" s="1"/>
  <c r="F537" i="10"/>
  <c r="H536" i="10"/>
  <c r="D263" i="18"/>
  <c r="J97" i="18"/>
  <c r="Q146" i="18"/>
  <c r="N145" i="18"/>
  <c r="L16" i="18"/>
  <c r="K17" i="18"/>
  <c r="M17" i="18" s="1"/>
  <c r="C1158" i="47" s="1"/>
  <c r="G264" i="18"/>
  <c r="E264" i="18" s="1"/>
  <c r="H264" i="18" s="1"/>
  <c r="I263" i="18"/>
  <c r="O188" i="18"/>
  <c r="M451" i="10" l="1"/>
  <c r="N450" i="10"/>
  <c r="I450" i="47" s="1"/>
  <c r="F538" i="10"/>
  <c r="H537" i="10"/>
  <c r="D264" i="18"/>
  <c r="J98" i="18"/>
  <c r="Q147" i="18"/>
  <c r="N146" i="18"/>
  <c r="L17" i="18"/>
  <c r="K18" i="18"/>
  <c r="M18" i="18" s="1"/>
  <c r="C1159" i="47" s="1"/>
  <c r="G265" i="18"/>
  <c r="E265" i="18" s="1"/>
  <c r="H265" i="18" s="1"/>
  <c r="I264" i="18"/>
  <c r="O189" i="18"/>
  <c r="M452" i="10" l="1"/>
  <c r="N451" i="10"/>
  <c r="I451" i="47" s="1"/>
  <c r="F539" i="10"/>
  <c r="H538" i="10"/>
  <c r="D265" i="18"/>
  <c r="J99" i="18"/>
  <c r="Q148" i="18"/>
  <c r="N147" i="18"/>
  <c r="L18" i="18"/>
  <c r="K19" i="18"/>
  <c r="M19" i="18" s="1"/>
  <c r="C1160" i="47" s="1"/>
  <c r="G266" i="18"/>
  <c r="I265" i="18"/>
  <c r="O190" i="18"/>
  <c r="E266" i="18" l="1"/>
  <c r="H266" i="18" s="1"/>
  <c r="M453" i="10"/>
  <c r="N452" i="10"/>
  <c r="I452" i="47" s="1"/>
  <c r="F540" i="10"/>
  <c r="H539" i="10"/>
  <c r="D266" i="18"/>
  <c r="J100" i="18"/>
  <c r="Q149" i="18"/>
  <c r="N148" i="18"/>
  <c r="K20" i="18"/>
  <c r="M20" i="18" s="1"/>
  <c r="C1161" i="47" s="1"/>
  <c r="L19" i="18"/>
  <c r="G267" i="18"/>
  <c r="I266" i="18"/>
  <c r="O191" i="18"/>
  <c r="E267" i="18" l="1"/>
  <c r="H267" i="18" s="1"/>
  <c r="M454" i="10"/>
  <c r="N453" i="10"/>
  <c r="I453" i="47" s="1"/>
  <c r="F541" i="10"/>
  <c r="H540" i="10"/>
  <c r="D267" i="18"/>
  <c r="J101" i="18"/>
  <c r="Q150" i="18"/>
  <c r="N149" i="18"/>
  <c r="L20" i="18"/>
  <c r="K21" i="18"/>
  <c r="M21" i="18" s="1"/>
  <c r="C1162" i="47" s="1"/>
  <c r="G268" i="18"/>
  <c r="I267" i="18"/>
  <c r="O192" i="18"/>
  <c r="E268" i="18" l="1"/>
  <c r="H268" i="18" s="1"/>
  <c r="M455" i="10"/>
  <c r="N454" i="10"/>
  <c r="I454" i="47" s="1"/>
  <c r="F542" i="10"/>
  <c r="H541" i="10"/>
  <c r="D268" i="18"/>
  <c r="J102" i="18"/>
  <c r="Q151" i="18"/>
  <c r="N150" i="18"/>
  <c r="K22" i="18"/>
  <c r="M22" i="18" s="1"/>
  <c r="C1163" i="47" s="1"/>
  <c r="L21" i="18"/>
  <c r="G269" i="18"/>
  <c r="I268" i="18"/>
  <c r="O193" i="18"/>
  <c r="E269" i="18" l="1"/>
  <c r="H269" i="18" s="1"/>
  <c r="M456" i="10"/>
  <c r="N455" i="10"/>
  <c r="I455" i="47" s="1"/>
  <c r="F543" i="10"/>
  <c r="H542" i="10"/>
  <c r="D269" i="18"/>
  <c r="J103" i="18"/>
  <c r="Q152" i="18"/>
  <c r="N151" i="18"/>
  <c r="L22" i="18"/>
  <c r="K23" i="18"/>
  <c r="M23" i="18" s="1"/>
  <c r="C1164" i="47" s="1"/>
  <c r="G270" i="18"/>
  <c r="I269" i="18"/>
  <c r="O194" i="18"/>
  <c r="E270" i="18" l="1"/>
  <c r="H270" i="18" s="1"/>
  <c r="M457" i="10"/>
  <c r="N456" i="10"/>
  <c r="I456" i="47" s="1"/>
  <c r="F544" i="10"/>
  <c r="H543" i="10"/>
  <c r="D270" i="18"/>
  <c r="J104" i="18"/>
  <c r="Q153" i="18"/>
  <c r="N152" i="18"/>
  <c r="K24" i="18"/>
  <c r="M24" i="18" s="1"/>
  <c r="C1165" i="47" s="1"/>
  <c r="L23" i="18"/>
  <c r="G271" i="18"/>
  <c r="E271" i="18" s="1"/>
  <c r="H271" i="18" s="1"/>
  <c r="I270" i="18"/>
  <c r="O195" i="18"/>
  <c r="M458" i="10" l="1"/>
  <c r="N457" i="10"/>
  <c r="I457" i="47" s="1"/>
  <c r="F545" i="10"/>
  <c r="H544" i="10"/>
  <c r="D271" i="18"/>
  <c r="J105" i="18"/>
  <c r="Q154" i="18"/>
  <c r="N153" i="18"/>
  <c r="L24" i="18"/>
  <c r="K25" i="18"/>
  <c r="M25" i="18" s="1"/>
  <c r="C1166" i="47" s="1"/>
  <c r="G272" i="18"/>
  <c r="E272" i="18" s="1"/>
  <c r="H272" i="18" s="1"/>
  <c r="I271" i="18"/>
  <c r="O196" i="18"/>
  <c r="M459" i="10" l="1"/>
  <c r="N458" i="10"/>
  <c r="I458" i="47" s="1"/>
  <c r="F546" i="10"/>
  <c r="H545" i="10"/>
  <c r="D272" i="18"/>
  <c r="J106" i="18"/>
  <c r="Q155" i="18"/>
  <c r="N154" i="18"/>
  <c r="L25" i="18"/>
  <c r="K26" i="18"/>
  <c r="M26" i="18" s="1"/>
  <c r="C1167" i="47" s="1"/>
  <c r="G273" i="18"/>
  <c r="I272" i="18"/>
  <c r="O197" i="18"/>
  <c r="E273" i="18" l="1"/>
  <c r="H273" i="18" s="1"/>
  <c r="M460" i="10"/>
  <c r="N459" i="10"/>
  <c r="I459" i="47" s="1"/>
  <c r="F547" i="10"/>
  <c r="H546" i="10"/>
  <c r="D273" i="18"/>
  <c r="J107" i="18"/>
  <c r="Q156" i="18"/>
  <c r="N155" i="18"/>
  <c r="L26" i="18"/>
  <c r="K27" i="18"/>
  <c r="M27" i="18" s="1"/>
  <c r="C1168" i="47" s="1"/>
  <c r="G274" i="18"/>
  <c r="I273" i="18"/>
  <c r="O198" i="18"/>
  <c r="M461" i="10" l="1"/>
  <c r="N460" i="10"/>
  <c r="I460" i="47" s="1"/>
  <c r="F548" i="10"/>
  <c r="H547" i="10"/>
  <c r="E274" i="18"/>
  <c r="H274" i="18" s="1"/>
  <c r="D274" i="18"/>
  <c r="J108" i="18"/>
  <c r="Q157" i="18"/>
  <c r="N156" i="18"/>
  <c r="L27" i="18"/>
  <c r="K28" i="18"/>
  <c r="M28" i="18" s="1"/>
  <c r="C1169" i="47" s="1"/>
  <c r="G275" i="18"/>
  <c r="E275" i="18" s="1"/>
  <c r="H275" i="18" s="1"/>
  <c r="O199" i="18"/>
  <c r="M462" i="10" l="1"/>
  <c r="N461" i="10"/>
  <c r="I461" i="47" s="1"/>
  <c r="F549" i="10"/>
  <c r="H548" i="10"/>
  <c r="I274" i="18"/>
  <c r="D275" i="18"/>
  <c r="J109" i="18"/>
  <c r="Q158" i="18"/>
  <c r="N157" i="18"/>
  <c r="K29" i="18"/>
  <c r="M29" i="18" s="1"/>
  <c r="C1170" i="47" s="1"/>
  <c r="L28" i="18"/>
  <c r="G276" i="18"/>
  <c r="I275" i="18"/>
  <c r="O200" i="18"/>
  <c r="E276" i="18" l="1"/>
  <c r="H276" i="18" s="1"/>
  <c r="M463" i="10"/>
  <c r="N462" i="10"/>
  <c r="I462" i="47" s="1"/>
  <c r="F550" i="10"/>
  <c r="H549" i="10"/>
  <c r="D276" i="18"/>
  <c r="J110" i="18"/>
  <c r="Q159" i="18"/>
  <c r="N158" i="18"/>
  <c r="L29" i="18"/>
  <c r="K30" i="18"/>
  <c r="M30" i="18" s="1"/>
  <c r="C1171" i="47" s="1"/>
  <c r="G277" i="18"/>
  <c r="E277" i="18" s="1"/>
  <c r="H277" i="18" s="1"/>
  <c r="I276" i="18"/>
  <c r="O201" i="18"/>
  <c r="M464" i="10" l="1"/>
  <c r="N463" i="10"/>
  <c r="I463" i="47" s="1"/>
  <c r="F551" i="10"/>
  <c r="H550" i="10"/>
  <c r="D277" i="18"/>
  <c r="J111" i="18"/>
  <c r="Q160" i="18"/>
  <c r="N159" i="18"/>
  <c r="L30" i="18"/>
  <c r="K31" i="18"/>
  <c r="M31" i="18" s="1"/>
  <c r="C1172" i="47" s="1"/>
  <c r="G278" i="18"/>
  <c r="E278" i="18" s="1"/>
  <c r="H278" i="18" s="1"/>
  <c r="I277" i="18"/>
  <c r="O202" i="18"/>
  <c r="M465" i="10" l="1"/>
  <c r="N464" i="10"/>
  <c r="I464" i="47" s="1"/>
  <c r="F552" i="10"/>
  <c r="H551" i="10"/>
  <c r="D278" i="18"/>
  <c r="J112" i="18"/>
  <c r="Q161" i="18"/>
  <c r="N160" i="18"/>
  <c r="L31" i="18"/>
  <c r="K32" i="18"/>
  <c r="M32" i="18" s="1"/>
  <c r="C1173" i="47" s="1"/>
  <c r="G279" i="18"/>
  <c r="E279" i="18" s="1"/>
  <c r="H279" i="18" s="1"/>
  <c r="I278" i="18"/>
  <c r="O203" i="18"/>
  <c r="M466" i="10" l="1"/>
  <c r="N465" i="10"/>
  <c r="I465" i="47" s="1"/>
  <c r="F553" i="10"/>
  <c r="H552" i="10"/>
  <c r="D279" i="18"/>
  <c r="J113" i="18"/>
  <c r="Q162" i="18"/>
  <c r="N161" i="18"/>
  <c r="K33" i="18"/>
  <c r="M33" i="18" s="1"/>
  <c r="C1174" i="47" s="1"/>
  <c r="L32" i="18"/>
  <c r="G280" i="18"/>
  <c r="I279" i="18"/>
  <c r="O204" i="18"/>
  <c r="E280" i="18" l="1"/>
  <c r="H280" i="18" s="1"/>
  <c r="M467" i="10"/>
  <c r="N466" i="10"/>
  <c r="I466" i="47" s="1"/>
  <c r="F554" i="10"/>
  <c r="H553" i="10"/>
  <c r="D280" i="18"/>
  <c r="J114" i="18"/>
  <c r="Q163" i="18"/>
  <c r="N162" i="18"/>
  <c r="K34" i="18"/>
  <c r="M34" i="18" s="1"/>
  <c r="C1175" i="47" s="1"/>
  <c r="L33" i="18"/>
  <c r="G281" i="18"/>
  <c r="I280" i="18"/>
  <c r="O205" i="18"/>
  <c r="M468" i="10" l="1"/>
  <c r="N467" i="10"/>
  <c r="I467" i="47" s="1"/>
  <c r="F555" i="10"/>
  <c r="H554" i="10"/>
  <c r="E281" i="18"/>
  <c r="H281" i="18" s="1"/>
  <c r="D281" i="18"/>
  <c r="J115" i="18"/>
  <c r="Q164" i="18"/>
  <c r="N163" i="18"/>
  <c r="L34" i="18"/>
  <c r="K35" i="18"/>
  <c r="M35" i="18" s="1"/>
  <c r="C1176" i="47" s="1"/>
  <c r="G282" i="18"/>
  <c r="O206" i="18"/>
  <c r="M469" i="10" l="1"/>
  <c r="N468" i="10"/>
  <c r="I468" i="47" s="1"/>
  <c r="F556" i="10"/>
  <c r="H555" i="10"/>
  <c r="E282" i="18"/>
  <c r="H282" i="18" s="1"/>
  <c r="I281" i="18"/>
  <c r="D282" i="18"/>
  <c r="J116" i="18"/>
  <c r="Q165" i="18"/>
  <c r="N164" i="18"/>
  <c r="L35" i="18"/>
  <c r="K36" i="18"/>
  <c r="M36" i="18" s="1"/>
  <c r="C1177" i="47" s="1"/>
  <c r="G283" i="18"/>
  <c r="O207" i="18"/>
  <c r="E283" i="18" l="1"/>
  <c r="H283" i="18" s="1"/>
  <c r="M470" i="10"/>
  <c r="N469" i="10"/>
  <c r="I469" i="47" s="1"/>
  <c r="I282" i="18"/>
  <c r="F557" i="10"/>
  <c r="H556" i="10"/>
  <c r="D283" i="18"/>
  <c r="J117" i="18"/>
  <c r="Q166" i="18"/>
  <c r="N165" i="18"/>
  <c r="L36" i="18"/>
  <c r="K37" i="18"/>
  <c r="M37" i="18" s="1"/>
  <c r="C1178" i="47" s="1"/>
  <c r="G284" i="18"/>
  <c r="I283" i="18"/>
  <c r="O208" i="18"/>
  <c r="E284" i="18" l="1"/>
  <c r="H284" i="18" s="1"/>
  <c r="M471" i="10"/>
  <c r="N470" i="10"/>
  <c r="I470" i="47" s="1"/>
  <c r="F558" i="10"/>
  <c r="H557" i="10"/>
  <c r="D284" i="18"/>
  <c r="J118" i="18"/>
  <c r="Q167" i="18"/>
  <c r="N166" i="18"/>
  <c r="L37" i="18"/>
  <c r="K38" i="18"/>
  <c r="M38" i="18" s="1"/>
  <c r="C1179" i="47" s="1"/>
  <c r="G285" i="18"/>
  <c r="E285" i="18" s="1"/>
  <c r="H285" i="18" s="1"/>
  <c r="O209" i="18"/>
  <c r="I284" i="18" l="1"/>
  <c r="M472" i="10"/>
  <c r="N471" i="10"/>
  <c r="I471" i="47" s="1"/>
  <c r="F559" i="10"/>
  <c r="H558" i="10"/>
  <c r="D285" i="18"/>
  <c r="J119" i="18"/>
  <c r="Q168" i="18"/>
  <c r="N167" i="18"/>
  <c r="L38" i="18"/>
  <c r="K39" i="18"/>
  <c r="M39" i="18" s="1"/>
  <c r="C1180" i="47" s="1"/>
  <c r="G286" i="18"/>
  <c r="I285" i="18"/>
  <c r="O210" i="18"/>
  <c r="M473" i="10" l="1"/>
  <c r="N472" i="10"/>
  <c r="I472" i="47" s="1"/>
  <c r="F560" i="10"/>
  <c r="H559" i="10"/>
  <c r="E286" i="18"/>
  <c r="H286" i="18" s="1"/>
  <c r="D286" i="18"/>
  <c r="J120" i="18"/>
  <c r="Q169" i="18"/>
  <c r="N168" i="18"/>
  <c r="K40" i="18"/>
  <c r="M40" i="18" s="1"/>
  <c r="C1181" i="47" s="1"/>
  <c r="L39" i="18"/>
  <c r="G287" i="18"/>
  <c r="O211" i="18"/>
  <c r="M474" i="10" l="1"/>
  <c r="N473" i="10"/>
  <c r="I473" i="47" s="1"/>
  <c r="F561" i="10"/>
  <c r="H560" i="10"/>
  <c r="E287" i="18"/>
  <c r="H287" i="18" s="1"/>
  <c r="I286" i="18"/>
  <c r="D287" i="18"/>
  <c r="J121" i="18"/>
  <c r="Q170" i="18"/>
  <c r="N169" i="18"/>
  <c r="L40" i="18"/>
  <c r="K41" i="18"/>
  <c r="M41" i="18" s="1"/>
  <c r="C1182" i="47" s="1"/>
  <c r="G288" i="18"/>
  <c r="E288" i="18" s="1"/>
  <c r="H288" i="18" s="1"/>
  <c r="O212" i="18"/>
  <c r="M475" i="10" l="1"/>
  <c r="N474" i="10"/>
  <c r="I474" i="47" s="1"/>
  <c r="F562" i="10"/>
  <c r="H561" i="10"/>
  <c r="I287" i="18"/>
  <c r="D288" i="18"/>
  <c r="J122" i="18"/>
  <c r="Q171" i="18"/>
  <c r="N170" i="18"/>
  <c r="K42" i="18"/>
  <c r="M42" i="18" s="1"/>
  <c r="C1183" i="47" s="1"/>
  <c r="L41" i="18"/>
  <c r="G289" i="18"/>
  <c r="I288" i="18"/>
  <c r="O213" i="18"/>
  <c r="E289" i="18" l="1"/>
  <c r="H289" i="18" s="1"/>
  <c r="M476" i="10"/>
  <c r="N475" i="10"/>
  <c r="I475" i="47" s="1"/>
  <c r="F563" i="10"/>
  <c r="H562" i="10"/>
  <c r="D289" i="18"/>
  <c r="J123" i="18"/>
  <c r="Q172" i="18"/>
  <c r="N171" i="18"/>
  <c r="L42" i="18"/>
  <c r="K43" i="18"/>
  <c r="M43" i="18" s="1"/>
  <c r="C1184" i="47" s="1"/>
  <c r="G290" i="18"/>
  <c r="E290" i="18" s="1"/>
  <c r="H290" i="18" s="1"/>
  <c r="O214" i="18"/>
  <c r="I289" i="18" l="1"/>
  <c r="M477" i="10"/>
  <c r="N476" i="10"/>
  <c r="I476" i="47" s="1"/>
  <c r="F564" i="10"/>
  <c r="H563" i="10"/>
  <c r="D290" i="18"/>
  <c r="J124" i="18"/>
  <c r="Q173" i="18"/>
  <c r="N172" i="18"/>
  <c r="K44" i="18"/>
  <c r="M44" i="18" s="1"/>
  <c r="C1185" i="47" s="1"/>
  <c r="L43" i="18"/>
  <c r="G291" i="18"/>
  <c r="I290" i="18"/>
  <c r="O215" i="18"/>
  <c r="E291" i="18" l="1"/>
  <c r="H291" i="18" s="1"/>
  <c r="M478" i="10"/>
  <c r="N477" i="10"/>
  <c r="I477" i="47" s="1"/>
  <c r="F565" i="10"/>
  <c r="H564" i="10"/>
  <c r="D291" i="18"/>
  <c r="J125" i="18"/>
  <c r="Q174" i="18"/>
  <c r="N173" i="18"/>
  <c r="L44" i="18"/>
  <c r="K45" i="18"/>
  <c r="M45" i="18" s="1"/>
  <c r="C1186" i="47" s="1"/>
  <c r="G292" i="18"/>
  <c r="E292" i="18" s="1"/>
  <c r="H292" i="18" s="1"/>
  <c r="I291" i="18"/>
  <c r="O216" i="18"/>
  <c r="M479" i="10" l="1"/>
  <c r="N478" i="10"/>
  <c r="I478" i="47" s="1"/>
  <c r="F566" i="10"/>
  <c r="H565" i="10"/>
  <c r="D292" i="18"/>
  <c r="J126" i="18"/>
  <c r="Q175" i="18"/>
  <c r="N174" i="18"/>
  <c r="L45" i="18"/>
  <c r="K46" i="18"/>
  <c r="M46" i="18" s="1"/>
  <c r="C1187" i="47" s="1"/>
  <c r="G293" i="18"/>
  <c r="I292" i="18"/>
  <c r="O217" i="18"/>
  <c r="M480" i="10" l="1"/>
  <c r="N479" i="10"/>
  <c r="I479" i="47" s="1"/>
  <c r="F567" i="10"/>
  <c r="H566" i="10"/>
  <c r="E293" i="18"/>
  <c r="H293" i="18" s="1"/>
  <c r="D293" i="18"/>
  <c r="J127" i="18"/>
  <c r="Q176" i="18"/>
  <c r="N175" i="18"/>
  <c r="L46" i="18"/>
  <c r="K47" i="18"/>
  <c r="M47" i="18" s="1"/>
  <c r="C1188" i="47" s="1"/>
  <c r="G294" i="18"/>
  <c r="O218" i="18"/>
  <c r="M481" i="10" l="1"/>
  <c r="N480" i="10"/>
  <c r="I480" i="47" s="1"/>
  <c r="F568" i="10"/>
  <c r="H567" i="10"/>
  <c r="I293" i="18"/>
  <c r="E294" i="18"/>
  <c r="H294" i="18" s="1"/>
  <c r="D294" i="18"/>
  <c r="J128" i="18"/>
  <c r="Q177" i="18"/>
  <c r="N176" i="18"/>
  <c r="K48" i="18"/>
  <c r="M48" i="18" s="1"/>
  <c r="C1189" i="47" s="1"/>
  <c r="L47" i="18"/>
  <c r="G295" i="18"/>
  <c r="O219" i="18"/>
  <c r="E295" i="18" l="1"/>
  <c r="H295" i="18" s="1"/>
  <c r="M482" i="10"/>
  <c r="N481" i="10"/>
  <c r="I481" i="47" s="1"/>
  <c r="F569" i="10"/>
  <c r="H568" i="10"/>
  <c r="I294" i="18"/>
  <c r="D295" i="18"/>
  <c r="J129" i="18"/>
  <c r="Q178" i="18"/>
  <c r="N177" i="18"/>
  <c r="L48" i="18"/>
  <c r="K49" i="18"/>
  <c r="M49" i="18" s="1"/>
  <c r="C1190" i="47" s="1"/>
  <c r="G296" i="18"/>
  <c r="E296" i="18" s="1"/>
  <c r="H296" i="18" s="1"/>
  <c r="O220" i="18"/>
  <c r="I295" i="18" l="1"/>
  <c r="M483" i="10"/>
  <c r="N482" i="10"/>
  <c r="I482" i="47" s="1"/>
  <c r="F570" i="10"/>
  <c r="H569" i="10"/>
  <c r="D296" i="18"/>
  <c r="J130" i="18"/>
  <c r="Q179" i="18"/>
  <c r="N178" i="18"/>
  <c r="K50" i="18"/>
  <c r="M50" i="18" s="1"/>
  <c r="C1191" i="47" s="1"/>
  <c r="L49" i="18"/>
  <c r="G297" i="18"/>
  <c r="I296" i="18"/>
  <c r="O221" i="18"/>
  <c r="E297" i="18" l="1"/>
  <c r="H297" i="18" s="1"/>
  <c r="M484" i="10"/>
  <c r="N483" i="10"/>
  <c r="I483" i="47" s="1"/>
  <c r="F571" i="10"/>
  <c r="H570" i="10"/>
  <c r="D297" i="18"/>
  <c r="J131" i="18"/>
  <c r="Q180" i="18"/>
  <c r="N179" i="18"/>
  <c r="L50" i="18"/>
  <c r="K51" i="18"/>
  <c r="M51" i="18" s="1"/>
  <c r="C1192" i="47" s="1"/>
  <c r="G298" i="18"/>
  <c r="E298" i="18" s="1"/>
  <c r="H298" i="18" s="1"/>
  <c r="O222" i="18"/>
  <c r="I297" i="18" l="1"/>
  <c r="M485" i="10"/>
  <c r="N484" i="10"/>
  <c r="I484" i="47" s="1"/>
  <c r="F572" i="10"/>
  <c r="H571" i="10"/>
  <c r="D298" i="18"/>
  <c r="J132" i="18"/>
  <c r="Q181" i="18"/>
  <c r="N180" i="18"/>
  <c r="K52" i="18"/>
  <c r="M52" i="18" s="1"/>
  <c r="C1193" i="47" s="1"/>
  <c r="L51" i="18"/>
  <c r="G299" i="18"/>
  <c r="E299" i="18" s="1"/>
  <c r="H299" i="18" s="1"/>
  <c r="I298" i="18"/>
  <c r="O223" i="18"/>
  <c r="M486" i="10" l="1"/>
  <c r="N485" i="10"/>
  <c r="I485" i="47" s="1"/>
  <c r="F573" i="10"/>
  <c r="H572" i="10"/>
  <c r="D299" i="18"/>
  <c r="J133" i="18"/>
  <c r="Q182" i="18"/>
  <c r="N181" i="18"/>
  <c r="L52" i="18"/>
  <c r="K53" i="18"/>
  <c r="M53" i="18" s="1"/>
  <c r="C1194" i="47" s="1"/>
  <c r="G300" i="18"/>
  <c r="E300" i="18" s="1"/>
  <c r="H300" i="18" s="1"/>
  <c r="I299" i="18"/>
  <c r="O224" i="18"/>
  <c r="M487" i="10" l="1"/>
  <c r="N486" i="10"/>
  <c r="I486" i="47" s="1"/>
  <c r="F574" i="10"/>
  <c r="H573" i="10"/>
  <c r="D300" i="18"/>
  <c r="J134" i="18"/>
  <c r="Q183" i="18"/>
  <c r="N182" i="18"/>
  <c r="K54" i="18"/>
  <c r="M54" i="18" s="1"/>
  <c r="C1195" i="47" s="1"/>
  <c r="L53" i="18"/>
  <c r="G301" i="18"/>
  <c r="E301" i="18" s="1"/>
  <c r="H301" i="18" s="1"/>
  <c r="I300" i="18"/>
  <c r="O225" i="18"/>
  <c r="M488" i="10" l="1"/>
  <c r="N487" i="10"/>
  <c r="I487" i="47" s="1"/>
  <c r="F575" i="10"/>
  <c r="H574" i="10"/>
  <c r="D301" i="18"/>
  <c r="J135" i="18"/>
  <c r="Q184" i="18"/>
  <c r="N183" i="18"/>
  <c r="L54" i="18"/>
  <c r="K55" i="18"/>
  <c r="M55" i="18" s="1"/>
  <c r="C1196" i="47" s="1"/>
  <c r="G302" i="18"/>
  <c r="I301" i="18"/>
  <c r="O226" i="18"/>
  <c r="M489" i="10" l="1"/>
  <c r="N488" i="10"/>
  <c r="I488" i="47" s="1"/>
  <c r="F576" i="10"/>
  <c r="H575" i="10"/>
  <c r="E302" i="18"/>
  <c r="H302" i="18" s="1"/>
  <c r="D302" i="18"/>
  <c r="J136" i="18"/>
  <c r="Q185" i="18"/>
  <c r="N184" i="18"/>
  <c r="K56" i="18"/>
  <c r="M56" i="18" s="1"/>
  <c r="C1197" i="47" s="1"/>
  <c r="L55" i="18"/>
  <c r="G303" i="18"/>
  <c r="O227" i="18"/>
  <c r="M490" i="10" l="1"/>
  <c r="N489" i="10"/>
  <c r="I489" i="47" s="1"/>
  <c r="F577" i="10"/>
  <c r="H576" i="10"/>
  <c r="E303" i="18"/>
  <c r="H303" i="18" s="1"/>
  <c r="I302" i="18"/>
  <c r="D303" i="18"/>
  <c r="J137" i="18"/>
  <c r="Q186" i="18"/>
  <c r="N185" i="18"/>
  <c r="L56" i="18"/>
  <c r="K57" i="18"/>
  <c r="M57" i="18" s="1"/>
  <c r="C1198" i="47" s="1"/>
  <c r="G304" i="18"/>
  <c r="O228" i="18"/>
  <c r="M491" i="10" l="1"/>
  <c r="N490" i="10"/>
  <c r="I490" i="47" s="1"/>
  <c r="F578" i="10"/>
  <c r="H577" i="10"/>
  <c r="I303" i="18"/>
  <c r="E304" i="18"/>
  <c r="H304" i="18" s="1"/>
  <c r="D304" i="18"/>
  <c r="J138" i="18"/>
  <c r="Q187" i="18"/>
  <c r="N186" i="18"/>
  <c r="K58" i="18"/>
  <c r="M58" i="18" s="1"/>
  <c r="C1199" i="47" s="1"/>
  <c r="L57" i="18"/>
  <c r="G305" i="18"/>
  <c r="O229" i="18"/>
  <c r="E305" i="18" l="1"/>
  <c r="H305" i="18" s="1"/>
  <c r="M492" i="10"/>
  <c r="N491" i="10"/>
  <c r="I491" i="47" s="1"/>
  <c r="F579" i="10"/>
  <c r="H578" i="10"/>
  <c r="I304" i="18"/>
  <c r="D305" i="18"/>
  <c r="J139" i="18"/>
  <c r="Q188" i="18"/>
  <c r="N187" i="18"/>
  <c r="L58" i="18"/>
  <c r="K59" i="18"/>
  <c r="M59" i="18" s="1"/>
  <c r="C1200" i="47" s="1"/>
  <c r="G306" i="18"/>
  <c r="E306" i="18" s="1"/>
  <c r="H306" i="18" s="1"/>
  <c r="O230" i="18"/>
  <c r="I305" i="18" l="1"/>
  <c r="M493" i="10"/>
  <c r="N492" i="10"/>
  <c r="I492" i="47" s="1"/>
  <c r="F580" i="10"/>
  <c r="H579" i="10"/>
  <c r="D306" i="18"/>
  <c r="J140" i="18"/>
  <c r="Q189" i="18"/>
  <c r="N188" i="18"/>
  <c r="K60" i="18"/>
  <c r="M60" i="18" s="1"/>
  <c r="C1201" i="47" s="1"/>
  <c r="L59" i="18"/>
  <c r="G307" i="18"/>
  <c r="E307" i="18" s="1"/>
  <c r="H307" i="18" s="1"/>
  <c r="I306" i="18"/>
  <c r="O231" i="18"/>
  <c r="M494" i="10" l="1"/>
  <c r="N493" i="10"/>
  <c r="I493" i="47" s="1"/>
  <c r="F581" i="10"/>
  <c r="H580" i="10"/>
  <c r="D307" i="18"/>
  <c r="J141" i="18"/>
  <c r="Q190" i="18"/>
  <c r="N189" i="18"/>
  <c r="L60" i="18"/>
  <c r="K61" i="18"/>
  <c r="M61" i="18" s="1"/>
  <c r="C1202" i="47" s="1"/>
  <c r="G308" i="18"/>
  <c r="I307" i="18"/>
  <c r="O232" i="18"/>
  <c r="M495" i="10" l="1"/>
  <c r="N494" i="10"/>
  <c r="I494" i="47" s="1"/>
  <c r="F582" i="10"/>
  <c r="H581" i="10"/>
  <c r="G309" i="18"/>
  <c r="E308" i="18"/>
  <c r="H308" i="18" s="1"/>
  <c r="D308" i="18"/>
  <c r="J142" i="18"/>
  <c r="Q191" i="18"/>
  <c r="N190" i="18"/>
  <c r="L61" i="18"/>
  <c r="K62" i="18"/>
  <c r="M62" i="18" s="1"/>
  <c r="C1203" i="47" s="1"/>
  <c r="O233" i="18"/>
  <c r="M496" i="10" l="1"/>
  <c r="N495" i="10"/>
  <c r="I495" i="47" s="1"/>
  <c r="F583" i="10"/>
  <c r="H582" i="10"/>
  <c r="E309" i="18"/>
  <c r="H309" i="18" s="1"/>
  <c r="I308" i="18"/>
  <c r="G310" i="18"/>
  <c r="D309" i="18"/>
  <c r="J143" i="18"/>
  <c r="Q192" i="18"/>
  <c r="N191" i="18"/>
  <c r="K63" i="18"/>
  <c r="M63" i="18" s="1"/>
  <c r="C1204" i="47" s="1"/>
  <c r="L62" i="18"/>
  <c r="O234" i="18"/>
  <c r="M497" i="10" l="1"/>
  <c r="N496" i="10"/>
  <c r="I496" i="47" s="1"/>
  <c r="F584" i="10"/>
  <c r="H583" i="10"/>
  <c r="I309" i="18"/>
  <c r="E310" i="18"/>
  <c r="H310" i="18" s="1"/>
  <c r="D310" i="18"/>
  <c r="G311" i="18"/>
  <c r="J144" i="18"/>
  <c r="Q193" i="18"/>
  <c r="N192" i="18"/>
  <c r="K64" i="18"/>
  <c r="M64" i="18" s="1"/>
  <c r="C1205" i="47" s="1"/>
  <c r="L63" i="18"/>
  <c r="O235" i="18"/>
  <c r="M498" i="10" l="1"/>
  <c r="N497" i="10"/>
  <c r="I497" i="47" s="1"/>
  <c r="F585" i="10"/>
  <c r="H584" i="10"/>
  <c r="E311" i="18"/>
  <c r="H311" i="18" s="1"/>
  <c r="I310" i="18"/>
  <c r="G312" i="18"/>
  <c r="D311" i="18"/>
  <c r="J145" i="18"/>
  <c r="Q194" i="18"/>
  <c r="N193" i="18"/>
  <c r="L64" i="18"/>
  <c r="K65" i="18"/>
  <c r="M65" i="18" s="1"/>
  <c r="C1206" i="47" s="1"/>
  <c r="O236" i="18"/>
  <c r="M499" i="10" l="1"/>
  <c r="N498" i="10"/>
  <c r="I498" i="47" s="1"/>
  <c r="F586" i="10"/>
  <c r="H585" i="10"/>
  <c r="I311" i="18"/>
  <c r="E312" i="18"/>
  <c r="H312" i="18" s="1"/>
  <c r="G313" i="18"/>
  <c r="D312" i="18"/>
  <c r="J146" i="18"/>
  <c r="Q195" i="18"/>
  <c r="N194" i="18"/>
  <c r="K66" i="18"/>
  <c r="M66" i="18" s="1"/>
  <c r="C1207" i="47" s="1"/>
  <c r="L65" i="18"/>
  <c r="O237" i="18"/>
  <c r="M500" i="10" l="1"/>
  <c r="N499" i="10"/>
  <c r="I499" i="47" s="1"/>
  <c r="F587" i="10"/>
  <c r="H586" i="10"/>
  <c r="E313" i="18"/>
  <c r="H313" i="18" s="1"/>
  <c r="I312" i="18"/>
  <c r="D313" i="18"/>
  <c r="G314" i="18"/>
  <c r="J147" i="18"/>
  <c r="Q196" i="18"/>
  <c r="N195" i="18"/>
  <c r="L66" i="18"/>
  <c r="K67" i="18"/>
  <c r="M67" i="18" s="1"/>
  <c r="C1208" i="47" s="1"/>
  <c r="O238" i="18"/>
  <c r="M501" i="10" l="1"/>
  <c r="N500" i="10"/>
  <c r="I500" i="47" s="1"/>
  <c r="F588" i="10"/>
  <c r="H587" i="10"/>
  <c r="I313" i="18"/>
  <c r="E314" i="18"/>
  <c r="H314" i="18" s="1"/>
  <c r="G315" i="18"/>
  <c r="D314" i="18"/>
  <c r="J148" i="18"/>
  <c r="Q197" i="18"/>
  <c r="N196" i="18"/>
  <c r="K68" i="18"/>
  <c r="M68" i="18" s="1"/>
  <c r="C1209" i="47" s="1"/>
  <c r="L67" i="18"/>
  <c r="O239" i="18"/>
  <c r="M502" i="10" l="1"/>
  <c r="N501" i="10"/>
  <c r="I501" i="47" s="1"/>
  <c r="F589" i="10"/>
  <c r="H588" i="10"/>
  <c r="I314" i="18"/>
  <c r="E315" i="18"/>
  <c r="H315" i="18" s="1"/>
  <c r="G316" i="18"/>
  <c r="D315" i="18"/>
  <c r="J149" i="18"/>
  <c r="Q198" i="18"/>
  <c r="N197" i="18"/>
  <c r="L68" i="18"/>
  <c r="K69" i="18"/>
  <c r="M69" i="18" s="1"/>
  <c r="C1210" i="47" s="1"/>
  <c r="O240" i="18"/>
  <c r="M503" i="10" l="1"/>
  <c r="N502" i="10"/>
  <c r="I502" i="47" s="1"/>
  <c r="H589" i="10"/>
  <c r="F590" i="10"/>
  <c r="I315" i="18"/>
  <c r="E316" i="18"/>
  <c r="H316" i="18" s="1"/>
  <c r="G317" i="18"/>
  <c r="D316" i="18"/>
  <c r="J150" i="18"/>
  <c r="Q199" i="18"/>
  <c r="N198" i="18"/>
  <c r="L69" i="18"/>
  <c r="K70" i="18"/>
  <c r="M70" i="18" s="1"/>
  <c r="C1211" i="47" s="1"/>
  <c r="O241" i="18"/>
  <c r="M504" i="10" l="1"/>
  <c r="N503" i="10"/>
  <c r="I503" i="47" s="1"/>
  <c r="F591" i="10"/>
  <c r="H590" i="10"/>
  <c r="I316" i="18"/>
  <c r="E317" i="18"/>
  <c r="H317" i="18" s="1"/>
  <c r="G318" i="18"/>
  <c r="D317" i="18"/>
  <c r="J151" i="18"/>
  <c r="Q200" i="18"/>
  <c r="N199" i="18"/>
  <c r="L70" i="18"/>
  <c r="K71" i="18"/>
  <c r="M71" i="18" s="1"/>
  <c r="C1212" i="47" s="1"/>
  <c r="O242" i="18"/>
  <c r="M505" i="10" l="1"/>
  <c r="N504" i="10"/>
  <c r="I504" i="47" s="1"/>
  <c r="F592" i="10"/>
  <c r="H591" i="10"/>
  <c r="I317" i="18"/>
  <c r="E318" i="18"/>
  <c r="H318" i="18" s="1"/>
  <c r="D318" i="18"/>
  <c r="G319" i="18"/>
  <c r="J152" i="18"/>
  <c r="Q201" i="18"/>
  <c r="N200" i="18"/>
  <c r="K72" i="18"/>
  <c r="M72" i="18" s="1"/>
  <c r="C1213" i="47" s="1"/>
  <c r="L71" i="18"/>
  <c r="O243" i="18"/>
  <c r="M506" i="10" l="1"/>
  <c r="N505" i="10"/>
  <c r="I505" i="47" s="1"/>
  <c r="H592" i="10"/>
  <c r="F593" i="10"/>
  <c r="I318" i="18"/>
  <c r="E319" i="18"/>
  <c r="H319" i="18" s="1"/>
  <c r="D319" i="18"/>
  <c r="G320" i="18"/>
  <c r="J153" i="18"/>
  <c r="Q202" i="18"/>
  <c r="N201" i="18"/>
  <c r="L72" i="18"/>
  <c r="K73" i="18"/>
  <c r="M73" i="18" s="1"/>
  <c r="C1214" i="47" s="1"/>
  <c r="O244" i="18"/>
  <c r="M507" i="10" l="1"/>
  <c r="N506" i="10"/>
  <c r="I506" i="47" s="1"/>
  <c r="F594" i="10"/>
  <c r="H593" i="10"/>
  <c r="I319" i="18"/>
  <c r="E320" i="18"/>
  <c r="H320" i="18" s="1"/>
  <c r="G321" i="18"/>
  <c r="D320" i="18"/>
  <c r="J154" i="18"/>
  <c r="Q203" i="18"/>
  <c r="N202" i="18"/>
  <c r="K74" i="18"/>
  <c r="M74" i="18" s="1"/>
  <c r="C1215" i="47" s="1"/>
  <c r="L73" i="18"/>
  <c r="O245" i="18"/>
  <c r="M508" i="10" l="1"/>
  <c r="N507" i="10"/>
  <c r="I507" i="47" s="1"/>
  <c r="H594" i="10"/>
  <c r="F595" i="10"/>
  <c r="I320" i="18"/>
  <c r="E321" i="18"/>
  <c r="H321" i="18" s="1"/>
  <c r="D321" i="18"/>
  <c r="J155" i="18"/>
  <c r="Q204" i="18"/>
  <c r="N203" i="18"/>
  <c r="L74" i="18"/>
  <c r="K75" i="18"/>
  <c r="M75" i="18" s="1"/>
  <c r="C1216" i="47" s="1"/>
  <c r="O246" i="18"/>
  <c r="M509" i="10" l="1"/>
  <c r="N508" i="10"/>
  <c r="I508" i="47" s="1"/>
  <c r="F596" i="10"/>
  <c r="H595" i="10"/>
  <c r="I321" i="18"/>
  <c r="J156" i="18"/>
  <c r="Q205" i="18"/>
  <c r="N204" i="18"/>
  <c r="K76" i="18"/>
  <c r="M76" i="18" s="1"/>
  <c r="C1217" i="47" s="1"/>
  <c r="L75" i="18"/>
  <c r="O247" i="18"/>
  <c r="M510" i="10" l="1"/>
  <c r="N509" i="10"/>
  <c r="I509" i="47" s="1"/>
  <c r="F597" i="10"/>
  <c r="H596" i="10"/>
  <c r="J157" i="18"/>
  <c r="Q206" i="18"/>
  <c r="N205" i="18"/>
  <c r="L76" i="18"/>
  <c r="K77" i="18"/>
  <c r="M77" i="18" s="1"/>
  <c r="C1218" i="47" s="1"/>
  <c r="O248" i="18"/>
  <c r="M511" i="10" l="1"/>
  <c r="N510" i="10"/>
  <c r="I510" i="47" s="1"/>
  <c r="F598" i="10"/>
  <c r="H597" i="10"/>
  <c r="J158" i="18"/>
  <c r="Q207" i="18"/>
  <c r="N206" i="18"/>
  <c r="K78" i="18"/>
  <c r="M78" i="18" s="1"/>
  <c r="C1219" i="47" s="1"/>
  <c r="L77" i="18"/>
  <c r="O249" i="18"/>
  <c r="M512" i="10" l="1"/>
  <c r="N511" i="10"/>
  <c r="I511" i="47" s="1"/>
  <c r="F599" i="10"/>
  <c r="H598" i="10"/>
  <c r="J159" i="18"/>
  <c r="Q208" i="18"/>
  <c r="N207" i="18"/>
  <c r="L78" i="18"/>
  <c r="K79" i="18"/>
  <c r="M79" i="18" s="1"/>
  <c r="C1220" i="47" s="1"/>
  <c r="O250" i="18"/>
  <c r="M513" i="10" l="1"/>
  <c r="N512" i="10"/>
  <c r="I512" i="47" s="1"/>
  <c r="F600" i="10"/>
  <c r="H599" i="10"/>
  <c r="J160" i="18"/>
  <c r="Q209" i="18"/>
  <c r="N208" i="18"/>
  <c r="K80" i="18"/>
  <c r="M80" i="18" s="1"/>
  <c r="C1221" i="47" s="1"/>
  <c r="L79" i="18"/>
  <c r="O251" i="18"/>
  <c r="M514" i="10" l="1"/>
  <c r="N513" i="10"/>
  <c r="I513" i="47" s="1"/>
  <c r="F601" i="10"/>
  <c r="H600" i="10"/>
  <c r="J161" i="18"/>
  <c r="Q210" i="18"/>
  <c r="N209" i="18"/>
  <c r="K81" i="18"/>
  <c r="M81" i="18" s="1"/>
  <c r="C1222" i="47" s="1"/>
  <c r="L80" i="18"/>
  <c r="O252" i="18"/>
  <c r="M515" i="10" l="1"/>
  <c r="N514" i="10"/>
  <c r="I514" i="47" s="1"/>
  <c r="F602" i="10"/>
  <c r="H601" i="10"/>
  <c r="J162" i="18"/>
  <c r="Q211" i="18"/>
  <c r="N210" i="18"/>
  <c r="K82" i="18"/>
  <c r="M82" i="18" s="1"/>
  <c r="C1223" i="47" s="1"/>
  <c r="L81" i="18"/>
  <c r="O253" i="18"/>
  <c r="M516" i="10" l="1"/>
  <c r="N515" i="10"/>
  <c r="I515" i="47" s="1"/>
  <c r="H602" i="10"/>
  <c r="F603" i="10"/>
  <c r="J163" i="18"/>
  <c r="Q212" i="18"/>
  <c r="N211" i="18"/>
  <c r="L82" i="18"/>
  <c r="K83" i="18"/>
  <c r="M83" i="18" s="1"/>
  <c r="C1224" i="47" s="1"/>
  <c r="O254" i="18"/>
  <c r="M517" i="10" l="1"/>
  <c r="N516" i="10"/>
  <c r="I516" i="47" s="1"/>
  <c r="F604" i="10"/>
  <c r="H603" i="10"/>
  <c r="J164" i="18"/>
  <c r="Q213" i="18"/>
  <c r="N212" i="18"/>
  <c r="L83" i="18"/>
  <c r="K84" i="18"/>
  <c r="M84" i="18" s="1"/>
  <c r="C1225" i="47" s="1"/>
  <c r="O255" i="18"/>
  <c r="M518" i="10" l="1"/>
  <c r="N517" i="10"/>
  <c r="I517" i="47" s="1"/>
  <c r="H604" i="10"/>
  <c r="F605" i="10"/>
  <c r="J165" i="18"/>
  <c r="Q214" i="18"/>
  <c r="N213" i="18"/>
  <c r="L84" i="18"/>
  <c r="K85" i="18"/>
  <c r="M85" i="18" s="1"/>
  <c r="C1226" i="47" s="1"/>
  <c r="O256" i="18"/>
  <c r="M519" i="10" l="1"/>
  <c r="N518" i="10"/>
  <c r="I518" i="47" s="1"/>
  <c r="F606" i="10"/>
  <c r="H605" i="10"/>
  <c r="J166" i="18"/>
  <c r="Q215" i="18"/>
  <c r="N214" i="18"/>
  <c r="K86" i="18"/>
  <c r="M86" i="18" s="1"/>
  <c r="C1227" i="47" s="1"/>
  <c r="L85" i="18"/>
  <c r="O257" i="18"/>
  <c r="M520" i="10" l="1"/>
  <c r="N519" i="10"/>
  <c r="I519" i="47" s="1"/>
  <c r="F607" i="10"/>
  <c r="H606" i="10"/>
  <c r="J167" i="18"/>
  <c r="Q216" i="18"/>
  <c r="N215" i="18"/>
  <c r="L86" i="18"/>
  <c r="K87" i="18"/>
  <c r="M87" i="18" s="1"/>
  <c r="C1228" i="47" s="1"/>
  <c r="O258" i="18"/>
  <c r="M521" i="10" l="1"/>
  <c r="N520" i="10"/>
  <c r="I520" i="47" s="1"/>
  <c r="F608" i="10"/>
  <c r="H607" i="10"/>
  <c r="J168" i="18"/>
  <c r="Q217" i="18"/>
  <c r="N216" i="18"/>
  <c r="L87" i="18"/>
  <c r="K88" i="18"/>
  <c r="M88" i="18" s="1"/>
  <c r="C1229" i="47" s="1"/>
  <c r="O259" i="18"/>
  <c r="M522" i="10" l="1"/>
  <c r="N521" i="10"/>
  <c r="I521" i="47" s="1"/>
  <c r="F609" i="10"/>
  <c r="H608" i="10"/>
  <c r="J169" i="18"/>
  <c r="Q218" i="18"/>
  <c r="N217" i="18"/>
  <c r="K89" i="18"/>
  <c r="M89" i="18" s="1"/>
  <c r="C1230" i="47" s="1"/>
  <c r="L88" i="18"/>
  <c r="O260" i="18"/>
  <c r="M523" i="10" l="1"/>
  <c r="N522" i="10"/>
  <c r="I522" i="47" s="1"/>
  <c r="F610" i="10"/>
  <c r="H609" i="10"/>
  <c r="J170" i="18"/>
  <c r="Q219" i="18"/>
  <c r="N218" i="18"/>
  <c r="K90" i="18"/>
  <c r="M90" i="18" s="1"/>
  <c r="C1231" i="47" s="1"/>
  <c r="L89" i="18"/>
  <c r="O261" i="18"/>
  <c r="M524" i="10" l="1"/>
  <c r="N523" i="10"/>
  <c r="I523" i="47" s="1"/>
  <c r="F611" i="10"/>
  <c r="H610" i="10"/>
  <c r="J171" i="18"/>
  <c r="Q220" i="18"/>
  <c r="N219" i="18"/>
  <c r="L90" i="18"/>
  <c r="K91" i="18"/>
  <c r="M91" i="18" s="1"/>
  <c r="C1232" i="47" s="1"/>
  <c r="O262" i="18"/>
  <c r="M525" i="10" l="1"/>
  <c r="N524" i="10"/>
  <c r="I524" i="47" s="1"/>
  <c r="H611" i="10"/>
  <c r="F612" i="10"/>
  <c r="J172" i="18"/>
  <c r="Q221" i="18"/>
  <c r="N220" i="18"/>
  <c r="L91" i="18"/>
  <c r="K92" i="18"/>
  <c r="M92" i="18" s="1"/>
  <c r="C1233" i="47" s="1"/>
  <c r="O263" i="18"/>
  <c r="M526" i="10" l="1"/>
  <c r="N525" i="10"/>
  <c r="I525" i="47" s="1"/>
  <c r="H612" i="10"/>
  <c r="F613" i="10"/>
  <c r="J173" i="18"/>
  <c r="Q222" i="18"/>
  <c r="N221" i="18"/>
  <c r="L92" i="18"/>
  <c r="K93" i="18"/>
  <c r="M93" i="18" s="1"/>
  <c r="C1234" i="47" s="1"/>
  <c r="O264" i="18"/>
  <c r="M527" i="10" l="1"/>
  <c r="N526" i="10"/>
  <c r="I526" i="47" s="1"/>
  <c r="F614" i="10"/>
  <c r="H613" i="10"/>
  <c r="J174" i="18"/>
  <c r="Q223" i="18"/>
  <c r="N222" i="18"/>
  <c r="K94" i="18"/>
  <c r="M94" i="18" s="1"/>
  <c r="C1235" i="47" s="1"/>
  <c r="L93" i="18"/>
  <c r="O265" i="18"/>
  <c r="M528" i="10" l="1"/>
  <c r="N527" i="10"/>
  <c r="I527" i="47" s="1"/>
  <c r="H614" i="10"/>
  <c r="F615" i="10"/>
  <c r="J175" i="18"/>
  <c r="Q224" i="18"/>
  <c r="N223" i="18"/>
  <c r="L94" i="18"/>
  <c r="K95" i="18"/>
  <c r="M95" i="18" s="1"/>
  <c r="C1236" i="47" s="1"/>
  <c r="O266" i="18"/>
  <c r="M529" i="10" l="1"/>
  <c r="N528" i="10"/>
  <c r="I528" i="47" s="1"/>
  <c r="F616" i="10"/>
  <c r="H615" i="10"/>
  <c r="J176" i="18"/>
  <c r="Q225" i="18"/>
  <c r="N224" i="18"/>
  <c r="K96" i="18"/>
  <c r="M96" i="18" s="1"/>
  <c r="C1237" i="47" s="1"/>
  <c r="L95" i="18"/>
  <c r="O267" i="18"/>
  <c r="M530" i="10" l="1"/>
  <c r="N529" i="10"/>
  <c r="I529" i="47" s="1"/>
  <c r="H616" i="10"/>
  <c r="F617" i="10"/>
  <c r="J177" i="18"/>
  <c r="Q226" i="18"/>
  <c r="N225" i="18"/>
  <c r="L96" i="18"/>
  <c r="K97" i="18"/>
  <c r="M97" i="18" s="1"/>
  <c r="C1238" i="47" s="1"/>
  <c r="O268" i="18"/>
  <c r="M531" i="10" l="1"/>
  <c r="N530" i="10"/>
  <c r="I530" i="47" s="1"/>
  <c r="F618" i="10"/>
  <c r="H617" i="10"/>
  <c r="J178" i="18"/>
  <c r="Q227" i="18"/>
  <c r="N226" i="18"/>
  <c r="K98" i="18"/>
  <c r="M98" i="18" s="1"/>
  <c r="C1239" i="47" s="1"/>
  <c r="L97" i="18"/>
  <c r="O269" i="18"/>
  <c r="M532" i="10" l="1"/>
  <c r="N531" i="10"/>
  <c r="I531" i="47" s="1"/>
  <c r="F619" i="10"/>
  <c r="H618" i="10"/>
  <c r="J179" i="18"/>
  <c r="Q228" i="18"/>
  <c r="N227" i="18"/>
  <c r="L98" i="18"/>
  <c r="K99" i="18"/>
  <c r="M99" i="18" s="1"/>
  <c r="C1240" i="47" s="1"/>
  <c r="O270" i="18"/>
  <c r="M533" i="10" l="1"/>
  <c r="N532" i="10"/>
  <c r="I532" i="47" s="1"/>
  <c r="F620" i="10"/>
  <c r="H619" i="10"/>
  <c r="J180" i="18"/>
  <c r="Q229" i="18"/>
  <c r="N228" i="18"/>
  <c r="K100" i="18"/>
  <c r="M100" i="18" s="1"/>
  <c r="C1241" i="47" s="1"/>
  <c r="L99" i="18"/>
  <c r="O271" i="18"/>
  <c r="M534" i="10" l="1"/>
  <c r="N533" i="10"/>
  <c r="I533" i="47" s="1"/>
  <c r="F621" i="10"/>
  <c r="H620" i="10"/>
  <c r="J181" i="18"/>
  <c r="Q230" i="18"/>
  <c r="N229" i="18"/>
  <c r="L100" i="18"/>
  <c r="K101" i="18"/>
  <c r="M101" i="18" s="1"/>
  <c r="C1242" i="47" s="1"/>
  <c r="O272" i="18"/>
  <c r="M535" i="10" l="1"/>
  <c r="N534" i="10"/>
  <c r="I534" i="47" s="1"/>
  <c r="H621" i="10"/>
  <c r="F622" i="10"/>
  <c r="J182" i="18"/>
  <c r="Q231" i="18"/>
  <c r="N230" i="18"/>
  <c r="K102" i="18"/>
  <c r="M102" i="18" s="1"/>
  <c r="C1243" i="47" s="1"/>
  <c r="L101" i="18"/>
  <c r="O273" i="18"/>
  <c r="M536" i="10" l="1"/>
  <c r="N535" i="10"/>
  <c r="I535" i="47" s="1"/>
  <c r="F623" i="10"/>
  <c r="H622" i="10"/>
  <c r="J183" i="18"/>
  <c r="Q232" i="18"/>
  <c r="N231" i="18"/>
  <c r="L102" i="18"/>
  <c r="K103" i="18"/>
  <c r="M103" i="18" s="1"/>
  <c r="C1244" i="47" s="1"/>
  <c r="O274" i="18"/>
  <c r="M537" i="10" l="1"/>
  <c r="N536" i="10"/>
  <c r="I536" i="47" s="1"/>
  <c r="H623" i="10"/>
  <c r="F624" i="10"/>
  <c r="J184" i="18"/>
  <c r="Q233" i="18"/>
  <c r="N232" i="18"/>
  <c r="K104" i="18"/>
  <c r="M104" i="18" s="1"/>
  <c r="C1245" i="47" s="1"/>
  <c r="L103" i="18"/>
  <c r="O275" i="18"/>
  <c r="M538" i="10" l="1"/>
  <c r="N537" i="10"/>
  <c r="I537" i="47" s="1"/>
  <c r="F625" i="10"/>
  <c r="H624" i="10"/>
  <c r="J185" i="18"/>
  <c r="Q234" i="18"/>
  <c r="N233" i="18"/>
  <c r="K105" i="18"/>
  <c r="M105" i="18" s="1"/>
  <c r="C1246" i="47" s="1"/>
  <c r="L104" i="18"/>
  <c r="O276" i="18"/>
  <c r="M539" i="10" l="1"/>
  <c r="N538" i="10"/>
  <c r="I538" i="47" s="1"/>
  <c r="H625" i="10"/>
  <c r="F626" i="10"/>
  <c r="J186" i="18"/>
  <c r="Q235" i="18"/>
  <c r="N234" i="18"/>
  <c r="L105" i="18"/>
  <c r="K106" i="18"/>
  <c r="M106" i="18" s="1"/>
  <c r="C1247" i="47" s="1"/>
  <c r="O277" i="18"/>
  <c r="M540" i="10" l="1"/>
  <c r="N539" i="10"/>
  <c r="I539" i="47" s="1"/>
  <c r="F627" i="10"/>
  <c r="H626" i="10"/>
  <c r="J187" i="18"/>
  <c r="Q236" i="18"/>
  <c r="N235" i="18"/>
  <c r="K107" i="18"/>
  <c r="M107" i="18" s="1"/>
  <c r="C1248" i="47" s="1"/>
  <c r="L106" i="18"/>
  <c r="O278" i="18"/>
  <c r="M541" i="10" l="1"/>
  <c r="N540" i="10"/>
  <c r="I540" i="47" s="1"/>
  <c r="H627" i="10"/>
  <c r="F628" i="10"/>
  <c r="J188" i="18"/>
  <c r="Q237" i="18"/>
  <c r="N236" i="18"/>
  <c r="K108" i="18"/>
  <c r="M108" i="18" s="1"/>
  <c r="C1249" i="47" s="1"/>
  <c r="L107" i="18"/>
  <c r="O279" i="18"/>
  <c r="M542" i="10" l="1"/>
  <c r="N541" i="10"/>
  <c r="I541" i="47" s="1"/>
  <c r="F629" i="10"/>
  <c r="H628" i="10"/>
  <c r="J189" i="18"/>
  <c r="Q238" i="18"/>
  <c r="N237" i="18"/>
  <c r="L108" i="18"/>
  <c r="K109" i="18"/>
  <c r="M109" i="18" s="1"/>
  <c r="C1250" i="47" s="1"/>
  <c r="O280" i="18"/>
  <c r="M543" i="10" l="1"/>
  <c r="N542" i="10"/>
  <c r="I542" i="47" s="1"/>
  <c r="H629" i="10"/>
  <c r="F630" i="10"/>
  <c r="J190" i="18"/>
  <c r="Q239" i="18"/>
  <c r="N238" i="18"/>
  <c r="K110" i="18"/>
  <c r="M110" i="18" s="1"/>
  <c r="C1251" i="47" s="1"/>
  <c r="L109" i="18"/>
  <c r="O281" i="18"/>
  <c r="M544" i="10" l="1"/>
  <c r="N543" i="10"/>
  <c r="I543" i="47" s="1"/>
  <c r="F631" i="10"/>
  <c r="H630" i="10"/>
  <c r="J191" i="18"/>
  <c r="Q240" i="18"/>
  <c r="N239" i="18"/>
  <c r="K111" i="18"/>
  <c r="M111" i="18" s="1"/>
  <c r="C1252" i="47" s="1"/>
  <c r="L110" i="18"/>
  <c r="O282" i="18"/>
  <c r="M545" i="10" l="1"/>
  <c r="N544" i="10"/>
  <c r="I544" i="47" s="1"/>
  <c r="F632" i="10"/>
  <c r="H631" i="10"/>
  <c r="J192" i="18"/>
  <c r="Q241" i="18"/>
  <c r="N240" i="18"/>
  <c r="K112" i="18"/>
  <c r="M112" i="18" s="1"/>
  <c r="C1253" i="47" s="1"/>
  <c r="L111" i="18"/>
  <c r="O283" i="18"/>
  <c r="M546" i="10" l="1"/>
  <c r="N545" i="10"/>
  <c r="I545" i="47" s="1"/>
  <c r="F633" i="10"/>
  <c r="H632" i="10"/>
  <c r="J193" i="18"/>
  <c r="Q242" i="18"/>
  <c r="N241" i="18"/>
  <c r="L112" i="18"/>
  <c r="K113" i="18"/>
  <c r="M113" i="18" s="1"/>
  <c r="C1254" i="47" s="1"/>
  <c r="O284" i="18"/>
  <c r="M547" i="10" l="1"/>
  <c r="N546" i="10"/>
  <c r="I546" i="47" s="1"/>
  <c r="H633" i="10"/>
  <c r="F634" i="10"/>
  <c r="J194" i="18"/>
  <c r="Q243" i="18"/>
  <c r="N242" i="18"/>
  <c r="L113" i="18"/>
  <c r="K114" i="18"/>
  <c r="M114" i="18" s="1"/>
  <c r="C1255" i="47" s="1"/>
  <c r="O285" i="18"/>
  <c r="M548" i="10" l="1"/>
  <c r="N547" i="10"/>
  <c r="I547" i="47" s="1"/>
  <c r="F635" i="10"/>
  <c r="H634" i="10"/>
  <c r="J195" i="18"/>
  <c r="Q244" i="18"/>
  <c r="N243" i="18"/>
  <c r="L114" i="18"/>
  <c r="K115" i="18"/>
  <c r="M115" i="18" s="1"/>
  <c r="C1256" i="47" s="1"/>
  <c r="O286" i="18"/>
  <c r="M549" i="10" l="1"/>
  <c r="N548" i="10"/>
  <c r="I548" i="47" s="1"/>
  <c r="F636" i="10"/>
  <c r="H635" i="10"/>
  <c r="J196" i="18"/>
  <c r="Q245" i="18"/>
  <c r="N244" i="18"/>
  <c r="L115" i="18"/>
  <c r="K116" i="18"/>
  <c r="M116" i="18" s="1"/>
  <c r="C1257" i="47" s="1"/>
  <c r="O287" i="18"/>
  <c r="M550" i="10" l="1"/>
  <c r="N549" i="10"/>
  <c r="I549" i="47" s="1"/>
  <c r="F637" i="10"/>
  <c r="H636" i="10"/>
  <c r="J197" i="18"/>
  <c r="Q246" i="18"/>
  <c r="N245" i="18"/>
  <c r="L116" i="18"/>
  <c r="K117" i="18"/>
  <c r="M117" i="18" s="1"/>
  <c r="C1258" i="47" s="1"/>
  <c r="O288" i="18"/>
  <c r="M551" i="10" l="1"/>
  <c r="N550" i="10"/>
  <c r="I550" i="47" s="1"/>
  <c r="H637" i="10"/>
  <c r="F638" i="10"/>
  <c r="J198" i="18"/>
  <c r="Q247" i="18"/>
  <c r="N246" i="18"/>
  <c r="L117" i="18"/>
  <c r="K118" i="18"/>
  <c r="M118" i="18" s="1"/>
  <c r="C1259" i="47" s="1"/>
  <c r="O289" i="18"/>
  <c r="M552" i="10" l="1"/>
  <c r="N551" i="10"/>
  <c r="I551" i="47" s="1"/>
  <c r="F639" i="10"/>
  <c r="H638" i="10"/>
  <c r="J199" i="18"/>
  <c r="Q248" i="18"/>
  <c r="N247" i="18"/>
  <c r="L118" i="18"/>
  <c r="K119" i="18"/>
  <c r="M119" i="18" s="1"/>
  <c r="C1260" i="47" s="1"/>
  <c r="O290" i="18"/>
  <c r="M553" i="10" l="1"/>
  <c r="N552" i="10"/>
  <c r="I552" i="47" s="1"/>
  <c r="H639" i="10"/>
  <c r="F640" i="10"/>
  <c r="J200" i="18"/>
  <c r="Q249" i="18"/>
  <c r="N248" i="18"/>
  <c r="L119" i="18"/>
  <c r="K120" i="18"/>
  <c r="M120" i="18" s="1"/>
  <c r="C1261" i="47" s="1"/>
  <c r="O291" i="18"/>
  <c r="M554" i="10" l="1"/>
  <c r="N553" i="10"/>
  <c r="I553" i="47" s="1"/>
  <c r="F641" i="10"/>
  <c r="H640" i="10"/>
  <c r="J201" i="18"/>
  <c r="Q250" i="18"/>
  <c r="N249" i="18"/>
  <c r="L120" i="18"/>
  <c r="K121" i="18"/>
  <c r="M121" i="18" s="1"/>
  <c r="C1262" i="47" s="1"/>
  <c r="O292" i="18"/>
  <c r="M555" i="10" l="1"/>
  <c r="N554" i="10"/>
  <c r="I554" i="47" s="1"/>
  <c r="H641" i="10"/>
  <c r="F642" i="10"/>
  <c r="J202" i="18"/>
  <c r="Q251" i="18"/>
  <c r="N250" i="18"/>
  <c r="L121" i="18"/>
  <c r="K122" i="18"/>
  <c r="M122" i="18" s="1"/>
  <c r="C1263" i="47" s="1"/>
  <c r="O293" i="18"/>
  <c r="M556" i="10" l="1"/>
  <c r="N555" i="10"/>
  <c r="I555" i="47" s="1"/>
  <c r="F643" i="10"/>
  <c r="H642" i="10"/>
  <c r="J203" i="18"/>
  <c r="Q252" i="18"/>
  <c r="N251" i="18"/>
  <c r="L122" i="18"/>
  <c r="K123" i="18"/>
  <c r="M123" i="18" s="1"/>
  <c r="C1264" i="47" s="1"/>
  <c r="O294" i="18"/>
  <c r="M557" i="10" l="1"/>
  <c r="N556" i="10"/>
  <c r="I556" i="47" s="1"/>
  <c r="H643" i="10"/>
  <c r="F644" i="10"/>
  <c r="J204" i="18"/>
  <c r="Q253" i="18"/>
  <c r="N252" i="18"/>
  <c r="L123" i="18"/>
  <c r="K124" i="18"/>
  <c r="M124" i="18" s="1"/>
  <c r="C1265" i="47" s="1"/>
  <c r="O295" i="18"/>
  <c r="M558" i="10" l="1"/>
  <c r="N557" i="10"/>
  <c r="I557" i="47" s="1"/>
  <c r="F645" i="10"/>
  <c r="H644" i="10"/>
  <c r="J205" i="18"/>
  <c r="Q254" i="18"/>
  <c r="N253" i="18"/>
  <c r="L124" i="18"/>
  <c r="K125" i="18"/>
  <c r="M125" i="18" s="1"/>
  <c r="C1266" i="47" s="1"/>
  <c r="O296" i="18"/>
  <c r="M559" i="10" l="1"/>
  <c r="N558" i="10"/>
  <c r="I558" i="47" s="1"/>
  <c r="F646" i="10"/>
  <c r="H645" i="10"/>
  <c r="J206" i="18"/>
  <c r="Q255" i="18"/>
  <c r="N254" i="18"/>
  <c r="L125" i="18"/>
  <c r="K126" i="18"/>
  <c r="M126" i="18" s="1"/>
  <c r="C1267" i="47" s="1"/>
  <c r="O297" i="18"/>
  <c r="M560" i="10" l="1"/>
  <c r="N559" i="10"/>
  <c r="I559" i="47" s="1"/>
  <c r="F647" i="10"/>
  <c r="H646" i="10"/>
  <c r="J207" i="18"/>
  <c r="Q256" i="18"/>
  <c r="N255" i="18"/>
  <c r="L126" i="18"/>
  <c r="K127" i="18"/>
  <c r="M127" i="18" s="1"/>
  <c r="C1268" i="47" s="1"/>
  <c r="O298" i="18"/>
  <c r="M561" i="10" l="1"/>
  <c r="N560" i="10"/>
  <c r="I560" i="47" s="1"/>
  <c r="F648" i="10"/>
  <c r="H647" i="10"/>
  <c r="J208" i="18"/>
  <c r="Q257" i="18"/>
  <c r="N256" i="18"/>
  <c r="L127" i="18"/>
  <c r="K128" i="18"/>
  <c r="M128" i="18" s="1"/>
  <c r="C1269" i="47" s="1"/>
  <c r="O299" i="18"/>
  <c r="M562" i="10" l="1"/>
  <c r="N561" i="10"/>
  <c r="I561" i="47" s="1"/>
  <c r="H648" i="10"/>
  <c r="F649" i="10"/>
  <c r="J209" i="18"/>
  <c r="Q258" i="18"/>
  <c r="N257" i="18"/>
  <c r="L128" i="18"/>
  <c r="K129" i="18"/>
  <c r="M129" i="18" s="1"/>
  <c r="C1270" i="47" s="1"/>
  <c r="O300" i="18"/>
  <c r="M563" i="10" l="1"/>
  <c r="N562" i="10"/>
  <c r="I562" i="47" s="1"/>
  <c r="H649" i="10"/>
  <c r="F650" i="10"/>
  <c r="J210" i="18"/>
  <c r="Q259" i="18"/>
  <c r="N258" i="18"/>
  <c r="L129" i="18"/>
  <c r="K130" i="18"/>
  <c r="M130" i="18" s="1"/>
  <c r="C1271" i="47" s="1"/>
  <c r="O301" i="18"/>
  <c r="M564" i="10" l="1"/>
  <c r="N563" i="10"/>
  <c r="I563" i="47" s="1"/>
  <c r="F651" i="10"/>
  <c r="H650" i="10"/>
  <c r="J211" i="18"/>
  <c r="Q260" i="18"/>
  <c r="N259" i="18"/>
  <c r="L130" i="18"/>
  <c r="K131" i="18"/>
  <c r="M131" i="18" s="1"/>
  <c r="C1272" i="47" s="1"/>
  <c r="O302" i="18"/>
  <c r="M565" i="10" l="1"/>
  <c r="N564" i="10"/>
  <c r="I564" i="47" s="1"/>
  <c r="H651" i="10"/>
  <c r="F652" i="10"/>
  <c r="J212" i="18"/>
  <c r="Q261" i="18"/>
  <c r="N260" i="18"/>
  <c r="L131" i="18"/>
  <c r="K132" i="18"/>
  <c r="M132" i="18" s="1"/>
  <c r="C1273" i="47" s="1"/>
  <c r="O303" i="18"/>
  <c r="M566" i="10" l="1"/>
  <c r="N565" i="10"/>
  <c r="I565" i="47" s="1"/>
  <c r="F653" i="10"/>
  <c r="H652" i="10"/>
  <c r="J213" i="18"/>
  <c r="Q262" i="18"/>
  <c r="N261" i="18"/>
  <c r="L132" i="18"/>
  <c r="K133" i="18"/>
  <c r="M133" i="18" s="1"/>
  <c r="C1274" i="47" s="1"/>
  <c r="O304" i="18"/>
  <c r="M567" i="10" l="1"/>
  <c r="N566" i="10"/>
  <c r="I566" i="47" s="1"/>
  <c r="F654" i="10"/>
  <c r="H653" i="10"/>
  <c r="J214" i="18"/>
  <c r="Q263" i="18"/>
  <c r="N262" i="18"/>
  <c r="L133" i="18"/>
  <c r="K134" i="18"/>
  <c r="M134" i="18" s="1"/>
  <c r="C1275" i="47" s="1"/>
  <c r="O305" i="18"/>
  <c r="M568" i="10" l="1"/>
  <c r="N567" i="10"/>
  <c r="I567" i="47" s="1"/>
  <c r="H654" i="10"/>
  <c r="F655" i="10"/>
  <c r="J215" i="18"/>
  <c r="Q264" i="18"/>
  <c r="N263" i="18"/>
  <c r="L134" i="18"/>
  <c r="K135" i="18"/>
  <c r="M135" i="18" s="1"/>
  <c r="C1276" i="47" s="1"/>
  <c r="O306" i="18"/>
  <c r="M569" i="10" l="1"/>
  <c r="N568" i="10"/>
  <c r="I568" i="47" s="1"/>
  <c r="F656" i="10"/>
  <c r="H655" i="10"/>
  <c r="J216" i="18"/>
  <c r="Q265" i="18"/>
  <c r="N264" i="18"/>
  <c r="L135" i="18"/>
  <c r="K136" i="18"/>
  <c r="M136" i="18" s="1"/>
  <c r="C1277" i="47" s="1"/>
  <c r="O307" i="18"/>
  <c r="M570" i="10" l="1"/>
  <c r="N569" i="10"/>
  <c r="I569" i="47" s="1"/>
  <c r="H656" i="10"/>
  <c r="F657" i="10"/>
  <c r="J217" i="18"/>
  <c r="Q266" i="18"/>
  <c r="N265" i="18"/>
  <c r="L136" i="18"/>
  <c r="K137" i="18"/>
  <c r="M137" i="18" s="1"/>
  <c r="C1278" i="47" s="1"/>
  <c r="O308" i="18"/>
  <c r="M571" i="10" l="1"/>
  <c r="N570" i="10"/>
  <c r="I570" i="47" s="1"/>
  <c r="F658" i="10"/>
  <c r="H657" i="10"/>
  <c r="J218" i="18"/>
  <c r="O309" i="18"/>
  <c r="Q267" i="18"/>
  <c r="N266" i="18"/>
  <c r="L137" i="18"/>
  <c r="K138" i="18"/>
  <c r="M138" i="18" s="1"/>
  <c r="C1279" i="47" s="1"/>
  <c r="M572" i="10" l="1"/>
  <c r="N571" i="10"/>
  <c r="I571" i="47" s="1"/>
  <c r="H658" i="10"/>
  <c r="F659" i="10"/>
  <c r="J219" i="18"/>
  <c r="Q268" i="18"/>
  <c r="N267" i="18"/>
  <c r="O310" i="18"/>
  <c r="O311" i="18" s="1"/>
  <c r="O312" i="18" s="1"/>
  <c r="L138" i="18"/>
  <c r="K139" i="18"/>
  <c r="M139" i="18" s="1"/>
  <c r="C1280" i="47" s="1"/>
  <c r="M573" i="10" l="1"/>
  <c r="N572" i="10"/>
  <c r="I572" i="47" s="1"/>
  <c r="F660" i="10"/>
  <c r="H659" i="10"/>
  <c r="J220" i="18"/>
  <c r="O313" i="18"/>
  <c r="Q269" i="18"/>
  <c r="N268" i="18"/>
  <c r="L139" i="18"/>
  <c r="K140" i="18"/>
  <c r="M140" i="18" s="1"/>
  <c r="C1281" i="47" s="1"/>
  <c r="M574" i="10" l="1"/>
  <c r="N573" i="10"/>
  <c r="I573" i="47" s="1"/>
  <c r="F661" i="10"/>
  <c r="H660" i="10"/>
  <c r="J221" i="18"/>
  <c r="O314" i="18"/>
  <c r="Q270" i="18"/>
  <c r="N269" i="18"/>
  <c r="L140" i="18"/>
  <c r="K141" i="18"/>
  <c r="M141" i="18" s="1"/>
  <c r="C1282" i="47" s="1"/>
  <c r="M575" i="10" l="1"/>
  <c r="N574" i="10"/>
  <c r="I574" i="47" s="1"/>
  <c r="H661" i="10"/>
  <c r="F662" i="10"/>
  <c r="J222" i="18"/>
  <c r="O315" i="18"/>
  <c r="Q271" i="18"/>
  <c r="N270" i="18"/>
  <c r="L141" i="18"/>
  <c r="K142" i="18"/>
  <c r="M142" i="18" s="1"/>
  <c r="C1283" i="47" s="1"/>
  <c r="M576" i="10" l="1"/>
  <c r="N575" i="10"/>
  <c r="I575" i="47" s="1"/>
  <c r="F663" i="10"/>
  <c r="H662" i="10"/>
  <c r="J223" i="18"/>
  <c r="O316" i="18"/>
  <c r="Q272" i="18"/>
  <c r="N271" i="18"/>
  <c r="K143" i="18"/>
  <c r="M143" i="18" s="1"/>
  <c r="C1284" i="47" s="1"/>
  <c r="L142" i="18"/>
  <c r="M577" i="10" l="1"/>
  <c r="N576" i="10"/>
  <c r="I576" i="47" s="1"/>
  <c r="F664" i="10"/>
  <c r="H663" i="10"/>
  <c r="J224" i="18"/>
  <c r="O317" i="18"/>
  <c r="Q273" i="18"/>
  <c r="N272" i="18"/>
  <c r="L143" i="18"/>
  <c r="K144" i="18"/>
  <c r="M144" i="18" s="1"/>
  <c r="C1285" i="47" s="1"/>
  <c r="M578" i="10" l="1"/>
  <c r="N577" i="10"/>
  <c r="I577" i="47" s="1"/>
  <c r="F665" i="10"/>
  <c r="H664" i="10"/>
  <c r="J225" i="18"/>
  <c r="O318" i="18"/>
  <c r="Q274" i="18"/>
  <c r="N273" i="18"/>
  <c r="L144" i="18"/>
  <c r="K145" i="18"/>
  <c r="M145" i="18" s="1"/>
  <c r="C1286" i="47" s="1"/>
  <c r="M579" i="10" l="1"/>
  <c r="N578" i="10"/>
  <c r="I578" i="47" s="1"/>
  <c r="F666" i="10"/>
  <c r="H665" i="10"/>
  <c r="J226" i="18"/>
  <c r="O319" i="18"/>
  <c r="Q275" i="18"/>
  <c r="N274" i="18"/>
  <c r="L145" i="18"/>
  <c r="K146" i="18"/>
  <c r="M146" i="18" s="1"/>
  <c r="C1287" i="47" s="1"/>
  <c r="M580" i="10" l="1"/>
  <c r="N579" i="10"/>
  <c r="I579" i="47" s="1"/>
  <c r="F667" i="10"/>
  <c r="H666" i="10"/>
  <c r="J227" i="18"/>
  <c r="O320" i="18"/>
  <c r="Q276" i="18"/>
  <c r="N275" i="18"/>
  <c r="L146" i="18"/>
  <c r="K147" i="18"/>
  <c r="M147" i="18" s="1"/>
  <c r="C1288" i="47" s="1"/>
  <c r="M581" i="10" l="1"/>
  <c r="N580" i="10"/>
  <c r="I580" i="47" s="1"/>
  <c r="F668" i="10"/>
  <c r="H667" i="10"/>
  <c r="J228" i="18"/>
  <c r="O321" i="18"/>
  <c r="Q277" i="18"/>
  <c r="N276" i="18"/>
  <c r="L147" i="18"/>
  <c r="K148" i="18"/>
  <c r="M148" i="18" s="1"/>
  <c r="C1289" i="47" s="1"/>
  <c r="M582" i="10" l="1"/>
  <c r="N581" i="10"/>
  <c r="I581" i="47" s="1"/>
  <c r="F669" i="10"/>
  <c r="H668" i="10"/>
  <c r="J229" i="18"/>
  <c r="Q278" i="18"/>
  <c r="N277" i="18"/>
  <c r="L148" i="18"/>
  <c r="K149" i="18"/>
  <c r="M149" i="18" s="1"/>
  <c r="C1290" i="47" s="1"/>
  <c r="M583" i="10" l="1"/>
  <c r="N582" i="10"/>
  <c r="I582" i="47" s="1"/>
  <c r="F670" i="10"/>
  <c r="H669" i="10"/>
  <c r="J230" i="18"/>
  <c r="Q279" i="18"/>
  <c r="N278" i="18"/>
  <c r="L149" i="18"/>
  <c r="K150" i="18"/>
  <c r="M150" i="18" s="1"/>
  <c r="C1291" i="47" s="1"/>
  <c r="M584" i="10" l="1"/>
  <c r="N583" i="10"/>
  <c r="I583" i="47" s="1"/>
  <c r="F671" i="10"/>
  <c r="H670" i="10"/>
  <c r="J231" i="18"/>
  <c r="Q280" i="18"/>
  <c r="N279" i="18"/>
  <c r="L150" i="18"/>
  <c r="K151" i="18"/>
  <c r="M151" i="18" s="1"/>
  <c r="C1292" i="47" s="1"/>
  <c r="M585" i="10" l="1"/>
  <c r="N584" i="10"/>
  <c r="I584" i="47" s="1"/>
  <c r="F672" i="10"/>
  <c r="H671" i="10"/>
  <c r="J232" i="18"/>
  <c r="Q281" i="18"/>
  <c r="N280" i="18"/>
  <c r="L151" i="18"/>
  <c r="K152" i="18"/>
  <c r="M152" i="18" s="1"/>
  <c r="C1293" i="47" s="1"/>
  <c r="M586" i="10" l="1"/>
  <c r="N585" i="10"/>
  <c r="I585" i="47" s="1"/>
  <c r="F673" i="10"/>
  <c r="H672" i="10"/>
  <c r="J233" i="18"/>
  <c r="Q282" i="18"/>
  <c r="N281" i="18"/>
  <c r="K153" i="18"/>
  <c r="M153" i="18" s="1"/>
  <c r="C1294" i="47" s="1"/>
  <c r="L152" i="18"/>
  <c r="M587" i="10" l="1"/>
  <c r="N586" i="10"/>
  <c r="I586" i="47" s="1"/>
  <c r="F674" i="10"/>
  <c r="H673" i="10"/>
  <c r="J234" i="18"/>
  <c r="Q283" i="18"/>
  <c r="N282" i="18"/>
  <c r="L153" i="18"/>
  <c r="K154" i="18"/>
  <c r="M154" i="18" s="1"/>
  <c r="C1295" i="47" s="1"/>
  <c r="M588" i="10" l="1"/>
  <c r="N587" i="10"/>
  <c r="I587" i="47" s="1"/>
  <c r="H674" i="10"/>
  <c r="F675" i="10"/>
  <c r="J235" i="18"/>
  <c r="Q284" i="18"/>
  <c r="N283" i="18"/>
  <c r="K155" i="18"/>
  <c r="M155" i="18" s="1"/>
  <c r="C1296" i="47" s="1"/>
  <c r="L154" i="18"/>
  <c r="M589" i="10" l="1"/>
  <c r="N588" i="10"/>
  <c r="I588" i="47" s="1"/>
  <c r="F676" i="10"/>
  <c r="H675" i="10"/>
  <c r="J236" i="18"/>
  <c r="Q285" i="18"/>
  <c r="N284" i="18"/>
  <c r="L155" i="18"/>
  <c r="K156" i="18"/>
  <c r="M156" i="18" s="1"/>
  <c r="C1297" i="47" s="1"/>
  <c r="M590" i="10" l="1"/>
  <c r="N589" i="10"/>
  <c r="I589" i="47" s="1"/>
  <c r="F677" i="10"/>
  <c r="H676" i="10"/>
  <c r="J237" i="18"/>
  <c r="Q286" i="18"/>
  <c r="N285" i="18"/>
  <c r="L156" i="18"/>
  <c r="K157" i="18"/>
  <c r="M157" i="18" s="1"/>
  <c r="C1298" i="47" s="1"/>
  <c r="M591" i="10" l="1"/>
  <c r="N590" i="10"/>
  <c r="I590" i="47" s="1"/>
  <c r="H677" i="10"/>
  <c r="F678" i="10"/>
  <c r="J238" i="18"/>
  <c r="Q287" i="18"/>
  <c r="N286" i="18"/>
  <c r="L157" i="18"/>
  <c r="K158" i="18"/>
  <c r="M158" i="18" s="1"/>
  <c r="C1299" i="47" s="1"/>
  <c r="N591" i="10" l="1"/>
  <c r="I591" i="47" s="1"/>
  <c r="M592" i="10"/>
  <c r="F679" i="10"/>
  <c r="H678" i="10"/>
  <c r="J239" i="18"/>
  <c r="Q288" i="18"/>
  <c r="N287" i="18"/>
  <c r="L158" i="18"/>
  <c r="K159" i="18"/>
  <c r="M159" i="18" s="1"/>
  <c r="C1300" i="47" s="1"/>
  <c r="M593" i="10" l="1"/>
  <c r="N592" i="10"/>
  <c r="I592" i="47" s="1"/>
  <c r="H679" i="10"/>
  <c r="F680" i="10"/>
  <c r="J240" i="18"/>
  <c r="Q289" i="18"/>
  <c r="N288" i="18"/>
  <c r="L159" i="18"/>
  <c r="K160" i="18"/>
  <c r="M160" i="18" s="1"/>
  <c r="C1301" i="47" s="1"/>
  <c r="M594" i="10" l="1"/>
  <c r="N593" i="10"/>
  <c r="I593" i="47" s="1"/>
  <c r="F681" i="10"/>
  <c r="H680" i="10"/>
  <c r="J241" i="18"/>
  <c r="Q290" i="18"/>
  <c r="N289" i="18"/>
  <c r="K161" i="18"/>
  <c r="M161" i="18" s="1"/>
  <c r="C1302" i="47" s="1"/>
  <c r="L160" i="18"/>
  <c r="M595" i="10" l="1"/>
  <c r="N594" i="10"/>
  <c r="I594" i="47" s="1"/>
  <c r="H681" i="10"/>
  <c r="F682" i="10"/>
  <c r="J242" i="18"/>
  <c r="Q291" i="18"/>
  <c r="N290" i="18"/>
  <c r="K162" i="18"/>
  <c r="M162" i="18" s="1"/>
  <c r="C1303" i="47" s="1"/>
  <c r="L161" i="18"/>
  <c r="M596" i="10" l="1"/>
  <c r="N595" i="10"/>
  <c r="I595" i="47" s="1"/>
  <c r="F683" i="10"/>
  <c r="H682" i="10"/>
  <c r="J243" i="18"/>
  <c r="Q292" i="18"/>
  <c r="N291" i="18"/>
  <c r="L162" i="18"/>
  <c r="K163" i="18"/>
  <c r="M163" i="18" s="1"/>
  <c r="C1304" i="47" s="1"/>
  <c r="M597" i="10" l="1"/>
  <c r="N596" i="10"/>
  <c r="I596" i="47" s="1"/>
  <c r="H683" i="10"/>
  <c r="F684" i="10"/>
  <c r="J244" i="18"/>
  <c r="Q293" i="18"/>
  <c r="N292" i="18"/>
  <c r="K164" i="18"/>
  <c r="M164" i="18" s="1"/>
  <c r="C1305" i="47" s="1"/>
  <c r="L163" i="18"/>
  <c r="N597" i="10" l="1"/>
  <c r="I597" i="47" s="1"/>
  <c r="M598" i="10"/>
  <c r="F685" i="10"/>
  <c r="H684" i="10"/>
  <c r="J245" i="18"/>
  <c r="Q294" i="18"/>
  <c r="N293" i="18"/>
  <c r="K165" i="18"/>
  <c r="M165" i="18" s="1"/>
  <c r="C1306" i="47" s="1"/>
  <c r="L164" i="18"/>
  <c r="M599" i="10" l="1"/>
  <c r="N598" i="10"/>
  <c r="I598" i="47" s="1"/>
  <c r="H685" i="10"/>
  <c r="F686" i="10"/>
  <c r="J246" i="18"/>
  <c r="Q295" i="18"/>
  <c r="N294" i="18"/>
  <c r="L165" i="18"/>
  <c r="K166" i="18"/>
  <c r="M166" i="18" s="1"/>
  <c r="C1307" i="47" s="1"/>
  <c r="M600" i="10" l="1"/>
  <c r="N599" i="10"/>
  <c r="I599" i="47" s="1"/>
  <c r="F687" i="10"/>
  <c r="H686" i="10"/>
  <c r="J247" i="18"/>
  <c r="Q296" i="18"/>
  <c r="N295" i="18"/>
  <c r="L166" i="18"/>
  <c r="K167" i="18"/>
  <c r="M167" i="18" s="1"/>
  <c r="C1308" i="47" s="1"/>
  <c r="M601" i="10" l="1"/>
  <c r="N600" i="10"/>
  <c r="I600" i="47" s="1"/>
  <c r="F688" i="10"/>
  <c r="H687" i="10"/>
  <c r="J248" i="18"/>
  <c r="Q297" i="18"/>
  <c r="N296" i="18"/>
  <c r="L167" i="18"/>
  <c r="K168" i="18"/>
  <c r="M168" i="18" s="1"/>
  <c r="C1309" i="47" s="1"/>
  <c r="M602" i="10" l="1"/>
  <c r="N601" i="10"/>
  <c r="I601" i="47" s="1"/>
  <c r="F689" i="10"/>
  <c r="H688" i="10"/>
  <c r="J249" i="18"/>
  <c r="Q298" i="18"/>
  <c r="N297" i="18"/>
  <c r="L168" i="18"/>
  <c r="K169" i="18"/>
  <c r="M169" i="18" s="1"/>
  <c r="C1310" i="47" s="1"/>
  <c r="M603" i="10" l="1"/>
  <c r="N602" i="10"/>
  <c r="I602" i="47" s="1"/>
  <c r="H689" i="10"/>
  <c r="F690" i="10"/>
  <c r="J250" i="18"/>
  <c r="Q299" i="18"/>
  <c r="N298" i="18"/>
  <c r="K170" i="18"/>
  <c r="M170" i="18" s="1"/>
  <c r="C1311" i="47" s="1"/>
  <c r="L169" i="18"/>
  <c r="M604" i="10" l="1"/>
  <c r="N603" i="10"/>
  <c r="I603" i="47" s="1"/>
  <c r="F691" i="10"/>
  <c r="H690" i="10"/>
  <c r="J251" i="18"/>
  <c r="Q300" i="18"/>
  <c r="N299" i="18"/>
  <c r="K171" i="18"/>
  <c r="M171" i="18" s="1"/>
  <c r="C1312" i="47" s="1"/>
  <c r="L170" i="18"/>
  <c r="M605" i="10" l="1"/>
  <c r="N604" i="10"/>
  <c r="I604" i="47" s="1"/>
  <c r="H691" i="10"/>
  <c r="F692" i="10"/>
  <c r="J252" i="18"/>
  <c r="Q301" i="18"/>
  <c r="N300" i="18"/>
  <c r="L171" i="18"/>
  <c r="K172" i="18"/>
  <c r="M172" i="18" s="1"/>
  <c r="C1313" i="47" s="1"/>
  <c r="M606" i="10" l="1"/>
  <c r="N605" i="10"/>
  <c r="I605" i="47" s="1"/>
  <c r="F693" i="10"/>
  <c r="H692" i="10"/>
  <c r="J253" i="18"/>
  <c r="Q302" i="18"/>
  <c r="N301" i="18"/>
  <c r="L172" i="18"/>
  <c r="K173" i="18"/>
  <c r="M173" i="18" s="1"/>
  <c r="C1314" i="47" s="1"/>
  <c r="M607" i="10" l="1"/>
  <c r="N606" i="10"/>
  <c r="I606" i="47" s="1"/>
  <c r="H693" i="10"/>
  <c r="F694" i="10"/>
  <c r="J254" i="18"/>
  <c r="Q303" i="18"/>
  <c r="N302" i="18"/>
  <c r="K174" i="18"/>
  <c r="M174" i="18" s="1"/>
  <c r="C1315" i="47" s="1"/>
  <c r="L173" i="18"/>
  <c r="M608" i="10" l="1"/>
  <c r="N607" i="10"/>
  <c r="I607" i="47" s="1"/>
  <c r="F695" i="10"/>
  <c r="H694" i="10"/>
  <c r="J255" i="18"/>
  <c r="Q304" i="18"/>
  <c r="N303" i="18"/>
  <c r="L174" i="18"/>
  <c r="K175" i="18"/>
  <c r="M175" i="18" s="1"/>
  <c r="C1316" i="47" s="1"/>
  <c r="M609" i="10" l="1"/>
  <c r="N608" i="10"/>
  <c r="I608" i="47" s="1"/>
  <c r="F696" i="10"/>
  <c r="H695" i="10"/>
  <c r="J256" i="18"/>
  <c r="Q305" i="18"/>
  <c r="N304" i="18"/>
  <c r="L175" i="18"/>
  <c r="K176" i="18"/>
  <c r="M176" i="18" s="1"/>
  <c r="C1317" i="47" s="1"/>
  <c r="M610" i="10" l="1"/>
  <c r="N609" i="10"/>
  <c r="I609" i="47" s="1"/>
  <c r="F697" i="10"/>
  <c r="H696" i="10"/>
  <c r="J257" i="18"/>
  <c r="Q306" i="18"/>
  <c r="N305" i="18"/>
  <c r="L176" i="18"/>
  <c r="K177" i="18"/>
  <c r="M177" i="18" s="1"/>
  <c r="C1318" i="47" s="1"/>
  <c r="N610" i="10" l="1"/>
  <c r="I610" i="47" s="1"/>
  <c r="M611" i="10"/>
  <c r="H697" i="10"/>
  <c r="F698" i="10"/>
  <c r="J258" i="18"/>
  <c r="Q307" i="18"/>
  <c r="N306" i="18"/>
  <c r="K178" i="18"/>
  <c r="M178" i="18" s="1"/>
  <c r="C1319" i="47" s="1"/>
  <c r="L177" i="18"/>
  <c r="M612" i="10" l="1"/>
  <c r="N611" i="10"/>
  <c r="I611" i="47" s="1"/>
  <c r="F699" i="10"/>
  <c r="H698" i="10"/>
  <c r="J259" i="18"/>
  <c r="Q308" i="18"/>
  <c r="N307" i="18"/>
  <c r="L178" i="18"/>
  <c r="K179" i="18"/>
  <c r="M179" i="18" s="1"/>
  <c r="C1320" i="47" s="1"/>
  <c r="M613" i="10" l="1"/>
  <c r="N612" i="10"/>
  <c r="I612" i="47" s="1"/>
  <c r="H699" i="10"/>
  <c r="F700" i="10"/>
  <c r="J260" i="18"/>
  <c r="Q309" i="18"/>
  <c r="N308" i="18"/>
  <c r="L179" i="18"/>
  <c r="K180" i="18"/>
  <c r="M180" i="18" s="1"/>
  <c r="C1321" i="47" s="1"/>
  <c r="M614" i="10" l="1"/>
  <c r="N613" i="10"/>
  <c r="I613" i="47" s="1"/>
  <c r="F701" i="10"/>
  <c r="H700" i="10"/>
  <c r="J261" i="18"/>
  <c r="Q310" i="18"/>
  <c r="N309" i="18"/>
  <c r="K181" i="18"/>
  <c r="M181" i="18" s="1"/>
  <c r="C1322" i="47" s="1"/>
  <c r="L180" i="18"/>
  <c r="M615" i="10" l="1"/>
  <c r="N614" i="10"/>
  <c r="I614" i="47" s="1"/>
  <c r="F702" i="10"/>
  <c r="H701" i="10"/>
  <c r="J262" i="18"/>
  <c r="N310" i="18"/>
  <c r="Q311" i="18"/>
  <c r="L181" i="18"/>
  <c r="K182" i="18"/>
  <c r="M182" i="18" s="1"/>
  <c r="C1323" i="47" s="1"/>
  <c r="M616" i="10" l="1"/>
  <c r="N615" i="10"/>
  <c r="I615" i="47" s="1"/>
  <c r="F703" i="10"/>
  <c r="H702" i="10"/>
  <c r="J263" i="18"/>
  <c r="N311" i="18"/>
  <c r="Q312" i="18"/>
  <c r="K183" i="18"/>
  <c r="M183" i="18" s="1"/>
  <c r="C1324" i="47" s="1"/>
  <c r="L182" i="18"/>
  <c r="M617" i="10" l="1"/>
  <c r="N616" i="10"/>
  <c r="I616" i="47" s="1"/>
  <c r="H703" i="10"/>
  <c r="F704" i="10"/>
  <c r="J264" i="18"/>
  <c r="Q313" i="18"/>
  <c r="N312" i="18"/>
  <c r="K184" i="18"/>
  <c r="M184" i="18" s="1"/>
  <c r="C1325" i="47" s="1"/>
  <c r="L183" i="18"/>
  <c r="M618" i="10" l="1"/>
  <c r="N617" i="10"/>
  <c r="I617" i="47" s="1"/>
  <c r="F705" i="10"/>
  <c r="H704" i="10"/>
  <c r="J265" i="18"/>
  <c r="Q314" i="18"/>
  <c r="N313" i="18"/>
  <c r="L184" i="18"/>
  <c r="K185" i="18"/>
  <c r="M185" i="18" s="1"/>
  <c r="C1326" i="47" s="1"/>
  <c r="M619" i="10" l="1"/>
  <c r="N618" i="10"/>
  <c r="I618" i="47" s="1"/>
  <c r="F706" i="10"/>
  <c r="H705" i="10"/>
  <c r="J266" i="18"/>
  <c r="Q315" i="18"/>
  <c r="N314" i="18"/>
  <c r="L185" i="18"/>
  <c r="K186" i="18"/>
  <c r="M186" i="18" s="1"/>
  <c r="C1327" i="47" s="1"/>
  <c r="M620" i="10" l="1"/>
  <c r="N619" i="10"/>
  <c r="I619" i="47" s="1"/>
  <c r="F707" i="10"/>
  <c r="H706" i="10"/>
  <c r="J267" i="18"/>
  <c r="Q316" i="18"/>
  <c r="N315" i="18"/>
  <c r="K187" i="18"/>
  <c r="M187" i="18" s="1"/>
  <c r="C1328" i="47" s="1"/>
  <c r="L186" i="18"/>
  <c r="M621" i="10" l="1"/>
  <c r="N620" i="10"/>
  <c r="I620" i="47" s="1"/>
  <c r="H707" i="10"/>
  <c r="F708" i="10"/>
  <c r="J268" i="18"/>
  <c r="Q317" i="18"/>
  <c r="N316" i="18"/>
  <c r="L187" i="18"/>
  <c r="K188" i="18"/>
  <c r="M188" i="18" s="1"/>
  <c r="C1329" i="47" s="1"/>
  <c r="M622" i="10" l="1"/>
  <c r="N621" i="10"/>
  <c r="I621" i="47" s="1"/>
  <c r="F709" i="10"/>
  <c r="H708" i="10"/>
  <c r="J269" i="18"/>
  <c r="Q318" i="18"/>
  <c r="N317" i="18"/>
  <c r="K189" i="18"/>
  <c r="M189" i="18" s="1"/>
  <c r="C1330" i="47" s="1"/>
  <c r="L188" i="18"/>
  <c r="M623" i="10" l="1"/>
  <c r="N622" i="10"/>
  <c r="I622" i="47" s="1"/>
  <c r="F710" i="10"/>
  <c r="H709" i="10"/>
  <c r="J270" i="18"/>
  <c r="Q319" i="18"/>
  <c r="N318" i="18"/>
  <c r="L189" i="18"/>
  <c r="K190" i="18"/>
  <c r="M190" i="18" s="1"/>
  <c r="C1331" i="47" s="1"/>
  <c r="M624" i="10" l="1"/>
  <c r="N623" i="10"/>
  <c r="I623" i="47" s="1"/>
  <c r="F711" i="10"/>
  <c r="H710" i="10"/>
  <c r="J271" i="18"/>
  <c r="Q320" i="18"/>
  <c r="N319" i="18"/>
  <c r="K191" i="18"/>
  <c r="M191" i="18" s="1"/>
  <c r="C1332" i="47" s="1"/>
  <c r="L190" i="18"/>
  <c r="M625" i="10" l="1"/>
  <c r="N624" i="10"/>
  <c r="I624" i="47" s="1"/>
  <c r="F712" i="10"/>
  <c r="H711" i="10"/>
  <c r="J272" i="18"/>
  <c r="Q321" i="18"/>
  <c r="N320" i="18"/>
  <c r="K192" i="18"/>
  <c r="M192" i="18" s="1"/>
  <c r="C1333" i="47" s="1"/>
  <c r="L191" i="18"/>
  <c r="M626" i="10" l="1"/>
  <c r="N625" i="10"/>
  <c r="I625" i="47" s="1"/>
  <c r="F713" i="10"/>
  <c r="H712" i="10"/>
  <c r="J273" i="18"/>
  <c r="N321" i="18"/>
  <c r="L192" i="18"/>
  <c r="K193" i="18"/>
  <c r="M193" i="18" s="1"/>
  <c r="C1334" i="47" s="1"/>
  <c r="M627" i="10" l="1"/>
  <c r="N626" i="10"/>
  <c r="I626" i="47" s="1"/>
  <c r="F714" i="10"/>
  <c r="H713" i="10"/>
  <c r="J274" i="18"/>
  <c r="K194" i="18"/>
  <c r="M194" i="18" s="1"/>
  <c r="C1335" i="47" s="1"/>
  <c r="L193" i="18"/>
  <c r="M628" i="10" l="1"/>
  <c r="N627" i="10"/>
  <c r="I627" i="47" s="1"/>
  <c r="F715" i="10"/>
  <c r="H714" i="10"/>
  <c r="J275" i="18"/>
  <c r="L194" i="18"/>
  <c r="K195" i="18"/>
  <c r="M195" i="18" s="1"/>
  <c r="C1336" i="47" s="1"/>
  <c r="M629" i="10" l="1"/>
  <c r="N628" i="10"/>
  <c r="I628" i="47" s="1"/>
  <c r="F716" i="10"/>
  <c r="H715" i="10"/>
  <c r="J276" i="18"/>
  <c r="K196" i="18"/>
  <c r="M196" i="18" s="1"/>
  <c r="C1337" i="47" s="1"/>
  <c r="L195" i="18"/>
  <c r="M630" i="10" l="1"/>
  <c r="N629" i="10"/>
  <c r="I629" i="47" s="1"/>
  <c r="F717" i="10"/>
  <c r="H716" i="10"/>
  <c r="J277" i="18"/>
  <c r="L196" i="18"/>
  <c r="K197" i="18"/>
  <c r="M197" i="18" s="1"/>
  <c r="C1338" i="47" s="1"/>
  <c r="M631" i="10" l="1"/>
  <c r="N630" i="10"/>
  <c r="I630" i="47" s="1"/>
  <c r="F718" i="10"/>
  <c r="H717" i="10"/>
  <c r="J278" i="18"/>
  <c r="K198" i="18"/>
  <c r="M198" i="18" s="1"/>
  <c r="C1339" i="47" s="1"/>
  <c r="L197" i="18"/>
  <c r="M632" i="10" l="1"/>
  <c r="N631" i="10"/>
  <c r="I631" i="47" s="1"/>
  <c r="F719" i="10"/>
  <c r="H718" i="10"/>
  <c r="J279" i="18"/>
  <c r="K199" i="18"/>
  <c r="M199" i="18" s="1"/>
  <c r="C1340" i="47" s="1"/>
  <c r="L198" i="18"/>
  <c r="M633" i="10" l="1"/>
  <c r="N632" i="10"/>
  <c r="I632" i="47" s="1"/>
  <c r="F720" i="10"/>
  <c r="H719" i="10"/>
  <c r="J280" i="18"/>
  <c r="K200" i="18"/>
  <c r="M200" i="18" s="1"/>
  <c r="C1341" i="47" s="1"/>
  <c r="L199" i="18"/>
  <c r="M634" i="10" l="1"/>
  <c r="N633" i="10"/>
  <c r="I633" i="47" s="1"/>
  <c r="H720" i="10"/>
  <c r="F721" i="10"/>
  <c r="J281" i="18"/>
  <c r="K201" i="18"/>
  <c r="M201" i="18" s="1"/>
  <c r="C1342" i="47" s="1"/>
  <c r="L200" i="18"/>
  <c r="M635" i="10" l="1"/>
  <c r="N634" i="10"/>
  <c r="I634" i="47" s="1"/>
  <c r="F722" i="10"/>
  <c r="H721" i="10"/>
  <c r="J282" i="18"/>
  <c r="K202" i="18"/>
  <c r="M202" i="18" s="1"/>
  <c r="C1343" i="47" s="1"/>
  <c r="L201" i="18"/>
  <c r="M636" i="10" l="1"/>
  <c r="N635" i="10"/>
  <c r="I635" i="47" s="1"/>
  <c r="H722" i="10"/>
  <c r="F723" i="10"/>
  <c r="J283" i="18"/>
  <c r="K203" i="18"/>
  <c r="M203" i="18" s="1"/>
  <c r="C1344" i="47" s="1"/>
  <c r="L202" i="18"/>
  <c r="M637" i="10" l="1"/>
  <c r="N636" i="10"/>
  <c r="I636" i="47" s="1"/>
  <c r="F724" i="10"/>
  <c r="H723" i="10"/>
  <c r="J284" i="18"/>
  <c r="K204" i="18"/>
  <c r="M204" i="18" s="1"/>
  <c r="C1345" i="47" s="1"/>
  <c r="L203" i="18"/>
  <c r="M638" i="10" l="1"/>
  <c r="N637" i="10"/>
  <c r="I637" i="47" s="1"/>
  <c r="F725" i="10"/>
  <c r="H724" i="10"/>
  <c r="J285" i="18"/>
  <c r="K205" i="18"/>
  <c r="M205" i="18" s="1"/>
  <c r="C1346" i="47" s="1"/>
  <c r="L204" i="18"/>
  <c r="M639" i="10" l="1"/>
  <c r="N638" i="10"/>
  <c r="I638" i="47" s="1"/>
  <c r="F726" i="10"/>
  <c r="H725" i="10"/>
  <c r="J286" i="18"/>
  <c r="K206" i="18"/>
  <c r="M206" i="18" s="1"/>
  <c r="C1347" i="47" s="1"/>
  <c r="L205" i="18"/>
  <c r="M640" i="10" l="1"/>
  <c r="N639" i="10"/>
  <c r="I639" i="47" s="1"/>
  <c r="F727" i="10"/>
  <c r="H726" i="10"/>
  <c r="J287" i="18"/>
  <c r="K207" i="18"/>
  <c r="M207" i="18" s="1"/>
  <c r="C1348" i="47" s="1"/>
  <c r="L206" i="18"/>
  <c r="M641" i="10" l="1"/>
  <c r="N640" i="10"/>
  <c r="I640" i="47" s="1"/>
  <c r="F728" i="10"/>
  <c r="H727" i="10"/>
  <c r="J288" i="18"/>
  <c r="K208" i="18"/>
  <c r="M208" i="18" s="1"/>
  <c r="C1349" i="47" s="1"/>
  <c r="L207" i="18"/>
  <c r="M642" i="10" l="1"/>
  <c r="N641" i="10"/>
  <c r="I641" i="47" s="1"/>
  <c r="F729" i="10"/>
  <c r="H728" i="10"/>
  <c r="J289" i="18"/>
  <c r="L208" i="18"/>
  <c r="K209" i="18"/>
  <c r="M209" i="18" s="1"/>
  <c r="C1350" i="47" s="1"/>
  <c r="M643" i="10" l="1"/>
  <c r="N642" i="10"/>
  <c r="I642" i="47" s="1"/>
  <c r="F730" i="10"/>
  <c r="H729" i="10"/>
  <c r="J290" i="18"/>
  <c r="K210" i="18"/>
  <c r="M210" i="18" s="1"/>
  <c r="C1351" i="47" s="1"/>
  <c r="L209" i="18"/>
  <c r="M644" i="10" l="1"/>
  <c r="N643" i="10"/>
  <c r="I643" i="47" s="1"/>
  <c r="F731" i="10"/>
  <c r="H730" i="10"/>
  <c r="J291" i="18"/>
  <c r="L210" i="18"/>
  <c r="K211" i="18"/>
  <c r="M211" i="18" s="1"/>
  <c r="C1352" i="47" s="1"/>
  <c r="M645" i="10" l="1"/>
  <c r="N644" i="10"/>
  <c r="I644" i="47" s="1"/>
  <c r="F732" i="10"/>
  <c r="H731" i="10"/>
  <c r="J292" i="18"/>
  <c r="K212" i="18"/>
  <c r="M212" i="18" s="1"/>
  <c r="C1353" i="47" s="1"/>
  <c r="L211" i="18"/>
  <c r="M646" i="10" l="1"/>
  <c r="N645" i="10"/>
  <c r="I645" i="47" s="1"/>
  <c r="F733" i="10"/>
  <c r="H732" i="10"/>
  <c r="J293" i="18"/>
  <c r="K213" i="18"/>
  <c r="M213" i="18" s="1"/>
  <c r="C1354" i="47" s="1"/>
  <c r="L212" i="18"/>
  <c r="M647" i="10" l="1"/>
  <c r="N646" i="10"/>
  <c r="I646" i="47" s="1"/>
  <c r="F734" i="10"/>
  <c r="H733" i="10"/>
  <c r="J294" i="18"/>
  <c r="L213" i="18"/>
  <c r="K214" i="18"/>
  <c r="M214" i="18" s="1"/>
  <c r="C1355" i="47" s="1"/>
  <c r="M648" i="10" l="1"/>
  <c r="N647" i="10"/>
  <c r="I647" i="47" s="1"/>
  <c r="F735" i="10"/>
  <c r="H734" i="10"/>
  <c r="J295" i="18"/>
  <c r="L214" i="18"/>
  <c r="K215" i="18"/>
  <c r="M215" i="18" s="1"/>
  <c r="C1356" i="47" s="1"/>
  <c r="M649" i="10" l="1"/>
  <c r="N648" i="10"/>
  <c r="I648" i="47" s="1"/>
  <c r="F736" i="10"/>
  <c r="H735" i="10"/>
  <c r="J296" i="18"/>
  <c r="L215" i="18"/>
  <c r="K216" i="18"/>
  <c r="M216" i="18" s="1"/>
  <c r="C1357" i="47" s="1"/>
  <c r="M650" i="10" l="1"/>
  <c r="N649" i="10"/>
  <c r="I649" i="47" s="1"/>
  <c r="F737" i="10"/>
  <c r="H736" i="10"/>
  <c r="J297" i="18"/>
  <c r="K217" i="18"/>
  <c r="M217" i="18" s="1"/>
  <c r="C1358" i="47" s="1"/>
  <c r="L216" i="18"/>
  <c r="M651" i="10" l="1"/>
  <c r="N650" i="10"/>
  <c r="I650" i="47" s="1"/>
  <c r="F738" i="10"/>
  <c r="H737" i="10"/>
  <c r="J298" i="18"/>
  <c r="K218" i="18"/>
  <c r="M218" i="18" s="1"/>
  <c r="C1359" i="47" s="1"/>
  <c r="L217" i="18"/>
  <c r="M652" i="10" l="1"/>
  <c r="N651" i="10"/>
  <c r="I651" i="47" s="1"/>
  <c r="F739" i="10"/>
  <c r="H738" i="10"/>
  <c r="J299" i="18"/>
  <c r="K219" i="18"/>
  <c r="M219" i="18" s="1"/>
  <c r="C1360" i="47" s="1"/>
  <c r="L218" i="18"/>
  <c r="M653" i="10" l="1"/>
  <c r="N652" i="10"/>
  <c r="I652" i="47" s="1"/>
  <c r="F740" i="10"/>
  <c r="H739" i="10"/>
  <c r="J300" i="18"/>
  <c r="L219" i="18"/>
  <c r="K220" i="18"/>
  <c r="M220" i="18" s="1"/>
  <c r="C1361" i="47" s="1"/>
  <c r="M654" i="10" l="1"/>
  <c r="N653" i="10"/>
  <c r="I653" i="47" s="1"/>
  <c r="F741" i="10"/>
  <c r="H740" i="10"/>
  <c r="J301" i="18"/>
  <c r="K221" i="18"/>
  <c r="M221" i="18" s="1"/>
  <c r="C1362" i="47" s="1"/>
  <c r="L220" i="18"/>
  <c r="M655" i="10" l="1"/>
  <c r="N654" i="10"/>
  <c r="I654" i="47" s="1"/>
  <c r="F742" i="10"/>
  <c r="H741" i="10"/>
  <c r="J302" i="18"/>
  <c r="L221" i="18"/>
  <c r="K222" i="18"/>
  <c r="M222" i="18" s="1"/>
  <c r="C1363" i="47" s="1"/>
  <c r="N655" i="10" l="1"/>
  <c r="I655" i="47" s="1"/>
  <c r="M656" i="10"/>
  <c r="F743" i="10"/>
  <c r="H742" i="10"/>
  <c r="J303" i="18"/>
  <c r="K223" i="18"/>
  <c r="M223" i="18" s="1"/>
  <c r="C1364" i="47" s="1"/>
  <c r="L222" i="18"/>
  <c r="M657" i="10" l="1"/>
  <c r="N656" i="10"/>
  <c r="I656" i="47" s="1"/>
  <c r="F744" i="10"/>
  <c r="H743" i="10"/>
  <c r="J304" i="18"/>
  <c r="K224" i="18"/>
  <c r="M224" i="18" s="1"/>
  <c r="C1365" i="47" s="1"/>
  <c r="L223" i="18"/>
  <c r="M658" i="10" l="1"/>
  <c r="N657" i="10"/>
  <c r="I657" i="47" s="1"/>
  <c r="F745" i="10"/>
  <c r="H744" i="10"/>
  <c r="J305" i="18"/>
  <c r="L224" i="18"/>
  <c r="K225" i="18"/>
  <c r="M225" i="18" s="1"/>
  <c r="C1366" i="47" s="1"/>
  <c r="M659" i="10" l="1"/>
  <c r="N658" i="10"/>
  <c r="I658" i="47" s="1"/>
  <c r="F746" i="10"/>
  <c r="H745" i="10"/>
  <c r="J306" i="18"/>
  <c r="K226" i="18"/>
  <c r="M226" i="18" s="1"/>
  <c r="C1367" i="47" s="1"/>
  <c r="L225" i="18"/>
  <c r="M660" i="10" l="1"/>
  <c r="N659" i="10"/>
  <c r="I659" i="47" s="1"/>
  <c r="F747" i="10"/>
  <c r="H746" i="10"/>
  <c r="J307" i="18"/>
  <c r="K227" i="18"/>
  <c r="M227" i="18" s="1"/>
  <c r="C1368" i="47" s="1"/>
  <c r="L226" i="18"/>
  <c r="M661" i="10" l="1"/>
  <c r="N660" i="10"/>
  <c r="I660" i="47" s="1"/>
  <c r="F748" i="10"/>
  <c r="H747" i="10"/>
  <c r="J308" i="18"/>
  <c r="K228" i="18"/>
  <c r="M228" i="18" s="1"/>
  <c r="C1369" i="47" s="1"/>
  <c r="L227" i="18"/>
  <c r="M662" i="10" l="1"/>
  <c r="N661" i="10"/>
  <c r="I661" i="47" s="1"/>
  <c r="F749" i="10"/>
  <c r="H748" i="10"/>
  <c r="J309" i="18"/>
  <c r="L228" i="18"/>
  <c r="K229" i="18"/>
  <c r="M229" i="18" s="1"/>
  <c r="C1370" i="47" s="1"/>
  <c r="N662" i="10" l="1"/>
  <c r="I662" i="47" s="1"/>
  <c r="M663" i="10"/>
  <c r="F750" i="10"/>
  <c r="H749" i="10"/>
  <c r="J310" i="18"/>
  <c r="L229" i="18"/>
  <c r="K230" i="18"/>
  <c r="M230" i="18" s="1"/>
  <c r="C1371" i="47" s="1"/>
  <c r="M664" i="10" l="1"/>
  <c r="N663" i="10"/>
  <c r="I663" i="47" s="1"/>
  <c r="F751" i="10"/>
  <c r="H750" i="10"/>
  <c r="J311" i="18"/>
  <c r="L230" i="18"/>
  <c r="K231" i="18"/>
  <c r="M231" i="18" s="1"/>
  <c r="C1372" i="47" s="1"/>
  <c r="M665" i="10" l="1"/>
  <c r="N664" i="10"/>
  <c r="I664" i="47" s="1"/>
  <c r="F752" i="10"/>
  <c r="H751" i="10"/>
  <c r="J312" i="18"/>
  <c r="L231" i="18"/>
  <c r="K232" i="18"/>
  <c r="M232" i="18" s="1"/>
  <c r="C1373" i="47" s="1"/>
  <c r="M666" i="10" l="1"/>
  <c r="N665" i="10"/>
  <c r="I665" i="47" s="1"/>
  <c r="F753" i="10"/>
  <c r="H752" i="10"/>
  <c r="J313" i="18"/>
  <c r="K233" i="18"/>
  <c r="M233" i="18" s="1"/>
  <c r="C1374" i="47" s="1"/>
  <c r="L232" i="18"/>
  <c r="N666" i="10" l="1"/>
  <c r="I666" i="47" s="1"/>
  <c r="M667" i="10"/>
  <c r="F754" i="10"/>
  <c r="H753" i="10"/>
  <c r="J314" i="18"/>
  <c r="K234" i="18"/>
  <c r="M234" i="18" s="1"/>
  <c r="C1375" i="47" s="1"/>
  <c r="L233" i="18"/>
  <c r="N667" i="10" l="1"/>
  <c r="I667" i="47" s="1"/>
  <c r="M668" i="10"/>
  <c r="F755" i="10"/>
  <c r="H754" i="10"/>
  <c r="J315" i="18"/>
  <c r="L234" i="18"/>
  <c r="K235" i="18"/>
  <c r="M235" i="18" s="1"/>
  <c r="C1376" i="47" s="1"/>
  <c r="M669" i="10" l="1"/>
  <c r="N668" i="10"/>
  <c r="I668" i="47" s="1"/>
  <c r="F756" i="10"/>
  <c r="H755" i="10"/>
  <c r="J316" i="18"/>
  <c r="L235" i="18"/>
  <c r="K236" i="18"/>
  <c r="M236" i="18" s="1"/>
  <c r="C1377" i="47" s="1"/>
  <c r="M670" i="10" l="1"/>
  <c r="N669" i="10"/>
  <c r="I669" i="47" s="1"/>
  <c r="F757" i="10"/>
  <c r="H756" i="10"/>
  <c r="J317" i="18"/>
  <c r="K237" i="18"/>
  <c r="M237" i="18" s="1"/>
  <c r="C1378" i="47" s="1"/>
  <c r="L236" i="18"/>
  <c r="M671" i="10" l="1"/>
  <c r="N670" i="10"/>
  <c r="I670" i="47" s="1"/>
  <c r="F758" i="10"/>
  <c r="H757" i="10"/>
  <c r="J318" i="18"/>
  <c r="L237" i="18"/>
  <c r="K238" i="18"/>
  <c r="M238" i="18" s="1"/>
  <c r="C1379" i="47" s="1"/>
  <c r="M672" i="10" l="1"/>
  <c r="N671" i="10"/>
  <c r="I671" i="47" s="1"/>
  <c r="F759" i="10"/>
  <c r="H758" i="10"/>
  <c r="J319" i="18"/>
  <c r="L238" i="18"/>
  <c r="K239" i="18"/>
  <c r="M239" i="18" s="1"/>
  <c r="C1380" i="47" s="1"/>
  <c r="M673" i="10" l="1"/>
  <c r="N672" i="10"/>
  <c r="I672" i="47" s="1"/>
  <c r="F760" i="10"/>
  <c r="H759" i="10"/>
  <c r="J320" i="18"/>
  <c r="L239" i="18"/>
  <c r="K240" i="18"/>
  <c r="M240" i="18" s="1"/>
  <c r="C1381" i="47" s="1"/>
  <c r="M674" i="10" l="1"/>
  <c r="N673" i="10"/>
  <c r="I673" i="47" s="1"/>
  <c r="F761" i="10"/>
  <c r="H760" i="10"/>
  <c r="J321" i="18"/>
  <c r="L240" i="18"/>
  <c r="K241" i="18"/>
  <c r="M241" i="18" s="1"/>
  <c r="C1382" i="47" s="1"/>
  <c r="M675" i="10" l="1"/>
  <c r="N674" i="10"/>
  <c r="I674" i="47" s="1"/>
  <c r="F762" i="10"/>
  <c r="H761" i="10"/>
  <c r="K242" i="18"/>
  <c r="M242" i="18" s="1"/>
  <c r="C1383" i="47" s="1"/>
  <c r="L241" i="18"/>
  <c r="M676" i="10" l="1"/>
  <c r="N675" i="10"/>
  <c r="I675" i="47" s="1"/>
  <c r="F763" i="10"/>
  <c r="H762" i="10"/>
  <c r="L242" i="18"/>
  <c r="K243" i="18"/>
  <c r="M243" i="18" s="1"/>
  <c r="C1384" i="47" s="1"/>
  <c r="M677" i="10" l="1"/>
  <c r="N676" i="10"/>
  <c r="I676" i="47" s="1"/>
  <c r="F764" i="10"/>
  <c r="H763" i="10"/>
  <c r="K244" i="18"/>
  <c r="M244" i="18" s="1"/>
  <c r="C1385" i="47" s="1"/>
  <c r="L243" i="18"/>
  <c r="M678" i="10" l="1"/>
  <c r="N677" i="10"/>
  <c r="I677" i="47" s="1"/>
  <c r="F765" i="10"/>
  <c r="H764" i="10"/>
  <c r="L244" i="18"/>
  <c r="K245" i="18"/>
  <c r="M245" i="18" s="1"/>
  <c r="C1386" i="47" s="1"/>
  <c r="M679" i="10" l="1"/>
  <c r="N678" i="10"/>
  <c r="I678" i="47" s="1"/>
  <c r="F766" i="10"/>
  <c r="H765" i="10"/>
  <c r="L245" i="18"/>
  <c r="K246" i="18"/>
  <c r="M246" i="18" s="1"/>
  <c r="C1387" i="47" s="1"/>
  <c r="M680" i="10" l="1"/>
  <c r="N679" i="10"/>
  <c r="I679" i="47" s="1"/>
  <c r="F767" i="10"/>
  <c r="H766" i="10"/>
  <c r="L246" i="18"/>
  <c r="K247" i="18"/>
  <c r="M247" i="18" s="1"/>
  <c r="C1388" i="47" s="1"/>
  <c r="M681" i="10" l="1"/>
  <c r="N680" i="10"/>
  <c r="I680" i="47" s="1"/>
  <c r="F768" i="10"/>
  <c r="H767" i="10"/>
  <c r="K248" i="18"/>
  <c r="M248" i="18" s="1"/>
  <c r="C1389" i="47" s="1"/>
  <c r="L247" i="18"/>
  <c r="M682" i="10" l="1"/>
  <c r="N681" i="10"/>
  <c r="I681" i="47" s="1"/>
  <c r="F769" i="10"/>
  <c r="H768" i="10"/>
  <c r="L248" i="18"/>
  <c r="K249" i="18"/>
  <c r="M249" i="18" s="1"/>
  <c r="C1390" i="47" s="1"/>
  <c r="N682" i="10" l="1"/>
  <c r="I682" i="47" s="1"/>
  <c r="M683" i="10"/>
  <c r="F770" i="10"/>
  <c r="H769" i="10"/>
  <c r="L249" i="18"/>
  <c r="K250" i="18"/>
  <c r="M250" i="18" s="1"/>
  <c r="C1391" i="47" s="1"/>
  <c r="M684" i="10" l="1"/>
  <c r="N683" i="10"/>
  <c r="I683" i="47" s="1"/>
  <c r="F771" i="10"/>
  <c r="H770" i="10"/>
  <c r="K251" i="18"/>
  <c r="M251" i="18" s="1"/>
  <c r="C1392" i="47" s="1"/>
  <c r="L250" i="18"/>
  <c r="M685" i="10" l="1"/>
  <c r="N684" i="10"/>
  <c r="I684" i="47" s="1"/>
  <c r="F772" i="10"/>
  <c r="H771" i="10"/>
  <c r="L251" i="18"/>
  <c r="K252" i="18"/>
  <c r="M252" i="18" s="1"/>
  <c r="C1393" i="47" s="1"/>
  <c r="M686" i="10" l="1"/>
  <c r="N685" i="10"/>
  <c r="I685" i="47" s="1"/>
  <c r="F773" i="10"/>
  <c r="H772" i="10"/>
  <c r="K253" i="18"/>
  <c r="M253" i="18" s="1"/>
  <c r="C1394" i="47" s="1"/>
  <c r="L252" i="18"/>
  <c r="M687" i="10" l="1"/>
  <c r="N686" i="10"/>
  <c r="I686" i="47" s="1"/>
  <c r="F774" i="10"/>
  <c r="H773" i="10"/>
  <c r="L253" i="18"/>
  <c r="K254" i="18"/>
  <c r="M254" i="18" s="1"/>
  <c r="C1395" i="47" s="1"/>
  <c r="M688" i="10" l="1"/>
  <c r="N687" i="10"/>
  <c r="I687" i="47" s="1"/>
  <c r="F775" i="10"/>
  <c r="H774" i="10"/>
  <c r="L254" i="18"/>
  <c r="K255" i="18"/>
  <c r="M255" i="18" s="1"/>
  <c r="C1396" i="47" s="1"/>
  <c r="N688" i="10" l="1"/>
  <c r="I688" i="47" s="1"/>
  <c r="M689" i="10"/>
  <c r="F776" i="10"/>
  <c r="H775" i="10"/>
  <c r="K256" i="18"/>
  <c r="M256" i="18" s="1"/>
  <c r="C1397" i="47" s="1"/>
  <c r="L255" i="18"/>
  <c r="M690" i="10" l="1"/>
  <c r="N689" i="10"/>
  <c r="I689" i="47" s="1"/>
  <c r="F777" i="10"/>
  <c r="H776" i="10"/>
  <c r="L256" i="18"/>
  <c r="K257" i="18"/>
  <c r="M257" i="18" s="1"/>
  <c r="C1398" i="47" s="1"/>
  <c r="M691" i="10" l="1"/>
  <c r="N690" i="10"/>
  <c r="I690" i="47" s="1"/>
  <c r="F778" i="10"/>
  <c r="H777" i="10"/>
  <c r="L257" i="18"/>
  <c r="K258" i="18"/>
  <c r="M258" i="18" s="1"/>
  <c r="C1399" i="47" s="1"/>
  <c r="M692" i="10" l="1"/>
  <c r="N691" i="10"/>
  <c r="I691" i="47" s="1"/>
  <c r="F779" i="10"/>
  <c r="H778" i="10"/>
  <c r="K259" i="18"/>
  <c r="M259" i="18" s="1"/>
  <c r="C1400" i="47" s="1"/>
  <c r="L258" i="18"/>
  <c r="M693" i="10" l="1"/>
  <c r="N692" i="10"/>
  <c r="I692" i="47" s="1"/>
  <c r="F780" i="10"/>
  <c r="H779" i="10"/>
  <c r="L259" i="18"/>
  <c r="K260" i="18"/>
  <c r="M260" i="18" s="1"/>
  <c r="C1401" i="47" s="1"/>
  <c r="M694" i="10" l="1"/>
  <c r="N693" i="10"/>
  <c r="I693" i="47" s="1"/>
  <c r="D11" i="30"/>
  <c r="B11" i="30"/>
  <c r="E11" i="30"/>
  <c r="E13" i="30" s="1"/>
  <c r="F11" i="30"/>
  <c r="C11" i="30"/>
  <c r="G11" i="30"/>
  <c r="F781" i="10"/>
  <c r="H780" i="10"/>
  <c r="K261" i="18"/>
  <c r="M261" i="18" s="1"/>
  <c r="C1402" i="47" s="1"/>
  <c r="L260" i="18"/>
  <c r="N694" i="10" l="1"/>
  <c r="I694" i="47" s="1"/>
  <c r="M695" i="10"/>
  <c r="E14" i="30"/>
  <c r="F9" i="30"/>
  <c r="C9" i="30"/>
  <c r="G9" i="30"/>
  <c r="D9" i="30"/>
  <c r="B9" i="30"/>
  <c r="E9" i="30"/>
  <c r="E8" i="30" s="1"/>
  <c r="F782" i="10"/>
  <c r="H781" i="10"/>
  <c r="L261" i="18"/>
  <c r="K262" i="18"/>
  <c r="M262" i="18" s="1"/>
  <c r="C1403" i="47" s="1"/>
  <c r="J1797" i="47" l="1"/>
  <c r="M27" i="30"/>
  <c r="M48" i="30"/>
  <c r="I27" i="30"/>
  <c r="I48" i="30"/>
  <c r="J1675" i="47"/>
  <c r="J1736" i="47"/>
  <c r="K48" i="30"/>
  <c r="K27" i="30"/>
  <c r="G48" i="30"/>
  <c r="J1614" i="47"/>
  <c r="G27" i="30"/>
  <c r="L48" i="30"/>
  <c r="J1767" i="47"/>
  <c r="L27" i="30"/>
  <c r="F48" i="30"/>
  <c r="J1583" i="47"/>
  <c r="F27" i="30"/>
  <c r="J1644" i="47"/>
  <c r="H48" i="30"/>
  <c r="H27" i="30"/>
  <c r="D48" i="30"/>
  <c r="D27" i="30"/>
  <c r="J1522" i="47"/>
  <c r="J1706" i="47"/>
  <c r="J27" i="30"/>
  <c r="J48" i="30"/>
  <c r="C48" i="30"/>
  <c r="J1494" i="47"/>
  <c r="J1495" i="47" s="1"/>
  <c r="J1496" i="47" s="1"/>
  <c r="J1497" i="47" s="1"/>
  <c r="J1498" i="47" s="1"/>
  <c r="J1499" i="47" s="1"/>
  <c r="J1500" i="47" s="1"/>
  <c r="J1501" i="47" s="1"/>
  <c r="J1502" i="47" s="1"/>
  <c r="J1503" i="47" s="1"/>
  <c r="J1504" i="47" s="1"/>
  <c r="J1505" i="47" s="1"/>
  <c r="J1506" i="47" s="1"/>
  <c r="J1507" i="47" s="1"/>
  <c r="J1508" i="47" s="1"/>
  <c r="J1509" i="47" s="1"/>
  <c r="J1510" i="47" s="1"/>
  <c r="J1511" i="47" s="1"/>
  <c r="J1512" i="47" s="1"/>
  <c r="J1513" i="47" s="1"/>
  <c r="J1514" i="47" s="1"/>
  <c r="J1515" i="47" s="1"/>
  <c r="J1516" i="47" s="1"/>
  <c r="J1517" i="47" s="1"/>
  <c r="J1518" i="47" s="1"/>
  <c r="J1519" i="47" s="1"/>
  <c r="J1520" i="47" s="1"/>
  <c r="J1521" i="47" s="1"/>
  <c r="C27" i="30"/>
  <c r="J1463" i="47"/>
  <c r="J1464" i="47" s="1"/>
  <c r="J1465" i="47" s="1"/>
  <c r="J1466" i="47" s="1"/>
  <c r="J1467" i="47" s="1"/>
  <c r="J1468" i="47" s="1"/>
  <c r="J1469" i="47" s="1"/>
  <c r="J1470" i="47" s="1"/>
  <c r="J1471" i="47" s="1"/>
  <c r="J1472" i="47" s="1"/>
  <c r="J1473" i="47" s="1"/>
  <c r="J1474" i="47" s="1"/>
  <c r="J1475" i="47" s="1"/>
  <c r="J1476" i="47" s="1"/>
  <c r="J1477" i="47" s="1"/>
  <c r="J1478" i="47" s="1"/>
  <c r="J1479" i="47" s="1"/>
  <c r="J1480" i="47" s="1"/>
  <c r="J1481" i="47" s="1"/>
  <c r="J1482" i="47" s="1"/>
  <c r="J1483" i="47" s="1"/>
  <c r="J1484" i="47" s="1"/>
  <c r="J1485" i="47" s="1"/>
  <c r="J1486" i="47" s="1"/>
  <c r="J1487" i="47" s="1"/>
  <c r="J1488" i="47" s="1"/>
  <c r="J1489" i="47" s="1"/>
  <c r="J1490" i="47" s="1"/>
  <c r="J1491" i="47" s="1"/>
  <c r="J1492" i="47" s="1"/>
  <c r="J1493" i="47" s="1"/>
  <c r="B27" i="30"/>
  <c r="B48" i="30"/>
  <c r="E27" i="30"/>
  <c r="E48" i="30"/>
  <c r="J1553" i="47"/>
  <c r="M696" i="10"/>
  <c r="N695" i="10"/>
  <c r="I695" i="47" s="1"/>
  <c r="E15" i="30"/>
  <c r="E22" i="30" s="1"/>
  <c r="E10" i="30"/>
  <c r="F783" i="10"/>
  <c r="H782" i="10"/>
  <c r="K263" i="18"/>
  <c r="M263" i="18" s="1"/>
  <c r="C1404" i="47" s="1"/>
  <c r="L262" i="18"/>
  <c r="J1523" i="47" l="1"/>
  <c r="J1524" i="47" s="1"/>
  <c r="J1525" i="47" s="1"/>
  <c r="J1526" i="47" s="1"/>
  <c r="J1527" i="47" s="1"/>
  <c r="J1528" i="47" s="1"/>
  <c r="J1529" i="47" s="1"/>
  <c r="J1530" i="47" s="1"/>
  <c r="J1531" i="47" s="1"/>
  <c r="J1532" i="47" s="1"/>
  <c r="J1533" i="47" s="1"/>
  <c r="J1534" i="47" s="1"/>
  <c r="J1535" i="47" s="1"/>
  <c r="J1536" i="47" s="1"/>
  <c r="J1537" i="47" s="1"/>
  <c r="J1538" i="47" s="1"/>
  <c r="J1539" i="47" s="1"/>
  <c r="J1540" i="47" s="1"/>
  <c r="J1541" i="47" s="1"/>
  <c r="J1542" i="47" s="1"/>
  <c r="J1543" i="47" s="1"/>
  <c r="J1544" i="47" s="1"/>
  <c r="J1545" i="47" s="1"/>
  <c r="J1546" i="47" s="1"/>
  <c r="J1547" i="47" s="1"/>
  <c r="J1548" i="47" s="1"/>
  <c r="J1549" i="47" s="1"/>
  <c r="J1550" i="47" s="1"/>
  <c r="J1551" i="47" s="1"/>
  <c r="J1552" i="47" s="1"/>
  <c r="J1554" i="47" s="1"/>
  <c r="J1555" i="47" s="1"/>
  <c r="J1556" i="47" s="1"/>
  <c r="J1557" i="47" s="1"/>
  <c r="J1558" i="47" s="1"/>
  <c r="J1559" i="47" s="1"/>
  <c r="J1560" i="47" s="1"/>
  <c r="J1561" i="47" s="1"/>
  <c r="J1562" i="47" s="1"/>
  <c r="J1563" i="47" s="1"/>
  <c r="J1564" i="47" s="1"/>
  <c r="J1565" i="47" s="1"/>
  <c r="J1566" i="47" s="1"/>
  <c r="J1567" i="47" s="1"/>
  <c r="J1568" i="47" s="1"/>
  <c r="J1569" i="47" s="1"/>
  <c r="J1570" i="47" s="1"/>
  <c r="J1571" i="47" s="1"/>
  <c r="J1572" i="47" s="1"/>
  <c r="J1573" i="47" s="1"/>
  <c r="J1574" i="47" s="1"/>
  <c r="J1575" i="47" s="1"/>
  <c r="J1576" i="47" s="1"/>
  <c r="J1577" i="47" s="1"/>
  <c r="J1578" i="47" s="1"/>
  <c r="J1579" i="47" s="1"/>
  <c r="J1580" i="47" s="1"/>
  <c r="J1581" i="47" s="1"/>
  <c r="J1582" i="47" s="1"/>
  <c r="J1584" i="47" s="1"/>
  <c r="J1585" i="47" s="1"/>
  <c r="J1586" i="47" s="1"/>
  <c r="J1587" i="47" s="1"/>
  <c r="J1588" i="47" s="1"/>
  <c r="J1589" i="47" s="1"/>
  <c r="J1590" i="47" s="1"/>
  <c r="J1591" i="47" s="1"/>
  <c r="J1592" i="47" s="1"/>
  <c r="J1593" i="47" s="1"/>
  <c r="J1594" i="47" s="1"/>
  <c r="J1595" i="47" s="1"/>
  <c r="J1596" i="47" s="1"/>
  <c r="J1597" i="47" s="1"/>
  <c r="J1598" i="47" s="1"/>
  <c r="J1599" i="47" s="1"/>
  <c r="J1600" i="47" s="1"/>
  <c r="J1601" i="47" s="1"/>
  <c r="J1602" i="47" s="1"/>
  <c r="J1603" i="47" s="1"/>
  <c r="J1604" i="47" s="1"/>
  <c r="J1605" i="47" s="1"/>
  <c r="J1606" i="47" s="1"/>
  <c r="J1607" i="47" s="1"/>
  <c r="J1608" i="47" s="1"/>
  <c r="J1609" i="47" s="1"/>
  <c r="J1610" i="47" s="1"/>
  <c r="J1611" i="47" s="1"/>
  <c r="J1612" i="47" s="1"/>
  <c r="J1613" i="47" s="1"/>
  <c r="J1615" i="47" s="1"/>
  <c r="J1616" i="47" s="1"/>
  <c r="J1617" i="47" s="1"/>
  <c r="J1618" i="47" s="1"/>
  <c r="J1619" i="47" s="1"/>
  <c r="J1620" i="47" s="1"/>
  <c r="J1621" i="47" s="1"/>
  <c r="J1622" i="47" s="1"/>
  <c r="J1623" i="47" s="1"/>
  <c r="J1624" i="47" s="1"/>
  <c r="J1625" i="47" s="1"/>
  <c r="J1626" i="47" s="1"/>
  <c r="J1627" i="47" s="1"/>
  <c r="J1628" i="47" s="1"/>
  <c r="J1629" i="47" s="1"/>
  <c r="J1630" i="47" s="1"/>
  <c r="J1631" i="47" s="1"/>
  <c r="J1632" i="47" s="1"/>
  <c r="J1633" i="47" s="1"/>
  <c r="J1634" i="47" s="1"/>
  <c r="J1635" i="47" s="1"/>
  <c r="J1636" i="47" s="1"/>
  <c r="J1637" i="47" s="1"/>
  <c r="J1638" i="47" s="1"/>
  <c r="J1639" i="47" s="1"/>
  <c r="J1640" i="47" s="1"/>
  <c r="J1641" i="47" s="1"/>
  <c r="J1642" i="47" s="1"/>
  <c r="J1643" i="47" s="1"/>
  <c r="J1645" i="47" s="1"/>
  <c r="J1646" i="47" s="1"/>
  <c r="J1647" i="47" s="1"/>
  <c r="J1648" i="47" s="1"/>
  <c r="J1649" i="47" s="1"/>
  <c r="J1650" i="47" s="1"/>
  <c r="J1651" i="47" s="1"/>
  <c r="J1652" i="47" s="1"/>
  <c r="J1653" i="47" s="1"/>
  <c r="J1654" i="47" s="1"/>
  <c r="J1655" i="47" s="1"/>
  <c r="J1656" i="47" s="1"/>
  <c r="J1657" i="47" s="1"/>
  <c r="J1658" i="47" s="1"/>
  <c r="J1659" i="47" s="1"/>
  <c r="J1660" i="47" s="1"/>
  <c r="J1661" i="47" s="1"/>
  <c r="J1662" i="47" s="1"/>
  <c r="J1663" i="47" s="1"/>
  <c r="J1664" i="47" s="1"/>
  <c r="J1665" i="47" s="1"/>
  <c r="J1666" i="47" s="1"/>
  <c r="J1667" i="47" s="1"/>
  <c r="J1668" i="47" s="1"/>
  <c r="J1669" i="47" s="1"/>
  <c r="J1670" i="47" s="1"/>
  <c r="J1671" i="47" s="1"/>
  <c r="J1672" i="47" s="1"/>
  <c r="J1673" i="47" s="1"/>
  <c r="J1674" i="47" s="1"/>
  <c r="J1676" i="47" s="1"/>
  <c r="J1677" i="47" s="1"/>
  <c r="J1678" i="47" s="1"/>
  <c r="J1679" i="47" s="1"/>
  <c r="J1680" i="47" s="1"/>
  <c r="J1681" i="47" s="1"/>
  <c r="J1682" i="47" s="1"/>
  <c r="J1683" i="47" s="1"/>
  <c r="J1684" i="47" s="1"/>
  <c r="J1685" i="47" s="1"/>
  <c r="J1686" i="47" s="1"/>
  <c r="J1687" i="47" s="1"/>
  <c r="J1688" i="47" s="1"/>
  <c r="J1689" i="47" s="1"/>
  <c r="J1690" i="47" s="1"/>
  <c r="J1691" i="47" s="1"/>
  <c r="J1692" i="47" s="1"/>
  <c r="J1693" i="47" s="1"/>
  <c r="J1694" i="47" s="1"/>
  <c r="J1695" i="47" s="1"/>
  <c r="J1696" i="47" s="1"/>
  <c r="J1697" i="47" s="1"/>
  <c r="J1698" i="47" s="1"/>
  <c r="J1699" i="47" s="1"/>
  <c r="J1700" i="47" s="1"/>
  <c r="J1701" i="47" s="1"/>
  <c r="J1702" i="47" s="1"/>
  <c r="J1703" i="47" s="1"/>
  <c r="J1704" i="47" s="1"/>
  <c r="J1705" i="47" s="1"/>
  <c r="J1707" i="47" s="1"/>
  <c r="J1708" i="47" s="1"/>
  <c r="J1709" i="47" s="1"/>
  <c r="J1710" i="47" s="1"/>
  <c r="J1711" i="47" s="1"/>
  <c r="J1712" i="47" s="1"/>
  <c r="J1713" i="47" s="1"/>
  <c r="J1714" i="47" s="1"/>
  <c r="J1715" i="47" s="1"/>
  <c r="J1716" i="47" s="1"/>
  <c r="J1717" i="47" s="1"/>
  <c r="J1718" i="47" s="1"/>
  <c r="J1719" i="47" s="1"/>
  <c r="J1720" i="47" s="1"/>
  <c r="J1721" i="47" s="1"/>
  <c r="J1722" i="47" s="1"/>
  <c r="J1723" i="47" s="1"/>
  <c r="J1724" i="47" s="1"/>
  <c r="J1725" i="47" s="1"/>
  <c r="J1726" i="47" s="1"/>
  <c r="J1727" i="47" s="1"/>
  <c r="J1728" i="47" s="1"/>
  <c r="J1729" i="47" s="1"/>
  <c r="J1730" i="47" s="1"/>
  <c r="J1731" i="47" s="1"/>
  <c r="J1732" i="47" s="1"/>
  <c r="J1733" i="47" s="1"/>
  <c r="J1734" i="47" s="1"/>
  <c r="J1735" i="47" s="1"/>
  <c r="J1737" i="47" s="1"/>
  <c r="J1738" i="47" s="1"/>
  <c r="J1739" i="47" s="1"/>
  <c r="J1740" i="47" s="1"/>
  <c r="J1741" i="47" s="1"/>
  <c r="J1742" i="47" s="1"/>
  <c r="J1743" i="47" s="1"/>
  <c r="J1744" i="47" s="1"/>
  <c r="J1745" i="47" s="1"/>
  <c r="J1746" i="47" s="1"/>
  <c r="J1747" i="47" s="1"/>
  <c r="J1748" i="47" s="1"/>
  <c r="J1749" i="47" s="1"/>
  <c r="J1750" i="47" s="1"/>
  <c r="J1751" i="47" s="1"/>
  <c r="J1752" i="47" s="1"/>
  <c r="J1753" i="47" s="1"/>
  <c r="J1754" i="47" s="1"/>
  <c r="J1755" i="47" s="1"/>
  <c r="J1756" i="47" s="1"/>
  <c r="J1757" i="47" s="1"/>
  <c r="J1758" i="47" s="1"/>
  <c r="J1759" i="47" s="1"/>
  <c r="J1760" i="47" s="1"/>
  <c r="J1761" i="47" s="1"/>
  <c r="J1762" i="47" s="1"/>
  <c r="J1763" i="47" s="1"/>
  <c r="J1764" i="47" s="1"/>
  <c r="J1765" i="47" s="1"/>
  <c r="J1766" i="47" s="1"/>
  <c r="J1768" i="47" s="1"/>
  <c r="J1769" i="47" s="1"/>
  <c r="J1770" i="47" s="1"/>
  <c r="J1771" i="47" s="1"/>
  <c r="J1772" i="47" s="1"/>
  <c r="J1773" i="47" s="1"/>
  <c r="J1774" i="47" s="1"/>
  <c r="J1775" i="47" s="1"/>
  <c r="J1776" i="47" s="1"/>
  <c r="J1777" i="47" s="1"/>
  <c r="J1778" i="47" s="1"/>
  <c r="J1779" i="47" s="1"/>
  <c r="J1780" i="47" s="1"/>
  <c r="J1781" i="47" s="1"/>
  <c r="J1782" i="47" s="1"/>
  <c r="J1783" i="47" s="1"/>
  <c r="J1784" i="47" s="1"/>
  <c r="J1785" i="47" s="1"/>
  <c r="J1786" i="47" s="1"/>
  <c r="J1787" i="47" s="1"/>
  <c r="J1788" i="47" s="1"/>
  <c r="J1789" i="47" s="1"/>
  <c r="J1790" i="47" s="1"/>
  <c r="J1791" i="47" s="1"/>
  <c r="J1792" i="47" s="1"/>
  <c r="J1793" i="47" s="1"/>
  <c r="J1794" i="47" s="1"/>
  <c r="J1795" i="47" s="1"/>
  <c r="J1796" i="47" s="1"/>
  <c r="J1798" i="47" s="1"/>
  <c r="J1799" i="47" s="1"/>
  <c r="J1800" i="47" s="1"/>
  <c r="J1801" i="47" s="1"/>
  <c r="J1802" i="47" s="1"/>
  <c r="J1803" i="47" s="1"/>
  <c r="J1804" i="47" s="1"/>
  <c r="J1805" i="47" s="1"/>
  <c r="J1806" i="47" s="1"/>
  <c r="J1807" i="47" s="1"/>
  <c r="J1808" i="47" s="1"/>
  <c r="J1809" i="47" s="1"/>
  <c r="J1810" i="47" s="1"/>
  <c r="J1811" i="47" s="1"/>
  <c r="J1812" i="47" s="1"/>
  <c r="J1813" i="47" s="1"/>
  <c r="J1814" i="47" s="1"/>
  <c r="J1815" i="47" s="1"/>
  <c r="J1816" i="47" s="1"/>
  <c r="J1817" i="47" s="1"/>
  <c r="J1818" i="47" s="1"/>
  <c r="J1819" i="47" s="1"/>
  <c r="J1820" i="47" s="1"/>
  <c r="J1821" i="47" s="1"/>
  <c r="J1822" i="47" s="1"/>
  <c r="J1823" i="47" s="1"/>
  <c r="J1824" i="47" s="1"/>
  <c r="J1825" i="47" s="1"/>
  <c r="J1826" i="47" s="1"/>
  <c r="J1827" i="47" s="1"/>
  <c r="B49" i="30"/>
  <c r="B28" i="30"/>
  <c r="C58" i="30"/>
  <c r="H58" i="30"/>
  <c r="F58" i="30"/>
  <c r="G28" i="30"/>
  <c r="G49" i="30"/>
  <c r="G59" i="30" s="1"/>
  <c r="K58" i="30"/>
  <c r="I28" i="30"/>
  <c r="I49" i="30"/>
  <c r="I59" i="30" s="1"/>
  <c r="L28" i="30"/>
  <c r="L49" i="30"/>
  <c r="L59" i="30" s="1"/>
  <c r="M58" i="30"/>
  <c r="B58" i="30"/>
  <c r="N48" i="30"/>
  <c r="N58" i="30" s="1"/>
  <c r="E58" i="30"/>
  <c r="J58" i="30"/>
  <c r="D49" i="30"/>
  <c r="D59" i="30" s="1"/>
  <c r="D28" i="30"/>
  <c r="E28" i="30"/>
  <c r="E49" i="30"/>
  <c r="E59" i="30" s="1"/>
  <c r="C49" i="30"/>
  <c r="C59" i="30" s="1"/>
  <c r="C28" i="30"/>
  <c r="J49" i="30"/>
  <c r="J59" i="30" s="1"/>
  <c r="J28" i="30"/>
  <c r="D58" i="30"/>
  <c r="F28" i="30"/>
  <c r="F49" i="30"/>
  <c r="F59" i="30" s="1"/>
  <c r="G58" i="30"/>
  <c r="M28" i="30"/>
  <c r="M49" i="30"/>
  <c r="M59" i="30" s="1"/>
  <c r="H49" i="30"/>
  <c r="H59" i="30" s="1"/>
  <c r="H28" i="30"/>
  <c r="L58" i="30"/>
  <c r="K28" i="30"/>
  <c r="K49" i="30"/>
  <c r="K59" i="30" s="1"/>
  <c r="I58" i="30"/>
  <c r="M697" i="10"/>
  <c r="N696" i="10"/>
  <c r="I696" i="47" s="1"/>
  <c r="F784" i="10"/>
  <c r="H783" i="10"/>
  <c r="L263" i="18"/>
  <c r="K264" i="18"/>
  <c r="M264" i="18" s="1"/>
  <c r="C1405" i="47" s="1"/>
  <c r="M50" i="30" l="1"/>
  <c r="M60" i="30" s="1"/>
  <c r="M29" i="30"/>
  <c r="E50" i="30"/>
  <c r="E60" i="30" s="1"/>
  <c r="E29" i="30"/>
  <c r="H50" i="30"/>
  <c r="H60" i="30" s="1"/>
  <c r="H29" i="30"/>
  <c r="C50" i="30"/>
  <c r="C60" i="30" s="1"/>
  <c r="C29" i="30"/>
  <c r="D29" i="30"/>
  <c r="D50" i="30"/>
  <c r="D60" i="30" s="1"/>
  <c r="L50" i="30"/>
  <c r="L29" i="30"/>
  <c r="K50" i="30"/>
  <c r="K60" i="30" s="1"/>
  <c r="K29" i="30"/>
  <c r="B29" i="30"/>
  <c r="B50" i="30"/>
  <c r="F50" i="30"/>
  <c r="F29" i="30"/>
  <c r="J50" i="30"/>
  <c r="J60" i="30" s="1"/>
  <c r="J29" i="30"/>
  <c r="I29" i="30"/>
  <c r="I50" i="30"/>
  <c r="I60" i="30" s="1"/>
  <c r="G29" i="30"/>
  <c r="G50" i="30"/>
  <c r="N49" i="30"/>
  <c r="N59" i="30" s="1"/>
  <c r="B59" i="30"/>
  <c r="M698" i="10"/>
  <c r="N697" i="10"/>
  <c r="I697" i="47" s="1"/>
  <c r="F785" i="10"/>
  <c r="H784" i="10"/>
  <c r="L264" i="18"/>
  <c r="K265" i="18"/>
  <c r="M265" i="18" s="1"/>
  <c r="C1406" i="47" s="1"/>
  <c r="L60" i="30" l="1"/>
  <c r="G60" i="30"/>
  <c r="F60" i="30"/>
  <c r="B30" i="30"/>
  <c r="B51" i="30"/>
  <c r="F30" i="30"/>
  <c r="F51" i="30"/>
  <c r="F61" i="30" s="1"/>
  <c r="K30" i="30"/>
  <c r="K51" i="30"/>
  <c r="H51" i="30"/>
  <c r="H30" i="30"/>
  <c r="I30" i="30"/>
  <c r="I51" i="30"/>
  <c r="I61" i="30" s="1"/>
  <c r="D51" i="30"/>
  <c r="D61" i="30" s="1"/>
  <c r="D30" i="30"/>
  <c r="M30" i="30"/>
  <c r="M51" i="30"/>
  <c r="M61" i="30" s="1"/>
  <c r="G51" i="30"/>
  <c r="G61" i="30" s="1"/>
  <c r="G30" i="30"/>
  <c r="J51" i="30"/>
  <c r="J61" i="30" s="1"/>
  <c r="J30" i="30"/>
  <c r="B60" i="30"/>
  <c r="N50" i="30"/>
  <c r="N60" i="30" s="1"/>
  <c r="L51" i="30"/>
  <c r="L61" i="30" s="1"/>
  <c r="L30" i="30"/>
  <c r="C51" i="30"/>
  <c r="C61" i="30" s="1"/>
  <c r="C30" i="30"/>
  <c r="E51" i="30"/>
  <c r="E61" i="30" s="1"/>
  <c r="E30" i="30"/>
  <c r="M699" i="10"/>
  <c r="N698" i="10"/>
  <c r="I698" i="47" s="1"/>
  <c r="F786" i="10"/>
  <c r="H785" i="10"/>
  <c r="K266" i="18"/>
  <c r="M266" i="18" s="1"/>
  <c r="C1407" i="47" s="1"/>
  <c r="L265" i="18"/>
  <c r="K61" i="30" l="1"/>
  <c r="H61" i="30"/>
  <c r="E52" i="30"/>
  <c r="E62" i="30" s="1"/>
  <c r="E31" i="30"/>
  <c r="E53" i="30" s="1"/>
  <c r="E63" i="30" s="1"/>
  <c r="L52" i="30"/>
  <c r="L62" i="30" s="1"/>
  <c r="L31" i="30"/>
  <c r="L53" i="30" s="1"/>
  <c r="L63" i="30" s="1"/>
  <c r="H52" i="30"/>
  <c r="H62" i="30" s="1"/>
  <c r="H31" i="30"/>
  <c r="H53" i="30" s="1"/>
  <c r="H63" i="30" s="1"/>
  <c r="F52" i="30"/>
  <c r="F62" i="30" s="1"/>
  <c r="F31" i="30"/>
  <c r="F53" i="30" s="1"/>
  <c r="F63" i="30" s="1"/>
  <c r="J52" i="30"/>
  <c r="J62" i="30" s="1"/>
  <c r="J31" i="30"/>
  <c r="J53" i="30" s="1"/>
  <c r="J63" i="30" s="1"/>
  <c r="C52" i="30"/>
  <c r="C62" i="30" s="1"/>
  <c r="C31" i="30"/>
  <c r="C53" i="30" s="1"/>
  <c r="C63" i="30" s="1"/>
  <c r="M52" i="30"/>
  <c r="M62" i="30" s="1"/>
  <c r="M31" i="30"/>
  <c r="M53" i="30" s="1"/>
  <c r="M63" i="30" s="1"/>
  <c r="I52" i="30"/>
  <c r="I62" i="30" s="1"/>
  <c r="I31" i="30"/>
  <c r="I53" i="30" s="1"/>
  <c r="I63" i="30" s="1"/>
  <c r="N51" i="30"/>
  <c r="N61" i="30" s="1"/>
  <c r="B61" i="30"/>
  <c r="G52" i="30"/>
  <c r="G62" i="30" s="1"/>
  <c r="G31" i="30"/>
  <c r="G53" i="30" s="1"/>
  <c r="G63" i="30" s="1"/>
  <c r="D52" i="30"/>
  <c r="D62" i="30" s="1"/>
  <c r="D31" i="30"/>
  <c r="D53" i="30" s="1"/>
  <c r="D63" i="30" s="1"/>
  <c r="K52" i="30"/>
  <c r="K62" i="30" s="1"/>
  <c r="K31" i="30"/>
  <c r="K53" i="30" s="1"/>
  <c r="K63" i="30" s="1"/>
  <c r="B52" i="30"/>
  <c r="B31" i="30"/>
  <c r="B53" i="30" s="1"/>
  <c r="N699" i="10"/>
  <c r="I699" i="47" s="1"/>
  <c r="M700" i="10"/>
  <c r="F787" i="10"/>
  <c r="H786" i="10"/>
  <c r="L266" i="18"/>
  <c r="K267" i="18"/>
  <c r="M267" i="18" s="1"/>
  <c r="C1408" i="47" s="1"/>
  <c r="M54" i="30" l="1"/>
  <c r="M75" i="30" s="1"/>
  <c r="L54" i="30"/>
  <c r="L75" i="30" s="1"/>
  <c r="K54" i="30"/>
  <c r="K75" i="30" s="1"/>
  <c r="J54" i="30"/>
  <c r="J75" i="30" s="1"/>
  <c r="I54" i="30"/>
  <c r="I75" i="30" s="1"/>
  <c r="H54" i="30"/>
  <c r="H75" i="30" s="1"/>
  <c r="G54" i="30"/>
  <c r="G75" i="30" s="1"/>
  <c r="F54" i="30"/>
  <c r="F75" i="30" s="1"/>
  <c r="E54" i="30"/>
  <c r="E75" i="30" s="1"/>
  <c r="D54" i="30"/>
  <c r="D75" i="30" s="1"/>
  <c r="C54" i="30"/>
  <c r="C75" i="30" s="1"/>
  <c r="C76" i="30" s="1"/>
  <c r="B63" i="30"/>
  <c r="B65" i="30" s="1"/>
  <c r="M1463" i="47" s="1"/>
  <c r="M1464" i="47" s="1"/>
  <c r="M1465" i="47" s="1"/>
  <c r="M1466" i="47" s="1"/>
  <c r="M1467" i="47" s="1"/>
  <c r="M1468" i="47" s="1"/>
  <c r="M1469" i="47" s="1"/>
  <c r="M1470" i="47" s="1"/>
  <c r="M1471" i="47" s="1"/>
  <c r="M1472" i="47" s="1"/>
  <c r="M1473" i="47" s="1"/>
  <c r="M1474" i="47" s="1"/>
  <c r="M1475" i="47" s="1"/>
  <c r="M1476" i="47" s="1"/>
  <c r="M1477" i="47" s="1"/>
  <c r="M1478" i="47" s="1"/>
  <c r="M1479" i="47" s="1"/>
  <c r="M1480" i="47" s="1"/>
  <c r="M1481" i="47" s="1"/>
  <c r="M1482" i="47" s="1"/>
  <c r="M1483" i="47" s="1"/>
  <c r="M1484" i="47" s="1"/>
  <c r="M1485" i="47" s="1"/>
  <c r="M1486" i="47" s="1"/>
  <c r="M1487" i="47" s="1"/>
  <c r="M1488" i="47" s="1"/>
  <c r="M1489" i="47" s="1"/>
  <c r="M1490" i="47" s="1"/>
  <c r="M1491" i="47" s="1"/>
  <c r="M1492" i="47" s="1"/>
  <c r="M1493" i="47" s="1"/>
  <c r="N53" i="30"/>
  <c r="N63" i="30" s="1"/>
  <c r="B62" i="30"/>
  <c r="N52" i="30"/>
  <c r="N62" i="30" s="1"/>
  <c r="B54" i="30"/>
  <c r="B75" i="30" s="1"/>
  <c r="B76" i="30" s="1"/>
  <c r="M701" i="10"/>
  <c r="N700" i="10"/>
  <c r="I700" i="47" s="1"/>
  <c r="F788" i="10"/>
  <c r="H787" i="10"/>
  <c r="K268" i="18"/>
  <c r="M268" i="18" s="1"/>
  <c r="C1409" i="47" s="1"/>
  <c r="L267" i="18"/>
  <c r="D76" i="30" l="1"/>
  <c r="E76" i="30" s="1"/>
  <c r="F76" i="30" s="1"/>
  <c r="G76" i="30" s="1"/>
  <c r="H76" i="30" s="1"/>
  <c r="I76" i="30" s="1"/>
  <c r="J76" i="30" s="1"/>
  <c r="K76" i="30" s="1"/>
  <c r="L76" i="30" s="1"/>
  <c r="M76" i="30" s="1"/>
  <c r="C55" i="30"/>
  <c r="N54" i="30"/>
  <c r="M702" i="10"/>
  <c r="N701" i="10"/>
  <c r="I701" i="47" s="1"/>
  <c r="F789" i="10"/>
  <c r="H788" i="10"/>
  <c r="L268" i="18"/>
  <c r="K269" i="18"/>
  <c r="M269" i="18" s="1"/>
  <c r="C1410" i="47" s="1"/>
  <c r="N64" i="30" l="1"/>
  <c r="N75" i="30"/>
  <c r="N76" i="30" s="1"/>
  <c r="D55" i="30"/>
  <c r="C65" i="30"/>
  <c r="M1494" i="47" s="1"/>
  <c r="M1495" i="47" s="1"/>
  <c r="M1496" i="47" s="1"/>
  <c r="M1497" i="47" s="1"/>
  <c r="M1498" i="47" s="1"/>
  <c r="M1499" i="47" s="1"/>
  <c r="M1500" i="47" s="1"/>
  <c r="M1501" i="47" s="1"/>
  <c r="M1502" i="47" s="1"/>
  <c r="M1503" i="47" s="1"/>
  <c r="M1504" i="47" s="1"/>
  <c r="M1505" i="47" s="1"/>
  <c r="M1506" i="47" s="1"/>
  <c r="M1507" i="47" s="1"/>
  <c r="M1508" i="47" s="1"/>
  <c r="M1509" i="47" s="1"/>
  <c r="M1510" i="47" s="1"/>
  <c r="M1511" i="47" s="1"/>
  <c r="M1512" i="47" s="1"/>
  <c r="M1513" i="47" s="1"/>
  <c r="M1514" i="47" s="1"/>
  <c r="M1515" i="47" s="1"/>
  <c r="M1516" i="47" s="1"/>
  <c r="M1517" i="47" s="1"/>
  <c r="M1518" i="47" s="1"/>
  <c r="M1519" i="47" s="1"/>
  <c r="M1520" i="47" s="1"/>
  <c r="M1521" i="47" s="1"/>
  <c r="M703" i="10"/>
  <c r="N702" i="10"/>
  <c r="I702" i="47" s="1"/>
  <c r="F790" i="10"/>
  <c r="H789" i="10"/>
  <c r="K270" i="18"/>
  <c r="M270" i="18" s="1"/>
  <c r="C1411" i="47" s="1"/>
  <c r="L269" i="18"/>
  <c r="E55" i="30" l="1"/>
  <c r="D65" i="30"/>
  <c r="M1522" i="47" s="1"/>
  <c r="M1523" i="47" s="1"/>
  <c r="M1524" i="47" s="1"/>
  <c r="M1525" i="47" s="1"/>
  <c r="M1526" i="47" s="1"/>
  <c r="M1527" i="47" s="1"/>
  <c r="M1528" i="47" s="1"/>
  <c r="M1529" i="47" s="1"/>
  <c r="M1530" i="47" s="1"/>
  <c r="M1531" i="47" s="1"/>
  <c r="M1532" i="47" s="1"/>
  <c r="M1533" i="47" s="1"/>
  <c r="M1534" i="47" s="1"/>
  <c r="M1535" i="47" s="1"/>
  <c r="M1536" i="47" s="1"/>
  <c r="M1537" i="47" s="1"/>
  <c r="M1538" i="47" s="1"/>
  <c r="M1539" i="47" s="1"/>
  <c r="M1540" i="47" s="1"/>
  <c r="M1541" i="47" s="1"/>
  <c r="M1542" i="47" s="1"/>
  <c r="M1543" i="47" s="1"/>
  <c r="M1544" i="47" s="1"/>
  <c r="M1545" i="47" s="1"/>
  <c r="M1546" i="47" s="1"/>
  <c r="M1547" i="47" s="1"/>
  <c r="M1548" i="47" s="1"/>
  <c r="M1549" i="47" s="1"/>
  <c r="M1550" i="47" s="1"/>
  <c r="M1551" i="47" s="1"/>
  <c r="M1552" i="47" s="1"/>
  <c r="M704" i="10"/>
  <c r="N703" i="10"/>
  <c r="I703" i="47" s="1"/>
  <c r="F791" i="10"/>
  <c r="H790" i="10"/>
  <c r="L270" i="18"/>
  <c r="K271" i="18"/>
  <c r="M271" i="18" s="1"/>
  <c r="C1412" i="47" s="1"/>
  <c r="F55" i="30" l="1"/>
  <c r="E65" i="30"/>
  <c r="M1553" i="47" s="1"/>
  <c r="M1554" i="47" s="1"/>
  <c r="M1555" i="47" s="1"/>
  <c r="M1556" i="47" s="1"/>
  <c r="M1557" i="47" s="1"/>
  <c r="M1558" i="47" s="1"/>
  <c r="M1559" i="47" s="1"/>
  <c r="M1560" i="47" s="1"/>
  <c r="M1561" i="47" s="1"/>
  <c r="M1562" i="47" s="1"/>
  <c r="M1563" i="47" s="1"/>
  <c r="M1564" i="47" s="1"/>
  <c r="M1565" i="47" s="1"/>
  <c r="M1566" i="47" s="1"/>
  <c r="M1567" i="47" s="1"/>
  <c r="M1568" i="47" s="1"/>
  <c r="M1569" i="47" s="1"/>
  <c r="M1570" i="47" s="1"/>
  <c r="M1571" i="47" s="1"/>
  <c r="M1572" i="47" s="1"/>
  <c r="M1573" i="47" s="1"/>
  <c r="M1574" i="47" s="1"/>
  <c r="M1575" i="47" s="1"/>
  <c r="M1576" i="47" s="1"/>
  <c r="M1577" i="47" s="1"/>
  <c r="M1578" i="47" s="1"/>
  <c r="M1579" i="47" s="1"/>
  <c r="M1580" i="47" s="1"/>
  <c r="M1581" i="47" s="1"/>
  <c r="M1582" i="47" s="1"/>
  <c r="M705" i="10"/>
  <c r="N704" i="10"/>
  <c r="I704" i="47" s="1"/>
  <c r="F792" i="10"/>
  <c r="H791" i="10"/>
  <c r="K272" i="18"/>
  <c r="M272" i="18" s="1"/>
  <c r="C1413" i="47" s="1"/>
  <c r="L271" i="18"/>
  <c r="G55" i="30" l="1"/>
  <c r="F65" i="30"/>
  <c r="M1583" i="47" s="1"/>
  <c r="M1584" i="47" s="1"/>
  <c r="M1585" i="47" s="1"/>
  <c r="M1586" i="47" s="1"/>
  <c r="M1587" i="47" s="1"/>
  <c r="M1588" i="47" s="1"/>
  <c r="M1589" i="47" s="1"/>
  <c r="M1590" i="47" s="1"/>
  <c r="M1591" i="47" s="1"/>
  <c r="M1592" i="47" s="1"/>
  <c r="M1593" i="47" s="1"/>
  <c r="M1594" i="47" s="1"/>
  <c r="M1595" i="47" s="1"/>
  <c r="M1596" i="47" s="1"/>
  <c r="M1597" i="47" s="1"/>
  <c r="M1598" i="47" s="1"/>
  <c r="M1599" i="47" s="1"/>
  <c r="M1600" i="47" s="1"/>
  <c r="M1601" i="47" s="1"/>
  <c r="M1602" i="47" s="1"/>
  <c r="M1603" i="47" s="1"/>
  <c r="M1604" i="47" s="1"/>
  <c r="M1605" i="47" s="1"/>
  <c r="M1606" i="47" s="1"/>
  <c r="M1607" i="47" s="1"/>
  <c r="M1608" i="47" s="1"/>
  <c r="M1609" i="47" s="1"/>
  <c r="M1610" i="47" s="1"/>
  <c r="M1611" i="47" s="1"/>
  <c r="M1612" i="47" s="1"/>
  <c r="M1613" i="47" s="1"/>
  <c r="M706" i="10"/>
  <c r="N705" i="10"/>
  <c r="I705" i="47" s="1"/>
  <c r="F793" i="10"/>
  <c r="H792" i="10"/>
  <c r="L272" i="18"/>
  <c r="K273" i="18"/>
  <c r="M273" i="18" s="1"/>
  <c r="C1414" i="47" s="1"/>
  <c r="H55" i="30" l="1"/>
  <c r="G65" i="30"/>
  <c r="M1614" i="47" s="1"/>
  <c r="M1615" i="47" s="1"/>
  <c r="M1616" i="47" s="1"/>
  <c r="M1617" i="47" s="1"/>
  <c r="M1618" i="47" s="1"/>
  <c r="M1619" i="47" s="1"/>
  <c r="M1620" i="47" s="1"/>
  <c r="M1621" i="47" s="1"/>
  <c r="M1622" i="47" s="1"/>
  <c r="M1623" i="47" s="1"/>
  <c r="M1624" i="47" s="1"/>
  <c r="M1625" i="47" s="1"/>
  <c r="M1626" i="47" s="1"/>
  <c r="M1627" i="47" s="1"/>
  <c r="M1628" i="47" s="1"/>
  <c r="M1629" i="47" s="1"/>
  <c r="M1630" i="47" s="1"/>
  <c r="M1631" i="47" s="1"/>
  <c r="M1632" i="47" s="1"/>
  <c r="M1633" i="47" s="1"/>
  <c r="M1634" i="47" s="1"/>
  <c r="M1635" i="47" s="1"/>
  <c r="M1636" i="47" s="1"/>
  <c r="M1637" i="47" s="1"/>
  <c r="M1638" i="47" s="1"/>
  <c r="M1639" i="47" s="1"/>
  <c r="M1640" i="47" s="1"/>
  <c r="M1641" i="47" s="1"/>
  <c r="M1642" i="47" s="1"/>
  <c r="M1643" i="47" s="1"/>
  <c r="M707" i="10"/>
  <c r="N706" i="10"/>
  <c r="I706" i="47" s="1"/>
  <c r="F794" i="10"/>
  <c r="H793" i="10"/>
  <c r="K274" i="18"/>
  <c r="M274" i="18" s="1"/>
  <c r="C1415" i="47" s="1"/>
  <c r="L273" i="18"/>
  <c r="I55" i="30" l="1"/>
  <c r="H65" i="30"/>
  <c r="M1644" i="47" s="1"/>
  <c r="M1645" i="47" s="1"/>
  <c r="M1646" i="47" s="1"/>
  <c r="M1647" i="47" s="1"/>
  <c r="M1648" i="47" s="1"/>
  <c r="M1649" i="47" s="1"/>
  <c r="M1650" i="47" s="1"/>
  <c r="M1651" i="47" s="1"/>
  <c r="M1652" i="47" s="1"/>
  <c r="M1653" i="47" s="1"/>
  <c r="M1654" i="47" s="1"/>
  <c r="M1655" i="47" s="1"/>
  <c r="M1656" i="47" s="1"/>
  <c r="M1657" i="47" s="1"/>
  <c r="M1658" i="47" s="1"/>
  <c r="M1659" i="47" s="1"/>
  <c r="M1660" i="47" s="1"/>
  <c r="M1661" i="47" s="1"/>
  <c r="M1662" i="47" s="1"/>
  <c r="M1663" i="47" s="1"/>
  <c r="M1664" i="47" s="1"/>
  <c r="M1665" i="47" s="1"/>
  <c r="M1666" i="47" s="1"/>
  <c r="M1667" i="47" s="1"/>
  <c r="M1668" i="47" s="1"/>
  <c r="M1669" i="47" s="1"/>
  <c r="M1670" i="47" s="1"/>
  <c r="M1671" i="47" s="1"/>
  <c r="M1672" i="47" s="1"/>
  <c r="M1673" i="47" s="1"/>
  <c r="M1674" i="47" s="1"/>
  <c r="M708" i="10"/>
  <c r="N707" i="10"/>
  <c r="I707" i="47" s="1"/>
  <c r="F795" i="10"/>
  <c r="H794" i="10"/>
  <c r="L274" i="18"/>
  <c r="K275" i="18"/>
  <c r="M275" i="18" s="1"/>
  <c r="C1416" i="47" s="1"/>
  <c r="J55" i="30" l="1"/>
  <c r="I65" i="30"/>
  <c r="M1675" i="47" s="1"/>
  <c r="M1676" i="47" s="1"/>
  <c r="M1677" i="47" s="1"/>
  <c r="M1678" i="47" s="1"/>
  <c r="M1679" i="47" s="1"/>
  <c r="M1680" i="47" s="1"/>
  <c r="M1681" i="47" s="1"/>
  <c r="M1682" i="47" s="1"/>
  <c r="M1683" i="47" s="1"/>
  <c r="M1684" i="47" s="1"/>
  <c r="M1685" i="47" s="1"/>
  <c r="M1686" i="47" s="1"/>
  <c r="M1687" i="47" s="1"/>
  <c r="M1688" i="47" s="1"/>
  <c r="M1689" i="47" s="1"/>
  <c r="M1690" i="47" s="1"/>
  <c r="M1691" i="47" s="1"/>
  <c r="M1692" i="47" s="1"/>
  <c r="M1693" i="47" s="1"/>
  <c r="M1694" i="47" s="1"/>
  <c r="M1695" i="47" s="1"/>
  <c r="M1696" i="47" s="1"/>
  <c r="M1697" i="47" s="1"/>
  <c r="M1698" i="47" s="1"/>
  <c r="M1699" i="47" s="1"/>
  <c r="M1700" i="47" s="1"/>
  <c r="M1701" i="47" s="1"/>
  <c r="M1702" i="47" s="1"/>
  <c r="M1703" i="47" s="1"/>
  <c r="M1704" i="47" s="1"/>
  <c r="M1705" i="47" s="1"/>
  <c r="M709" i="10"/>
  <c r="N708" i="10"/>
  <c r="I708" i="47" s="1"/>
  <c r="F796" i="10"/>
  <c r="H795" i="10"/>
  <c r="L275" i="18"/>
  <c r="K276" i="18"/>
  <c r="M276" i="18" s="1"/>
  <c r="C1417" i="47" s="1"/>
  <c r="K55" i="30" l="1"/>
  <c r="J65" i="30"/>
  <c r="M1706" i="47" s="1"/>
  <c r="M1707" i="47" s="1"/>
  <c r="M1708" i="47" s="1"/>
  <c r="M1709" i="47" s="1"/>
  <c r="M1710" i="47" s="1"/>
  <c r="M1711" i="47" s="1"/>
  <c r="M1712" i="47" s="1"/>
  <c r="M1713" i="47" s="1"/>
  <c r="M1714" i="47" s="1"/>
  <c r="M1715" i="47" s="1"/>
  <c r="M1716" i="47" s="1"/>
  <c r="M1717" i="47" s="1"/>
  <c r="M1718" i="47" s="1"/>
  <c r="M1719" i="47" s="1"/>
  <c r="M1720" i="47" s="1"/>
  <c r="M1721" i="47" s="1"/>
  <c r="M1722" i="47" s="1"/>
  <c r="M1723" i="47" s="1"/>
  <c r="M1724" i="47" s="1"/>
  <c r="M1725" i="47" s="1"/>
  <c r="M1726" i="47" s="1"/>
  <c r="M1727" i="47" s="1"/>
  <c r="M1728" i="47" s="1"/>
  <c r="M1729" i="47" s="1"/>
  <c r="M1730" i="47" s="1"/>
  <c r="M1731" i="47" s="1"/>
  <c r="M1732" i="47" s="1"/>
  <c r="M1733" i="47" s="1"/>
  <c r="M1734" i="47" s="1"/>
  <c r="M1735" i="47" s="1"/>
  <c r="M710" i="10"/>
  <c r="N709" i="10"/>
  <c r="I709" i="47" s="1"/>
  <c r="H796" i="10"/>
  <c r="F797" i="10"/>
  <c r="L276" i="18"/>
  <c r="K277" i="18"/>
  <c r="M277" i="18" s="1"/>
  <c r="C1418" i="47" s="1"/>
  <c r="L55" i="30" l="1"/>
  <c r="K65" i="30"/>
  <c r="M1736" i="47" s="1"/>
  <c r="M1737" i="47" s="1"/>
  <c r="M1738" i="47" s="1"/>
  <c r="M1739" i="47" s="1"/>
  <c r="M1740" i="47" s="1"/>
  <c r="M1741" i="47" s="1"/>
  <c r="M1742" i="47" s="1"/>
  <c r="M1743" i="47" s="1"/>
  <c r="M1744" i="47" s="1"/>
  <c r="M1745" i="47" s="1"/>
  <c r="M1746" i="47" s="1"/>
  <c r="M1747" i="47" s="1"/>
  <c r="M1748" i="47" s="1"/>
  <c r="M1749" i="47" s="1"/>
  <c r="M1750" i="47" s="1"/>
  <c r="M1751" i="47" s="1"/>
  <c r="M1752" i="47" s="1"/>
  <c r="M1753" i="47" s="1"/>
  <c r="M1754" i="47" s="1"/>
  <c r="M1755" i="47" s="1"/>
  <c r="M1756" i="47" s="1"/>
  <c r="M1757" i="47" s="1"/>
  <c r="M1758" i="47" s="1"/>
  <c r="M1759" i="47" s="1"/>
  <c r="M1760" i="47" s="1"/>
  <c r="M1761" i="47" s="1"/>
  <c r="M1762" i="47" s="1"/>
  <c r="M1763" i="47" s="1"/>
  <c r="M1764" i="47" s="1"/>
  <c r="M1765" i="47" s="1"/>
  <c r="M1766" i="47" s="1"/>
  <c r="N710" i="10"/>
  <c r="I710" i="47" s="1"/>
  <c r="M711" i="10"/>
  <c r="H797" i="10"/>
  <c r="F798" i="10"/>
  <c r="L277" i="18"/>
  <c r="K278" i="18"/>
  <c r="M278" i="18" s="1"/>
  <c r="C1419" i="47" s="1"/>
  <c r="M55" i="30" l="1"/>
  <c r="M65" i="30" s="1"/>
  <c r="M1797" i="47" s="1"/>
  <c r="L65" i="30"/>
  <c r="M1767" i="47" s="1"/>
  <c r="M1768" i="47" s="1"/>
  <c r="M1769" i="47" s="1"/>
  <c r="M1770" i="47" s="1"/>
  <c r="M1771" i="47" s="1"/>
  <c r="M1772" i="47" s="1"/>
  <c r="M1773" i="47" s="1"/>
  <c r="M1774" i="47" s="1"/>
  <c r="M1775" i="47" s="1"/>
  <c r="M1776" i="47" s="1"/>
  <c r="M1777" i="47" s="1"/>
  <c r="M1778" i="47" s="1"/>
  <c r="M1779" i="47" s="1"/>
  <c r="M1780" i="47" s="1"/>
  <c r="M1781" i="47" s="1"/>
  <c r="M1782" i="47" s="1"/>
  <c r="M1783" i="47" s="1"/>
  <c r="M1784" i="47" s="1"/>
  <c r="M1785" i="47" s="1"/>
  <c r="M1786" i="47" s="1"/>
  <c r="M1787" i="47" s="1"/>
  <c r="M1788" i="47" s="1"/>
  <c r="M1789" i="47" s="1"/>
  <c r="M1790" i="47" s="1"/>
  <c r="M1791" i="47" s="1"/>
  <c r="M1792" i="47" s="1"/>
  <c r="M1793" i="47" s="1"/>
  <c r="M1794" i="47" s="1"/>
  <c r="M1795" i="47" s="1"/>
  <c r="M1796" i="47" s="1"/>
  <c r="N711" i="10"/>
  <c r="I711" i="47" s="1"/>
  <c r="M712" i="10"/>
  <c r="H798" i="10"/>
  <c r="F799" i="10"/>
  <c r="L278" i="18"/>
  <c r="K279" i="18"/>
  <c r="M279" i="18" s="1"/>
  <c r="C1420" i="47" s="1"/>
  <c r="M1798" i="47" l="1"/>
  <c r="M1799" i="47" s="1"/>
  <c r="M1800" i="47" s="1"/>
  <c r="M1801" i="47" s="1"/>
  <c r="M1802" i="47" s="1"/>
  <c r="M1803" i="47" s="1"/>
  <c r="M1804" i="47" s="1"/>
  <c r="M1805" i="47" s="1"/>
  <c r="M1806" i="47" s="1"/>
  <c r="M1807" i="47" s="1"/>
  <c r="M1808" i="47" s="1"/>
  <c r="M1809" i="47" s="1"/>
  <c r="M1810" i="47" s="1"/>
  <c r="M1811" i="47" s="1"/>
  <c r="M1812" i="47" s="1"/>
  <c r="M1813" i="47" s="1"/>
  <c r="M1814" i="47" s="1"/>
  <c r="M1815" i="47" s="1"/>
  <c r="M1816" i="47" s="1"/>
  <c r="M1817" i="47" s="1"/>
  <c r="M1818" i="47" s="1"/>
  <c r="M1819" i="47" s="1"/>
  <c r="M1820" i="47" s="1"/>
  <c r="M1821" i="47" s="1"/>
  <c r="M1822" i="47" s="1"/>
  <c r="M1823" i="47" s="1"/>
  <c r="M1824" i="47" s="1"/>
  <c r="M1825" i="47" s="1"/>
  <c r="M1826" i="47" s="1"/>
  <c r="M1827" i="47" s="1"/>
  <c r="N712" i="10"/>
  <c r="I712" i="47" s="1"/>
  <c r="M713" i="10"/>
  <c r="F800" i="10"/>
  <c r="H799" i="10"/>
  <c r="K280" i="18"/>
  <c r="M280" i="18" s="1"/>
  <c r="C1421" i="47" s="1"/>
  <c r="L279" i="18"/>
  <c r="M714" i="10" l="1"/>
  <c r="N713" i="10"/>
  <c r="I713" i="47" s="1"/>
  <c r="H800" i="10"/>
  <c r="F801" i="10"/>
  <c r="K281" i="18"/>
  <c r="M281" i="18" s="1"/>
  <c r="C1422" i="47" s="1"/>
  <c r="L280" i="18"/>
  <c r="N714" i="10" l="1"/>
  <c r="I714" i="47" s="1"/>
  <c r="M715" i="10"/>
  <c r="F802" i="10"/>
  <c r="H801" i="10"/>
  <c r="K282" i="18"/>
  <c r="M282" i="18" s="1"/>
  <c r="C1423" i="47" s="1"/>
  <c r="L281" i="18"/>
  <c r="N715" i="10" l="1"/>
  <c r="I715" i="47" s="1"/>
  <c r="M716" i="10"/>
  <c r="H802" i="10"/>
  <c r="F803" i="10"/>
  <c r="L282" i="18"/>
  <c r="K283" i="18"/>
  <c r="M283" i="18" s="1"/>
  <c r="C1424" i="47" s="1"/>
  <c r="N716" i="10" l="1"/>
  <c r="I716" i="47" s="1"/>
  <c r="M717" i="10"/>
  <c r="F804" i="10"/>
  <c r="H803" i="10"/>
  <c r="L283" i="18"/>
  <c r="K284" i="18"/>
  <c r="M284" i="18" s="1"/>
  <c r="C1425" i="47" s="1"/>
  <c r="N717" i="10" l="1"/>
  <c r="I717" i="47" s="1"/>
  <c r="M718" i="10"/>
  <c r="H804" i="10"/>
  <c r="F805" i="10"/>
  <c r="L284" i="18"/>
  <c r="K285" i="18"/>
  <c r="M285" i="18" s="1"/>
  <c r="C1426" i="47" s="1"/>
  <c r="N718" i="10" l="1"/>
  <c r="I718" i="47" s="1"/>
  <c r="M719" i="10"/>
  <c r="H805" i="10"/>
  <c r="F806" i="10"/>
  <c r="K286" i="18"/>
  <c r="M286" i="18" s="1"/>
  <c r="C1427" i="47" s="1"/>
  <c r="L285" i="18"/>
  <c r="N719" i="10" l="1"/>
  <c r="I719" i="47" s="1"/>
  <c r="M720" i="10"/>
  <c r="H806" i="10"/>
  <c r="F807" i="10"/>
  <c r="L286" i="18"/>
  <c r="K287" i="18"/>
  <c r="M287" i="18" s="1"/>
  <c r="C1428" i="47" s="1"/>
  <c r="N720" i="10" l="1"/>
  <c r="I720" i="47" s="1"/>
  <c r="M721" i="10"/>
  <c r="H807" i="10"/>
  <c r="F808" i="10"/>
  <c r="K288" i="18"/>
  <c r="M288" i="18" s="1"/>
  <c r="C1429" i="47" s="1"/>
  <c r="L287" i="18"/>
  <c r="M722" i="10" l="1"/>
  <c r="N721" i="10"/>
  <c r="I721" i="47" s="1"/>
  <c r="F809" i="10"/>
  <c r="H808" i="10"/>
  <c r="L288" i="18"/>
  <c r="K289" i="18"/>
  <c r="M289" i="18" s="1"/>
  <c r="C1430" i="47" s="1"/>
  <c r="N722" i="10" l="1"/>
  <c r="I722" i="47" s="1"/>
  <c r="M723" i="10"/>
  <c r="F810" i="10"/>
  <c r="H809" i="10"/>
  <c r="K290" i="18"/>
  <c r="M290" i="18" s="1"/>
  <c r="C1431" i="47" s="1"/>
  <c r="L289" i="18"/>
  <c r="M724" i="10" l="1"/>
  <c r="N723" i="10"/>
  <c r="I723" i="47" s="1"/>
  <c r="F811" i="10"/>
  <c r="H810" i="10"/>
  <c r="L290" i="18"/>
  <c r="K291" i="18"/>
  <c r="M291" i="18" s="1"/>
  <c r="C1432" i="47" s="1"/>
  <c r="N724" i="10" l="1"/>
  <c r="I724" i="47" s="1"/>
  <c r="M725" i="10"/>
  <c r="H811" i="10"/>
  <c r="F812" i="10"/>
  <c r="K292" i="18"/>
  <c r="M292" i="18" s="1"/>
  <c r="C1433" i="47" s="1"/>
  <c r="L291" i="18"/>
  <c r="N725" i="10" l="1"/>
  <c r="I725" i="47" s="1"/>
  <c r="M726" i="10"/>
  <c r="F813" i="10"/>
  <c r="H812" i="10"/>
  <c r="L292" i="18"/>
  <c r="K293" i="18"/>
  <c r="M293" i="18" s="1"/>
  <c r="C1434" i="47" s="1"/>
  <c r="M727" i="10" l="1"/>
  <c r="N726" i="10"/>
  <c r="I726" i="47" s="1"/>
  <c r="H813" i="10"/>
  <c r="F814" i="10"/>
  <c r="K294" i="18"/>
  <c r="M294" i="18" s="1"/>
  <c r="C1435" i="47" s="1"/>
  <c r="L293" i="18"/>
  <c r="M728" i="10" l="1"/>
  <c r="N727" i="10"/>
  <c r="I727" i="47" s="1"/>
  <c r="H814" i="10"/>
  <c r="F815" i="10"/>
  <c r="K295" i="18"/>
  <c r="M295" i="18" s="1"/>
  <c r="C1436" i="47" s="1"/>
  <c r="L294" i="18"/>
  <c r="M729" i="10" l="1"/>
  <c r="N728" i="10"/>
  <c r="I728" i="47" s="1"/>
  <c r="H815" i="10"/>
  <c r="F816" i="10"/>
  <c r="K296" i="18"/>
  <c r="M296" i="18" s="1"/>
  <c r="C1437" i="47" s="1"/>
  <c r="L295" i="18"/>
  <c r="N729" i="10" l="1"/>
  <c r="I729" i="47" s="1"/>
  <c r="M730" i="10"/>
  <c r="F817" i="10"/>
  <c r="H816" i="10"/>
  <c r="K297" i="18"/>
  <c r="M297" i="18" s="1"/>
  <c r="C1438" i="47" s="1"/>
  <c r="L296" i="18"/>
  <c r="N730" i="10" l="1"/>
  <c r="I730" i="47" s="1"/>
  <c r="M731" i="10"/>
  <c r="H817" i="10"/>
  <c r="F818" i="10"/>
  <c r="K298" i="18"/>
  <c r="M298" i="18" s="1"/>
  <c r="C1439" i="47" s="1"/>
  <c r="L297" i="18"/>
  <c r="M732" i="10" l="1"/>
  <c r="N731" i="10"/>
  <c r="I731" i="47" s="1"/>
  <c r="H818" i="10"/>
  <c r="F819" i="10"/>
  <c r="L298" i="18"/>
  <c r="K299" i="18"/>
  <c r="M299" i="18" s="1"/>
  <c r="C1440" i="47" s="1"/>
  <c r="M733" i="10" l="1"/>
  <c r="N732" i="10"/>
  <c r="I732" i="47" s="1"/>
  <c r="H819" i="10"/>
  <c r="F820" i="10"/>
  <c r="K300" i="18"/>
  <c r="M300" i="18" s="1"/>
  <c r="C1441" i="47" s="1"/>
  <c r="L299" i="18"/>
  <c r="M734" i="10" l="1"/>
  <c r="N733" i="10"/>
  <c r="I733" i="47" s="1"/>
  <c r="H820" i="10"/>
  <c r="F821" i="10"/>
  <c r="L300" i="18"/>
  <c r="K301" i="18"/>
  <c r="M301" i="18" s="1"/>
  <c r="C1442" i="47" s="1"/>
  <c r="M735" i="10" l="1"/>
  <c r="N734" i="10"/>
  <c r="I734" i="47" s="1"/>
  <c r="H821" i="10"/>
  <c r="F822" i="10"/>
  <c r="K302" i="18"/>
  <c r="M302" i="18" s="1"/>
  <c r="C1443" i="47" s="1"/>
  <c r="L301" i="18"/>
  <c r="N735" i="10" l="1"/>
  <c r="I735" i="47" s="1"/>
  <c r="M736" i="10"/>
  <c r="F823" i="10"/>
  <c r="H822" i="10"/>
  <c r="L302" i="18"/>
  <c r="K303" i="18"/>
  <c r="M303" i="18" s="1"/>
  <c r="C1444" i="47" s="1"/>
  <c r="N736" i="10" l="1"/>
  <c r="I736" i="47" s="1"/>
  <c r="M737" i="10"/>
  <c r="H823" i="10"/>
  <c r="F824" i="10"/>
  <c r="K304" i="18"/>
  <c r="M304" i="18" s="1"/>
  <c r="C1445" i="47" s="1"/>
  <c r="L303" i="18"/>
  <c r="N737" i="10" l="1"/>
  <c r="I737" i="47" s="1"/>
  <c r="M738" i="10"/>
  <c r="H824" i="10"/>
  <c r="F825" i="10"/>
  <c r="L304" i="18"/>
  <c r="K305" i="18"/>
  <c r="M305" i="18" s="1"/>
  <c r="C1446" i="47" s="1"/>
  <c r="N738" i="10" l="1"/>
  <c r="I738" i="47" s="1"/>
  <c r="M739" i="10"/>
  <c r="H825" i="10"/>
  <c r="F826" i="10"/>
  <c r="K306" i="18"/>
  <c r="M306" i="18" s="1"/>
  <c r="C1447" i="47" s="1"/>
  <c r="L305" i="18"/>
  <c r="N739" i="10" l="1"/>
  <c r="I739" i="47" s="1"/>
  <c r="M740" i="10"/>
  <c r="H826" i="10"/>
  <c r="F827" i="10"/>
  <c r="L306" i="18"/>
  <c r="K307" i="18"/>
  <c r="M307" i="18" s="1"/>
  <c r="C1448" i="47" s="1"/>
  <c r="M741" i="10" l="1"/>
  <c r="N740" i="10"/>
  <c r="I740" i="47" s="1"/>
  <c r="H827" i="10"/>
  <c r="F828" i="10"/>
  <c r="L307" i="18"/>
  <c r="K308" i="18"/>
  <c r="M308" i="18" s="1"/>
  <c r="C1449" i="47" s="1"/>
  <c r="M742" i="10" l="1"/>
  <c r="N741" i="10"/>
  <c r="I741" i="47" s="1"/>
  <c r="H828" i="10"/>
  <c r="F829" i="10"/>
  <c r="L308" i="18"/>
  <c r="K309" i="18"/>
  <c r="M309" i="18" s="1"/>
  <c r="C1450" i="47" s="1"/>
  <c r="M743" i="10" l="1"/>
  <c r="N742" i="10"/>
  <c r="I742" i="47" s="1"/>
  <c r="F830" i="10"/>
  <c r="H829" i="10"/>
  <c r="L309" i="18"/>
  <c r="K310" i="18"/>
  <c r="M310" i="18" s="1"/>
  <c r="C1451" i="47" s="1"/>
  <c r="N743" i="10" l="1"/>
  <c r="I743" i="47" s="1"/>
  <c r="M744" i="10"/>
  <c r="H830" i="10"/>
  <c r="F831" i="10"/>
  <c r="L310" i="18"/>
  <c r="K311" i="18"/>
  <c r="M311" i="18" s="1"/>
  <c r="C1452" i="47" s="1"/>
  <c r="N744" i="10" l="1"/>
  <c r="I744" i="47" s="1"/>
  <c r="M745" i="10"/>
  <c r="F832" i="10"/>
  <c r="H831" i="10"/>
  <c r="L311" i="18"/>
  <c r="K312" i="18"/>
  <c r="M312" i="18" s="1"/>
  <c r="C1453" i="47" s="1"/>
  <c r="N745" i="10" l="1"/>
  <c r="I745" i="47" s="1"/>
  <c r="M746" i="10"/>
  <c r="H832" i="10"/>
  <c r="F833" i="10"/>
  <c r="L312" i="18"/>
  <c r="K313" i="18"/>
  <c r="M313" i="18" s="1"/>
  <c r="C1454" i="47" s="1"/>
  <c r="N746" i="10" l="1"/>
  <c r="I746" i="47" s="1"/>
  <c r="M747" i="10"/>
  <c r="H833" i="10"/>
  <c r="F834" i="10"/>
  <c r="L313" i="18"/>
  <c r="K314" i="18"/>
  <c r="M314" i="18" s="1"/>
  <c r="C1455" i="47" s="1"/>
  <c r="N747" i="10" l="1"/>
  <c r="I747" i="47" s="1"/>
  <c r="M748" i="10"/>
  <c r="H834" i="10"/>
  <c r="F835" i="10"/>
  <c r="L314" i="18"/>
  <c r="K315" i="18"/>
  <c r="M315" i="18" s="1"/>
  <c r="C1456" i="47" s="1"/>
  <c r="M749" i="10" l="1"/>
  <c r="N748" i="10"/>
  <c r="I748" i="47" s="1"/>
  <c r="F836" i="10"/>
  <c r="H835" i="10"/>
  <c r="L315" i="18"/>
  <c r="K316" i="18"/>
  <c r="M316" i="18" s="1"/>
  <c r="C1457" i="47" s="1"/>
  <c r="N749" i="10" l="1"/>
  <c r="I749" i="47" s="1"/>
  <c r="M750" i="10"/>
  <c r="H836" i="10"/>
  <c r="F837" i="10"/>
  <c r="K317" i="18"/>
  <c r="M317" i="18" s="1"/>
  <c r="C1458" i="47" s="1"/>
  <c r="L316" i="18"/>
  <c r="N750" i="10" l="1"/>
  <c r="I750" i="47" s="1"/>
  <c r="M751" i="10"/>
  <c r="F838" i="10"/>
  <c r="H837" i="10"/>
  <c r="L317" i="18"/>
  <c r="K318" i="18"/>
  <c r="M318" i="18" s="1"/>
  <c r="C1459" i="47" s="1"/>
  <c r="M752" i="10" l="1"/>
  <c r="N751" i="10"/>
  <c r="I751" i="47" s="1"/>
  <c r="F839" i="10"/>
  <c r="H838" i="10"/>
  <c r="L318" i="18"/>
  <c r="K319" i="18"/>
  <c r="M319" i="18" s="1"/>
  <c r="C1460" i="47" s="1"/>
  <c r="N752" i="10" l="1"/>
  <c r="I752" i="47" s="1"/>
  <c r="M753" i="10"/>
  <c r="F840" i="10"/>
  <c r="H839" i="10"/>
  <c r="K320" i="18"/>
  <c r="M320" i="18" s="1"/>
  <c r="C1461" i="47" s="1"/>
  <c r="L319" i="18"/>
  <c r="M754" i="10" l="1"/>
  <c r="N753" i="10"/>
  <c r="I753" i="47" s="1"/>
  <c r="F841" i="10"/>
  <c r="H840" i="10"/>
  <c r="L320" i="18"/>
  <c r="K321" i="18"/>
  <c r="M321" i="18" s="1"/>
  <c r="C1462" i="47" s="1"/>
  <c r="N754" i="10" l="1"/>
  <c r="I754" i="47" s="1"/>
  <c r="M755" i="10"/>
  <c r="F842" i="10"/>
  <c r="H841" i="10"/>
  <c r="L321" i="18"/>
  <c r="M756" i="10" l="1"/>
  <c r="N755" i="10"/>
  <c r="I755" i="47" s="1"/>
  <c r="F843" i="10"/>
  <c r="H842" i="10"/>
  <c r="M757" i="10" l="1"/>
  <c r="N756" i="10"/>
  <c r="I756" i="47" s="1"/>
  <c r="F844" i="10"/>
  <c r="H843" i="10"/>
  <c r="N757" i="10" l="1"/>
  <c r="I757" i="47" s="1"/>
  <c r="M758" i="10"/>
  <c r="F845" i="10"/>
  <c r="H844" i="10"/>
  <c r="N758" i="10" l="1"/>
  <c r="I758" i="47" s="1"/>
  <c r="M759" i="10"/>
  <c r="F846" i="10"/>
  <c r="H845" i="10"/>
  <c r="M760" i="10" l="1"/>
  <c r="N759" i="10"/>
  <c r="I759" i="47" s="1"/>
  <c r="F847" i="10"/>
  <c r="H846" i="10"/>
  <c r="M761" i="10" l="1"/>
  <c r="N760" i="10"/>
  <c r="I760" i="47" s="1"/>
  <c r="F848" i="10"/>
  <c r="H847" i="10"/>
  <c r="M762" i="10" l="1"/>
  <c r="N761" i="10"/>
  <c r="I761" i="47" s="1"/>
  <c r="F849" i="10"/>
  <c r="H848" i="10"/>
  <c r="N762" i="10" l="1"/>
  <c r="I762" i="47" s="1"/>
  <c r="M763" i="10"/>
  <c r="F850" i="10"/>
  <c r="H849" i="10"/>
  <c r="N763" i="10" l="1"/>
  <c r="I763" i="47" s="1"/>
  <c r="M764" i="10"/>
  <c r="F851" i="10"/>
  <c r="H850" i="10"/>
  <c r="N764" i="10" l="1"/>
  <c r="I764" i="47" s="1"/>
  <c r="M765" i="10"/>
  <c r="F852" i="10"/>
  <c r="H851" i="10"/>
  <c r="M766" i="10" l="1"/>
  <c r="N765" i="10"/>
  <c r="I765" i="47" s="1"/>
  <c r="F853" i="10"/>
  <c r="H852" i="10"/>
  <c r="N766" i="10" l="1"/>
  <c r="I766" i="47" s="1"/>
  <c r="M767" i="10"/>
  <c r="F854" i="10"/>
  <c r="H853" i="10"/>
  <c r="N767" i="10" l="1"/>
  <c r="I767" i="47" s="1"/>
  <c r="M768" i="10"/>
  <c r="F855" i="10"/>
  <c r="H854" i="10"/>
  <c r="N768" i="10" l="1"/>
  <c r="I768" i="47" s="1"/>
  <c r="M769" i="10"/>
  <c r="F856" i="10"/>
  <c r="H855" i="10"/>
  <c r="N769" i="10" l="1"/>
  <c r="I769" i="47" s="1"/>
  <c r="M770" i="10"/>
  <c r="F857" i="10"/>
  <c r="H856" i="10"/>
  <c r="N770" i="10" l="1"/>
  <c r="I770" i="47" s="1"/>
  <c r="M771" i="10"/>
  <c r="H857" i="10"/>
  <c r="F858" i="10"/>
  <c r="M772" i="10" l="1"/>
  <c r="N771" i="10"/>
  <c r="I771" i="47" s="1"/>
  <c r="F859" i="10"/>
  <c r="H858" i="10"/>
  <c r="N772" i="10" l="1"/>
  <c r="I772" i="47" s="1"/>
  <c r="M773" i="10"/>
  <c r="F860" i="10"/>
  <c r="H859" i="10"/>
  <c r="M774" i="10" l="1"/>
  <c r="N773" i="10"/>
  <c r="I773" i="47" s="1"/>
  <c r="F861" i="10"/>
  <c r="H860" i="10"/>
  <c r="N774" i="10" l="1"/>
  <c r="I774" i="47" s="1"/>
  <c r="M775" i="10"/>
  <c r="H861" i="10"/>
  <c r="F862" i="10"/>
  <c r="M776" i="10" l="1"/>
  <c r="N775" i="10"/>
  <c r="I775" i="47" s="1"/>
  <c r="F863" i="10"/>
  <c r="H862" i="10"/>
  <c r="N776" i="10" l="1"/>
  <c r="I776" i="47" s="1"/>
  <c r="M777" i="10"/>
  <c r="F864" i="10"/>
  <c r="H863" i="10"/>
  <c r="N777" i="10" l="1"/>
  <c r="I777" i="47" s="1"/>
  <c r="M778" i="10"/>
  <c r="F865" i="10"/>
  <c r="H864" i="10"/>
  <c r="N778" i="10" l="1"/>
  <c r="I778" i="47" s="1"/>
  <c r="M779" i="10"/>
  <c r="F866" i="10"/>
  <c r="H865" i="10"/>
  <c r="M780" i="10" l="1"/>
  <c r="N779" i="10"/>
  <c r="I779" i="47" s="1"/>
  <c r="F867" i="10"/>
  <c r="H866" i="10"/>
  <c r="M781" i="10" l="1"/>
  <c r="N780" i="10"/>
  <c r="I780" i="47" s="1"/>
  <c r="F868" i="10"/>
  <c r="H867" i="10"/>
  <c r="M782" i="10" l="1"/>
  <c r="N781" i="10"/>
  <c r="I781" i="47" s="1"/>
  <c r="H868" i="10"/>
  <c r="F869" i="10"/>
  <c r="M783" i="10" l="1"/>
  <c r="N782" i="10"/>
  <c r="I782" i="47" s="1"/>
  <c r="F870" i="10"/>
  <c r="H869" i="10"/>
  <c r="N783" i="10" l="1"/>
  <c r="I783" i="47" s="1"/>
  <c r="M784" i="10"/>
  <c r="F871" i="10"/>
  <c r="H870" i="10"/>
  <c r="M785" i="10" l="1"/>
  <c r="N784" i="10"/>
  <c r="I784" i="47" s="1"/>
  <c r="F872" i="10"/>
  <c r="H871" i="10"/>
  <c r="M786" i="10" l="1"/>
  <c r="N785" i="10"/>
  <c r="I785" i="47" s="1"/>
  <c r="F873" i="10"/>
  <c r="H872" i="10"/>
  <c r="N786" i="10" l="1"/>
  <c r="I786" i="47" s="1"/>
  <c r="M787" i="10"/>
  <c r="F874" i="10"/>
  <c r="H873" i="10"/>
  <c r="M788" i="10" l="1"/>
  <c r="N787" i="10"/>
  <c r="I787" i="47" s="1"/>
  <c r="F875" i="10"/>
  <c r="H874" i="10"/>
  <c r="N788" i="10" l="1"/>
  <c r="I788" i="47" s="1"/>
  <c r="M789" i="10"/>
  <c r="F876" i="10"/>
  <c r="H875" i="10"/>
  <c r="M790" i="10" l="1"/>
  <c r="N789" i="10"/>
  <c r="I789" i="47" s="1"/>
  <c r="F877" i="10"/>
  <c r="H876" i="10"/>
  <c r="N790" i="10" l="1"/>
  <c r="I790" i="47" s="1"/>
  <c r="M791" i="10"/>
  <c r="H877" i="10"/>
  <c r="F878" i="10"/>
  <c r="M792" i="10" l="1"/>
  <c r="N791" i="10"/>
  <c r="I791" i="47" s="1"/>
  <c r="H878" i="10"/>
  <c r="F879" i="10"/>
  <c r="N792" i="10" l="1"/>
  <c r="I792" i="47" s="1"/>
  <c r="M793" i="10"/>
  <c r="F880" i="10"/>
  <c r="H879" i="10"/>
  <c r="N793" i="10" l="1"/>
  <c r="I793" i="47" s="1"/>
  <c r="M794" i="10"/>
  <c r="F881" i="10"/>
  <c r="H880" i="10"/>
  <c r="M795" i="10" l="1"/>
  <c r="N794" i="10"/>
  <c r="I794" i="47" s="1"/>
  <c r="H881" i="10"/>
  <c r="F882" i="10"/>
  <c r="N795" i="10" l="1"/>
  <c r="I795" i="47" s="1"/>
  <c r="M796" i="10"/>
  <c r="H882" i="10"/>
  <c r="F883" i="10"/>
  <c r="N796" i="10" l="1"/>
  <c r="I796" i="47" s="1"/>
  <c r="M797" i="10"/>
  <c r="H883" i="10"/>
  <c r="F884" i="10"/>
  <c r="N797" i="10" l="1"/>
  <c r="I797" i="47" s="1"/>
  <c r="M798" i="10"/>
  <c r="F885" i="10"/>
  <c r="H884" i="10"/>
  <c r="M799" i="10" l="1"/>
  <c r="N798" i="10"/>
  <c r="I798" i="47" s="1"/>
  <c r="H885" i="10"/>
  <c r="F886" i="10"/>
  <c r="M800" i="10" l="1"/>
  <c r="N799" i="10"/>
  <c r="I799" i="47" s="1"/>
  <c r="H886" i="10"/>
  <c r="F887" i="10"/>
  <c r="M801" i="10" l="1"/>
  <c r="N800" i="10"/>
  <c r="I800" i="47" s="1"/>
  <c r="H887" i="10"/>
  <c r="F888" i="10"/>
  <c r="M802" i="10" l="1"/>
  <c r="N801" i="10"/>
  <c r="I801" i="47" s="1"/>
  <c r="H888" i="10"/>
  <c r="F889" i="10"/>
  <c r="M803" i="10" l="1"/>
  <c r="N802" i="10"/>
  <c r="I802" i="47" s="1"/>
  <c r="H889" i="10"/>
  <c r="F890" i="10"/>
  <c r="M804" i="10" l="1"/>
  <c r="N803" i="10"/>
  <c r="I803" i="47" s="1"/>
  <c r="H890" i="10"/>
  <c r="F891" i="10"/>
  <c r="N804" i="10" l="1"/>
  <c r="I804" i="47" s="1"/>
  <c r="M805" i="10"/>
  <c r="H891" i="10"/>
  <c r="F892" i="10"/>
  <c r="N805" i="10" l="1"/>
  <c r="I805" i="47" s="1"/>
  <c r="M806" i="10"/>
  <c r="F893" i="10"/>
  <c r="H892" i="10"/>
  <c r="N806" i="10" l="1"/>
  <c r="I806" i="47" s="1"/>
  <c r="M807" i="10"/>
  <c r="F894" i="10"/>
  <c r="H893" i="10"/>
  <c r="M808" i="10" l="1"/>
  <c r="N807" i="10"/>
  <c r="I807" i="47" s="1"/>
  <c r="H894" i="10"/>
  <c r="F895" i="10"/>
  <c r="N808" i="10" l="1"/>
  <c r="I808" i="47" s="1"/>
  <c r="M809" i="10"/>
  <c r="H895" i="10"/>
  <c r="F896" i="10"/>
  <c r="M810" i="10" l="1"/>
  <c r="N809" i="10"/>
  <c r="I809" i="47" s="1"/>
  <c r="F897" i="10"/>
  <c r="H896" i="10"/>
  <c r="M811" i="10" l="1"/>
  <c r="N810" i="10"/>
  <c r="I810" i="47" s="1"/>
  <c r="H897" i="10"/>
  <c r="F898" i="10"/>
  <c r="N811" i="10" l="1"/>
  <c r="I811" i="47" s="1"/>
  <c r="M812" i="10"/>
  <c r="F899" i="10"/>
  <c r="H898" i="10"/>
  <c r="N812" i="10" l="1"/>
  <c r="I812" i="47" s="1"/>
  <c r="M813" i="10"/>
  <c r="H899" i="10"/>
  <c r="F900" i="10"/>
  <c r="N813" i="10" l="1"/>
  <c r="I813" i="47" s="1"/>
  <c r="M814" i="10"/>
  <c r="H900" i="10"/>
  <c r="F901" i="10"/>
  <c r="N814" i="10" l="1"/>
  <c r="I814" i="47" s="1"/>
  <c r="M815" i="10"/>
  <c r="H901" i="10"/>
  <c r="F902" i="10"/>
  <c r="M816" i="10" l="1"/>
  <c r="N815" i="10"/>
  <c r="I815" i="47" s="1"/>
  <c r="H902" i="10"/>
  <c r="F903" i="10"/>
  <c r="M817" i="10" l="1"/>
  <c r="N816" i="10"/>
  <c r="I816" i="47" s="1"/>
  <c r="H903" i="10"/>
  <c r="F904" i="10"/>
  <c r="N817" i="10" l="1"/>
  <c r="I817" i="47" s="1"/>
  <c r="M818" i="10"/>
  <c r="H904" i="10"/>
  <c r="F905" i="10"/>
  <c r="N818" i="10" l="1"/>
  <c r="I818" i="47" s="1"/>
  <c r="M819" i="10"/>
  <c r="F906" i="10"/>
  <c r="H905" i="10"/>
  <c r="N819" i="10" l="1"/>
  <c r="I819" i="47" s="1"/>
  <c r="M820" i="10"/>
  <c r="H906" i="10"/>
  <c r="F907" i="10"/>
  <c r="N820" i="10" l="1"/>
  <c r="I820" i="47" s="1"/>
  <c r="M821" i="10"/>
  <c r="H907" i="10"/>
  <c r="F908" i="10"/>
  <c r="M822" i="10" l="1"/>
  <c r="N821" i="10"/>
  <c r="I821" i="47" s="1"/>
  <c r="H908" i="10"/>
  <c r="F909" i="10"/>
  <c r="M823" i="10" l="1"/>
  <c r="N822" i="10"/>
  <c r="I822" i="47" s="1"/>
  <c r="H909" i="10"/>
  <c r="F910" i="10"/>
  <c r="N823" i="10" l="1"/>
  <c r="I823" i="47" s="1"/>
  <c r="M824" i="10"/>
  <c r="H910" i="10"/>
  <c r="F911" i="10"/>
  <c r="N824" i="10" l="1"/>
  <c r="I824" i="47" s="1"/>
  <c r="M825" i="10"/>
  <c r="H911" i="10"/>
  <c r="F912" i="10"/>
  <c r="N825" i="10" l="1"/>
  <c r="I825" i="47" s="1"/>
  <c r="M826" i="10"/>
  <c r="H912" i="10"/>
  <c r="F913" i="10"/>
  <c r="N826" i="10" l="1"/>
  <c r="I826" i="47" s="1"/>
  <c r="M827" i="10"/>
  <c r="H913" i="10"/>
  <c r="F914" i="10"/>
  <c r="N827" i="10" l="1"/>
  <c r="I827" i="47" s="1"/>
  <c r="M828" i="10"/>
  <c r="F915" i="10"/>
  <c r="H914" i="10"/>
  <c r="M829" i="10" l="1"/>
  <c r="N828" i="10"/>
  <c r="I828" i="47" s="1"/>
  <c r="H915" i="10"/>
  <c r="F916" i="10"/>
  <c r="N829" i="10" l="1"/>
  <c r="I829" i="47" s="1"/>
  <c r="M830" i="10"/>
  <c r="H916" i="10"/>
  <c r="F917" i="10"/>
  <c r="M831" i="10" l="1"/>
  <c r="N830" i="10"/>
  <c r="I830" i="47" s="1"/>
  <c r="H917" i="10"/>
  <c r="F918" i="10"/>
  <c r="M832" i="10" l="1"/>
  <c r="N831" i="10"/>
  <c r="I831" i="47" s="1"/>
  <c r="F919" i="10"/>
  <c r="H918" i="10"/>
  <c r="N832" i="10" l="1"/>
  <c r="I832" i="47" s="1"/>
  <c r="M833" i="10"/>
  <c r="H919" i="10"/>
  <c r="F920" i="10"/>
  <c r="M834" i="10" l="1"/>
  <c r="N833" i="10"/>
  <c r="I833" i="47" s="1"/>
  <c r="H920" i="10"/>
  <c r="F921" i="10"/>
  <c r="M835" i="10" l="1"/>
  <c r="N834" i="10"/>
  <c r="I834" i="47" s="1"/>
  <c r="H921" i="10"/>
  <c r="F922" i="10"/>
  <c r="M836" i="10" l="1"/>
  <c r="N835" i="10"/>
  <c r="I835" i="47" s="1"/>
  <c r="H922" i="10"/>
  <c r="F923" i="10"/>
  <c r="N836" i="10" l="1"/>
  <c r="I836" i="47" s="1"/>
  <c r="M837" i="10"/>
  <c r="H923" i="10"/>
  <c r="F924" i="10"/>
  <c r="M838" i="10" l="1"/>
  <c r="N837" i="10"/>
  <c r="I837" i="47" s="1"/>
  <c r="F925" i="10"/>
  <c r="H924" i="10"/>
  <c r="N838" i="10" l="1"/>
  <c r="I838" i="47" s="1"/>
  <c r="M839" i="10"/>
  <c r="F926" i="10"/>
  <c r="H925" i="10"/>
  <c r="M840" i="10" l="1"/>
  <c r="N839" i="10"/>
  <c r="I839" i="47" s="1"/>
  <c r="F927" i="10"/>
  <c r="H926" i="10"/>
  <c r="M841" i="10" l="1"/>
  <c r="N840" i="10"/>
  <c r="I840" i="47" s="1"/>
  <c r="H927" i="10"/>
  <c r="F928" i="10"/>
  <c r="M842" i="10" l="1"/>
  <c r="N841" i="10"/>
  <c r="I841" i="47" s="1"/>
  <c r="F929" i="10"/>
  <c r="H928" i="10"/>
  <c r="N842" i="10" l="1"/>
  <c r="I842" i="47" s="1"/>
  <c r="M843" i="10"/>
  <c r="H929" i="10"/>
  <c r="F930" i="10"/>
  <c r="M844" i="10" l="1"/>
  <c r="N843" i="10"/>
  <c r="I843" i="47" s="1"/>
  <c r="F931" i="10"/>
  <c r="H930" i="10"/>
  <c r="N844" i="10" l="1"/>
  <c r="I844" i="47" s="1"/>
  <c r="M845" i="10"/>
  <c r="H931" i="10"/>
  <c r="F932" i="10"/>
  <c r="M846" i="10" l="1"/>
  <c r="N845" i="10"/>
  <c r="I845" i="47" s="1"/>
  <c r="H932" i="10"/>
  <c r="F933" i="10"/>
  <c r="N846" i="10" l="1"/>
  <c r="I846" i="47" s="1"/>
  <c r="M847" i="10"/>
  <c r="H933" i="10"/>
  <c r="F934" i="10"/>
  <c r="M848" i="10" l="1"/>
  <c r="N847" i="10"/>
  <c r="I847" i="47" s="1"/>
  <c r="H934" i="10"/>
  <c r="F935" i="10"/>
  <c r="N848" i="10" l="1"/>
  <c r="I848" i="47" s="1"/>
  <c r="M849" i="10"/>
  <c r="H935" i="10"/>
  <c r="F936" i="10"/>
  <c r="M850" i="10" l="1"/>
  <c r="N849" i="10"/>
  <c r="I849" i="47" s="1"/>
  <c r="F937" i="10"/>
  <c r="H936" i="10"/>
  <c r="M851" i="10" l="1"/>
  <c r="N850" i="10"/>
  <c r="I850" i="47" s="1"/>
  <c r="F938" i="10"/>
  <c r="H937" i="10"/>
  <c r="M852" i="10" l="1"/>
  <c r="N851" i="10"/>
  <c r="I851" i="47" s="1"/>
  <c r="H938" i="10"/>
  <c r="F939" i="10"/>
  <c r="M853" i="10" l="1"/>
  <c r="N852" i="10"/>
  <c r="I852" i="47" s="1"/>
  <c r="H939" i="10"/>
  <c r="F940" i="10"/>
  <c r="N853" i="10" l="1"/>
  <c r="I853" i="47" s="1"/>
  <c r="M854" i="10"/>
  <c r="F941" i="10"/>
  <c r="H940" i="10"/>
  <c r="M855" i="10" l="1"/>
  <c r="N854" i="10"/>
  <c r="I854" i="47" s="1"/>
  <c r="F942" i="10"/>
  <c r="H941" i="10"/>
  <c r="M856" i="10" l="1"/>
  <c r="N855" i="10"/>
  <c r="I855" i="47" s="1"/>
  <c r="H942" i="10"/>
  <c r="F943" i="10"/>
  <c r="M857" i="10" l="1"/>
  <c r="N856" i="10"/>
  <c r="I856" i="47" s="1"/>
  <c r="H943" i="10"/>
  <c r="F944" i="10"/>
  <c r="N857" i="10" l="1"/>
  <c r="I857" i="47" s="1"/>
  <c r="M858" i="10"/>
  <c r="F945" i="10"/>
  <c r="H944" i="10"/>
  <c r="M859" i="10" l="1"/>
  <c r="N858" i="10"/>
  <c r="I858" i="47" s="1"/>
  <c r="F946" i="10"/>
  <c r="H945" i="10"/>
  <c r="M860" i="10" l="1"/>
  <c r="N859" i="10"/>
  <c r="I859" i="47" s="1"/>
  <c r="H946" i="10"/>
  <c r="F947" i="10"/>
  <c r="M861" i="10" l="1"/>
  <c r="N860" i="10"/>
  <c r="I860" i="47" s="1"/>
  <c r="F948" i="10"/>
  <c r="H947" i="10"/>
  <c r="N861" i="10" l="1"/>
  <c r="I861" i="47" s="1"/>
  <c r="M862" i="10"/>
  <c r="F949" i="10"/>
  <c r="H948" i="10"/>
  <c r="N862" i="10" l="1"/>
  <c r="I862" i="47" s="1"/>
  <c r="M863" i="10"/>
  <c r="F950" i="10"/>
  <c r="H949" i="10"/>
  <c r="M864" i="10" l="1"/>
  <c r="N863" i="10"/>
  <c r="I863" i="47" s="1"/>
  <c r="H950" i="10"/>
  <c r="F951" i="10"/>
  <c r="M865" i="10" l="1"/>
  <c r="N864" i="10"/>
  <c r="I864" i="47" s="1"/>
  <c r="F952" i="10"/>
  <c r="H951" i="10"/>
  <c r="M866" i="10" l="1"/>
  <c r="N865" i="10"/>
  <c r="I865" i="47" s="1"/>
  <c r="F953" i="10"/>
  <c r="H952" i="10"/>
  <c r="N866" i="10" l="1"/>
  <c r="I866" i="47" s="1"/>
  <c r="M867" i="10"/>
  <c r="H953" i="10"/>
  <c r="F954" i="10"/>
  <c r="M868" i="10" l="1"/>
  <c r="N867" i="10"/>
  <c r="I867" i="47" s="1"/>
  <c r="H954" i="10"/>
  <c r="F955" i="10"/>
  <c r="N868" i="10" l="1"/>
  <c r="I868" i="47" s="1"/>
  <c r="M869" i="10"/>
  <c r="H955" i="10"/>
  <c r="F956" i="10"/>
  <c r="N869" i="10" l="1"/>
  <c r="I869" i="47" s="1"/>
  <c r="M870" i="10"/>
  <c r="H956" i="10"/>
  <c r="F957" i="10"/>
  <c r="M871" i="10" l="1"/>
  <c r="N870" i="10"/>
  <c r="I870" i="47" s="1"/>
  <c r="H957" i="10"/>
  <c r="F958" i="10"/>
  <c r="N871" i="10" l="1"/>
  <c r="I871" i="47" s="1"/>
  <c r="M872" i="10"/>
  <c r="H958" i="10"/>
  <c r="F959" i="10"/>
  <c r="M873" i="10" l="1"/>
  <c r="N872" i="10"/>
  <c r="I872" i="47" s="1"/>
  <c r="H959" i="10"/>
  <c r="F960" i="10"/>
  <c r="M874" i="10" l="1"/>
  <c r="N873" i="10"/>
  <c r="I873" i="47" s="1"/>
  <c r="H960" i="10"/>
  <c r="F961" i="10"/>
  <c r="M875" i="10" l="1"/>
  <c r="N874" i="10"/>
  <c r="I874" i="47" s="1"/>
  <c r="H961" i="10"/>
  <c r="F962" i="10"/>
  <c r="M876" i="10" l="1"/>
  <c r="N875" i="10"/>
  <c r="I875" i="47" s="1"/>
  <c r="H962" i="10"/>
  <c r="F963" i="10"/>
  <c r="M877" i="10" l="1"/>
  <c r="N876" i="10"/>
  <c r="I876" i="47" s="1"/>
  <c r="H963" i="10"/>
  <c r="F964" i="10"/>
  <c r="N877" i="10" l="1"/>
  <c r="I877" i="47" s="1"/>
  <c r="M878" i="10"/>
  <c r="H964" i="10"/>
  <c r="F965" i="10"/>
  <c r="N878" i="10" l="1"/>
  <c r="I878" i="47" s="1"/>
  <c r="M879" i="10"/>
  <c r="H965" i="10"/>
  <c r="F966" i="10"/>
  <c r="N879" i="10" l="1"/>
  <c r="I879" i="47" s="1"/>
  <c r="M880" i="10"/>
  <c r="H966" i="10"/>
  <c r="F967" i="10"/>
  <c r="N880" i="10" l="1"/>
  <c r="I880" i="47" s="1"/>
  <c r="M881" i="10"/>
  <c r="H967" i="10"/>
  <c r="F968" i="10"/>
  <c r="N881" i="10" l="1"/>
  <c r="I881" i="47" s="1"/>
  <c r="M882" i="10"/>
  <c r="F969" i="10"/>
  <c r="H968" i="10"/>
  <c r="N882" i="10" l="1"/>
  <c r="I882" i="47" s="1"/>
  <c r="M883" i="10"/>
  <c r="F970" i="10"/>
  <c r="H969" i="10"/>
  <c r="N883" i="10" l="1"/>
  <c r="I883" i="47" s="1"/>
  <c r="M884" i="10"/>
  <c r="F971" i="10"/>
  <c r="H970" i="10"/>
  <c r="N884" i="10" l="1"/>
  <c r="I884" i="47" s="1"/>
  <c r="M885" i="10"/>
  <c r="F972" i="10"/>
  <c r="H971" i="10"/>
  <c r="N885" i="10" l="1"/>
  <c r="I885" i="47" s="1"/>
  <c r="M886" i="10"/>
  <c r="F973" i="10"/>
  <c r="H972" i="10"/>
  <c r="N886" i="10" l="1"/>
  <c r="I886" i="47" s="1"/>
  <c r="M887" i="10"/>
  <c r="H973" i="10"/>
  <c r="F974" i="10"/>
  <c r="N887" i="10" l="1"/>
  <c r="I887" i="47" s="1"/>
  <c r="M888" i="10"/>
  <c r="F975" i="10"/>
  <c r="H974" i="10"/>
  <c r="N888" i="10" l="1"/>
  <c r="I888" i="47" s="1"/>
  <c r="M889" i="10"/>
  <c r="F976" i="10"/>
  <c r="H975" i="10"/>
  <c r="N889" i="10" l="1"/>
  <c r="I889" i="47" s="1"/>
  <c r="M890" i="10"/>
  <c r="F977" i="10"/>
  <c r="H976" i="10"/>
  <c r="N890" i="10" l="1"/>
  <c r="I890" i="47" s="1"/>
  <c r="M891" i="10"/>
  <c r="H977" i="10"/>
  <c r="F978" i="10"/>
  <c r="N891" i="10" l="1"/>
  <c r="I891" i="47" s="1"/>
  <c r="M892" i="10"/>
  <c r="F979" i="10"/>
  <c r="H978" i="10"/>
  <c r="N892" i="10" l="1"/>
  <c r="I892" i="47" s="1"/>
  <c r="M893" i="10"/>
  <c r="H979" i="10"/>
  <c r="F980" i="10"/>
  <c r="N893" i="10" l="1"/>
  <c r="I893" i="47" s="1"/>
  <c r="M894" i="10"/>
  <c r="F981" i="10"/>
  <c r="H980" i="10"/>
  <c r="N894" i="10" l="1"/>
  <c r="I894" i="47" s="1"/>
  <c r="M895" i="10"/>
  <c r="F982" i="10"/>
  <c r="H981" i="10"/>
  <c r="M896" i="10" l="1"/>
  <c r="N895" i="10"/>
  <c r="I895" i="47" s="1"/>
  <c r="H982" i="10"/>
  <c r="F983" i="10"/>
  <c r="N896" i="10" l="1"/>
  <c r="I896" i="47" s="1"/>
  <c r="M897" i="10"/>
  <c r="H983" i="10"/>
  <c r="F984" i="10"/>
  <c r="M898" i="10" l="1"/>
  <c r="N897" i="10"/>
  <c r="I897" i="47" s="1"/>
  <c r="H984" i="10"/>
  <c r="F985" i="10"/>
  <c r="M899" i="10" l="1"/>
  <c r="N898" i="10"/>
  <c r="I898" i="47" s="1"/>
  <c r="H985" i="10"/>
  <c r="F986" i="10"/>
  <c r="N899" i="10" l="1"/>
  <c r="I899" i="47" s="1"/>
  <c r="M900" i="10"/>
  <c r="H986" i="10"/>
  <c r="F987" i="10"/>
  <c r="N900" i="10" l="1"/>
  <c r="I900" i="47" s="1"/>
  <c r="M901" i="10"/>
  <c r="H987" i="10"/>
  <c r="F988" i="10"/>
  <c r="N901" i="10" l="1"/>
  <c r="I901" i="47" s="1"/>
  <c r="M902" i="10"/>
  <c r="H988" i="10"/>
  <c r="F989" i="10"/>
  <c r="M903" i="10" l="1"/>
  <c r="N902" i="10"/>
  <c r="I902" i="47" s="1"/>
  <c r="F990" i="10"/>
  <c r="H989" i="10"/>
  <c r="M904" i="10" l="1"/>
  <c r="N903" i="10"/>
  <c r="I903" i="47" s="1"/>
  <c r="F991" i="10"/>
  <c r="H990" i="10"/>
  <c r="M905" i="10" l="1"/>
  <c r="N904" i="10"/>
  <c r="I904" i="47" s="1"/>
  <c r="H991" i="10"/>
  <c r="F992" i="10"/>
  <c r="N905" i="10" l="1"/>
  <c r="I905" i="47" s="1"/>
  <c r="M906" i="10"/>
  <c r="H992" i="10"/>
  <c r="F993" i="10"/>
  <c r="N906" i="10" l="1"/>
  <c r="I906" i="47" s="1"/>
  <c r="M907" i="10"/>
  <c r="F994" i="10"/>
  <c r="H993" i="10"/>
  <c r="N907" i="10" l="1"/>
  <c r="I907" i="47" s="1"/>
  <c r="M908" i="10"/>
  <c r="H994" i="10"/>
  <c r="F995" i="10"/>
  <c r="N908" i="10" l="1"/>
  <c r="I908" i="47" s="1"/>
  <c r="M909" i="10"/>
  <c r="H995" i="10"/>
  <c r="F996" i="10"/>
  <c r="N909" i="10" l="1"/>
  <c r="I909" i="47" s="1"/>
  <c r="M910" i="10"/>
  <c r="H996" i="10"/>
  <c r="F997" i="10"/>
  <c r="N910" i="10" l="1"/>
  <c r="I910" i="47" s="1"/>
  <c r="M911" i="10"/>
  <c r="F998" i="10"/>
  <c r="H997" i="10"/>
  <c r="N911" i="10" l="1"/>
  <c r="I911" i="47" s="1"/>
  <c r="M912" i="10"/>
  <c r="H998" i="10"/>
  <c r="F999" i="10"/>
  <c r="N912" i="10" l="1"/>
  <c r="I912" i="47" s="1"/>
  <c r="M913" i="10"/>
  <c r="H999" i="10"/>
  <c r="F1000" i="10"/>
  <c r="N913" i="10" l="1"/>
  <c r="I913" i="47" s="1"/>
  <c r="M914" i="10"/>
  <c r="H1000" i="10"/>
  <c r="F1001" i="10"/>
  <c r="N914" i="10" l="1"/>
  <c r="I914" i="47" s="1"/>
  <c r="M915" i="10"/>
  <c r="F1002" i="10"/>
  <c r="H1001" i="10"/>
  <c r="M916" i="10" l="1"/>
  <c r="N915" i="10"/>
  <c r="I915" i="47" s="1"/>
  <c r="H1002" i="10"/>
  <c r="F1003" i="10"/>
  <c r="N916" i="10" l="1"/>
  <c r="I916" i="47" s="1"/>
  <c r="M917" i="10"/>
  <c r="H1003" i="10"/>
  <c r="F1004" i="10"/>
  <c r="N917" i="10" l="1"/>
  <c r="I917" i="47" s="1"/>
  <c r="M918" i="10"/>
  <c r="H1004" i="10"/>
  <c r="F1005" i="10"/>
  <c r="M919" i="10" l="1"/>
  <c r="N918" i="10"/>
  <c r="I918" i="47" s="1"/>
  <c r="F1006" i="10"/>
  <c r="H1005" i="10"/>
  <c r="N919" i="10" l="1"/>
  <c r="I919" i="47" s="1"/>
  <c r="M920" i="10"/>
  <c r="H1006" i="10"/>
  <c r="F1007" i="10"/>
  <c r="N920" i="10" l="1"/>
  <c r="I920" i="47" s="1"/>
  <c r="M921" i="10"/>
  <c r="H1007" i="10"/>
  <c r="F1008" i="10"/>
  <c r="N921" i="10" l="1"/>
  <c r="I921" i="47" s="1"/>
  <c r="M922" i="10"/>
  <c r="H1008" i="10"/>
  <c r="F1009" i="10"/>
  <c r="N922" i="10" l="1"/>
  <c r="I922" i="47" s="1"/>
  <c r="M923" i="10"/>
  <c r="F1010" i="10"/>
  <c r="H1009" i="10"/>
  <c r="M924" i="10" l="1"/>
  <c r="N923" i="10"/>
  <c r="I923" i="47" s="1"/>
  <c r="H1010" i="10"/>
  <c r="F1011" i="10"/>
  <c r="N924" i="10" l="1"/>
  <c r="I924" i="47" s="1"/>
  <c r="M925" i="10"/>
  <c r="H1011" i="10"/>
  <c r="F1012" i="10"/>
  <c r="N925" i="10" l="1"/>
  <c r="I925" i="47" s="1"/>
  <c r="M926" i="10"/>
  <c r="H1012" i="10"/>
  <c r="F1013" i="10"/>
  <c r="N926" i="10" l="1"/>
  <c r="I926" i="47" s="1"/>
  <c r="M927" i="10"/>
  <c r="H1013" i="10"/>
  <c r="F1014" i="10"/>
  <c r="N927" i="10" l="1"/>
  <c r="I927" i="47" s="1"/>
  <c r="M928" i="10"/>
  <c r="F1015" i="10"/>
  <c r="H1014" i="10"/>
  <c r="N928" i="10" l="1"/>
  <c r="I928" i="47" s="1"/>
  <c r="M929" i="10"/>
  <c r="F1016" i="10"/>
  <c r="H1015" i="10"/>
  <c r="N929" i="10" l="1"/>
  <c r="I929" i="47" s="1"/>
  <c r="M930" i="10"/>
  <c r="F1017" i="10"/>
  <c r="H1016" i="10"/>
  <c r="M931" i="10" l="1"/>
  <c r="N930" i="10"/>
  <c r="I930" i="47" s="1"/>
  <c r="H1017" i="10"/>
  <c r="F1018" i="10"/>
  <c r="N931" i="10" l="1"/>
  <c r="I931" i="47" s="1"/>
  <c r="M932" i="10"/>
  <c r="H1018" i="10"/>
  <c r="F1019" i="10"/>
  <c r="N932" i="10" l="1"/>
  <c r="I932" i="47" s="1"/>
  <c r="M933" i="10"/>
  <c r="F1020" i="10"/>
  <c r="H1019" i="10"/>
  <c r="M934" i="10" l="1"/>
  <c r="N933" i="10"/>
  <c r="I933" i="47" s="1"/>
  <c r="H1020" i="10"/>
  <c r="F1021" i="10"/>
  <c r="N934" i="10" l="1"/>
  <c r="I934" i="47" s="1"/>
  <c r="M935" i="10"/>
  <c r="H1021" i="10"/>
  <c r="F1022" i="10"/>
  <c r="N935" i="10" l="1"/>
  <c r="I935" i="47" s="1"/>
  <c r="M936" i="10"/>
  <c r="H1022" i="10"/>
  <c r="F1023" i="10"/>
  <c r="N936" i="10" l="1"/>
  <c r="I936" i="47" s="1"/>
  <c r="M937" i="10"/>
  <c r="F1024" i="10"/>
  <c r="H1023" i="10"/>
  <c r="M938" i="10" l="1"/>
  <c r="N937" i="10"/>
  <c r="I937" i="47" s="1"/>
  <c r="F1025" i="10"/>
  <c r="H1024" i="10"/>
  <c r="N938" i="10" l="1"/>
  <c r="I938" i="47" s="1"/>
  <c r="M939" i="10"/>
  <c r="H1025" i="10"/>
  <c r="F1026" i="10"/>
  <c r="N939" i="10" l="1"/>
  <c r="I939" i="47" s="1"/>
  <c r="M940" i="10"/>
  <c r="H1026" i="10"/>
  <c r="F1027" i="10"/>
  <c r="N940" i="10" l="1"/>
  <c r="I940" i="47" s="1"/>
  <c r="M941" i="10"/>
  <c r="F1028" i="10"/>
  <c r="H1027" i="10"/>
  <c r="N941" i="10" l="1"/>
  <c r="I941" i="47" s="1"/>
  <c r="M942" i="10"/>
  <c r="F1029" i="10"/>
  <c r="H1028" i="10"/>
  <c r="N942" i="10" l="1"/>
  <c r="I942" i="47" s="1"/>
  <c r="M943" i="10"/>
  <c r="H1029" i="10"/>
  <c r="F1030" i="10"/>
  <c r="N943" i="10" l="1"/>
  <c r="I943" i="47" s="1"/>
  <c r="M944" i="10"/>
  <c r="H1030" i="10"/>
  <c r="F1031" i="10"/>
  <c r="N944" i="10" l="1"/>
  <c r="I944" i="47" s="1"/>
  <c r="M945" i="10"/>
  <c r="F1032" i="10"/>
  <c r="H1031" i="10"/>
  <c r="N945" i="10" l="1"/>
  <c r="I945" i="47" s="1"/>
  <c r="M946" i="10"/>
  <c r="F1033" i="10"/>
  <c r="H1032" i="10"/>
  <c r="M947" i="10" l="1"/>
  <c r="N946" i="10"/>
  <c r="I946" i="47" s="1"/>
  <c r="H1033" i="10"/>
  <c r="F1034" i="10"/>
  <c r="N947" i="10" l="1"/>
  <c r="I947" i="47" s="1"/>
  <c r="M948" i="10"/>
  <c r="H1034" i="10"/>
  <c r="F1035" i="10"/>
  <c r="N948" i="10" l="1"/>
  <c r="I948" i="47" s="1"/>
  <c r="M949" i="10"/>
  <c r="F1036" i="10"/>
  <c r="H1035" i="10"/>
  <c r="N949" i="10" l="1"/>
  <c r="I949" i="47" s="1"/>
  <c r="M950" i="10"/>
  <c r="F1037" i="10"/>
  <c r="H1036" i="10"/>
  <c r="M951" i="10" l="1"/>
  <c r="N950" i="10"/>
  <c r="I950" i="47" s="1"/>
  <c r="H1037" i="10"/>
  <c r="F1038" i="10"/>
  <c r="M952" i="10" l="1"/>
  <c r="N951" i="10"/>
  <c r="I951" i="47" s="1"/>
  <c r="H1038" i="10"/>
  <c r="F1039" i="10"/>
  <c r="N952" i="10" l="1"/>
  <c r="I952" i="47" s="1"/>
  <c r="M953" i="10"/>
  <c r="F1040" i="10"/>
  <c r="H1039" i="10"/>
  <c r="M954" i="10" l="1"/>
  <c r="N953" i="10"/>
  <c r="I953" i="47" s="1"/>
  <c r="F1041" i="10"/>
  <c r="H1040" i="10"/>
  <c r="N954" i="10" l="1"/>
  <c r="I954" i="47" s="1"/>
  <c r="M955" i="10"/>
  <c r="H1041" i="10"/>
  <c r="F1042" i="10"/>
  <c r="N955" i="10" l="1"/>
  <c r="I955" i="47" s="1"/>
  <c r="M956" i="10"/>
  <c r="H1042" i="10"/>
  <c r="F1043" i="10"/>
  <c r="M957" i="10" l="1"/>
  <c r="N956" i="10"/>
  <c r="I956" i="47" s="1"/>
  <c r="F1044" i="10"/>
  <c r="H1043" i="10"/>
  <c r="D8" i="30"/>
  <c r="F8" i="30"/>
  <c r="G8" i="30"/>
  <c r="C8" i="30"/>
  <c r="B8" i="30"/>
  <c r="M958" i="10" l="1"/>
  <c r="N957" i="10"/>
  <c r="I957" i="47" s="1"/>
  <c r="F1045" i="10"/>
  <c r="H1044" i="10"/>
  <c r="H8" i="30"/>
  <c r="H9" i="30" s="1"/>
  <c r="B13" i="30"/>
  <c r="B14" i="30"/>
  <c r="B10" i="30"/>
  <c r="C14" i="30"/>
  <c r="C15" i="30" s="1"/>
  <c r="C22" i="30" s="1"/>
  <c r="C13" i="30"/>
  <c r="C10" i="30"/>
  <c r="G14" i="30"/>
  <c r="G15" i="30" s="1"/>
  <c r="G22" i="30" s="1"/>
  <c r="G13" i="30"/>
  <c r="G10" i="30"/>
  <c r="D13" i="30"/>
  <c r="D14" i="30"/>
  <c r="D15" i="30" s="1"/>
  <c r="D22" i="30" s="1"/>
  <c r="D10" i="30"/>
  <c r="F14" i="30"/>
  <c r="F15" i="30" s="1"/>
  <c r="F22" i="30" s="1"/>
  <c r="F13" i="30"/>
  <c r="F10" i="30"/>
  <c r="M959" i="10" l="1"/>
  <c r="N958" i="10"/>
  <c r="I958" i="47" s="1"/>
  <c r="H1045" i="10"/>
  <c r="F1046" i="10"/>
  <c r="H10" i="30"/>
  <c r="H11" i="30" s="1"/>
  <c r="B15" i="30"/>
  <c r="B22" i="30" s="1"/>
  <c r="H14" i="30" l="1"/>
  <c r="H15" i="30" s="1"/>
  <c r="K1463" i="47"/>
  <c r="K1464" i="47" s="1"/>
  <c r="K1465" i="47" s="1"/>
  <c r="K1466" i="47" s="1"/>
  <c r="K1467" i="47" s="1"/>
  <c r="K1468" i="47" s="1"/>
  <c r="K1469" i="47" s="1"/>
  <c r="K1470" i="47" s="1"/>
  <c r="K1471" i="47" s="1"/>
  <c r="K1472" i="47" s="1"/>
  <c r="K1473" i="47" s="1"/>
  <c r="K1474" i="47" s="1"/>
  <c r="K1475" i="47" s="1"/>
  <c r="K1476" i="47" s="1"/>
  <c r="K1477" i="47" s="1"/>
  <c r="K1478" i="47" s="1"/>
  <c r="K1479" i="47" s="1"/>
  <c r="K1480" i="47" s="1"/>
  <c r="K1481" i="47" s="1"/>
  <c r="K1482" i="47" s="1"/>
  <c r="K1483" i="47" s="1"/>
  <c r="K1484" i="47" s="1"/>
  <c r="K1485" i="47" s="1"/>
  <c r="K1486" i="47" s="1"/>
  <c r="K1487" i="47" s="1"/>
  <c r="K1488" i="47" s="1"/>
  <c r="K1489" i="47" s="1"/>
  <c r="K1490" i="47" s="1"/>
  <c r="K1491" i="47" s="1"/>
  <c r="K1492" i="47" s="1"/>
  <c r="K1493" i="47" s="1"/>
  <c r="K1494" i="47" s="1"/>
  <c r="K1495" i="47" s="1"/>
  <c r="K1496" i="47" s="1"/>
  <c r="K1497" i="47" s="1"/>
  <c r="K1498" i="47" s="1"/>
  <c r="K1499" i="47" s="1"/>
  <c r="K1500" i="47" s="1"/>
  <c r="K1501" i="47" s="1"/>
  <c r="K1502" i="47" s="1"/>
  <c r="K1503" i="47" s="1"/>
  <c r="K1504" i="47" s="1"/>
  <c r="K1505" i="47" s="1"/>
  <c r="K1506" i="47" s="1"/>
  <c r="K1507" i="47" s="1"/>
  <c r="K1508" i="47" s="1"/>
  <c r="K1509" i="47" s="1"/>
  <c r="K1510" i="47" s="1"/>
  <c r="K1511" i="47" s="1"/>
  <c r="K1512" i="47" s="1"/>
  <c r="K1513" i="47" s="1"/>
  <c r="K1514" i="47" s="1"/>
  <c r="K1515" i="47" s="1"/>
  <c r="K1516" i="47" s="1"/>
  <c r="K1517" i="47" s="1"/>
  <c r="K1518" i="47" s="1"/>
  <c r="K1519" i="47" s="1"/>
  <c r="K1520" i="47" s="1"/>
  <c r="K1521" i="47" s="1"/>
  <c r="K1522" i="47" s="1"/>
  <c r="K1523" i="47" s="1"/>
  <c r="K1524" i="47" s="1"/>
  <c r="K1525" i="47" s="1"/>
  <c r="K1526" i="47" s="1"/>
  <c r="K1527" i="47" s="1"/>
  <c r="K1528" i="47" s="1"/>
  <c r="K1529" i="47" s="1"/>
  <c r="K1530" i="47" s="1"/>
  <c r="K1531" i="47" s="1"/>
  <c r="K1532" i="47" s="1"/>
  <c r="K1533" i="47" s="1"/>
  <c r="K1534" i="47" s="1"/>
  <c r="K1535" i="47" s="1"/>
  <c r="K1536" i="47" s="1"/>
  <c r="K1537" i="47" s="1"/>
  <c r="K1538" i="47" s="1"/>
  <c r="K1539" i="47" s="1"/>
  <c r="K1540" i="47" s="1"/>
  <c r="K1541" i="47" s="1"/>
  <c r="K1542" i="47" s="1"/>
  <c r="K1543" i="47" s="1"/>
  <c r="K1544" i="47" s="1"/>
  <c r="K1545" i="47" s="1"/>
  <c r="K1546" i="47" s="1"/>
  <c r="K1547" i="47" s="1"/>
  <c r="K1548" i="47" s="1"/>
  <c r="K1549" i="47" s="1"/>
  <c r="K1550" i="47" s="1"/>
  <c r="K1551" i="47" s="1"/>
  <c r="K1552" i="47" s="1"/>
  <c r="K1553" i="47" s="1"/>
  <c r="K1554" i="47" s="1"/>
  <c r="K1555" i="47" s="1"/>
  <c r="K1556" i="47" s="1"/>
  <c r="K1557" i="47" s="1"/>
  <c r="K1558" i="47" s="1"/>
  <c r="K1559" i="47" s="1"/>
  <c r="K1560" i="47" s="1"/>
  <c r="K1561" i="47" s="1"/>
  <c r="K1562" i="47" s="1"/>
  <c r="K1563" i="47" s="1"/>
  <c r="K1564" i="47" s="1"/>
  <c r="K1565" i="47" s="1"/>
  <c r="K1566" i="47" s="1"/>
  <c r="K1567" i="47" s="1"/>
  <c r="K1568" i="47" s="1"/>
  <c r="K1569" i="47" s="1"/>
  <c r="K1570" i="47" s="1"/>
  <c r="K1571" i="47" s="1"/>
  <c r="K1572" i="47" s="1"/>
  <c r="K1573" i="47" s="1"/>
  <c r="K1574" i="47" s="1"/>
  <c r="K1575" i="47" s="1"/>
  <c r="K1576" i="47" s="1"/>
  <c r="K1577" i="47" s="1"/>
  <c r="K1578" i="47" s="1"/>
  <c r="K1579" i="47" s="1"/>
  <c r="K1580" i="47" s="1"/>
  <c r="K1581" i="47" s="1"/>
  <c r="K1582" i="47" s="1"/>
  <c r="K1583" i="47" s="1"/>
  <c r="K1584" i="47" s="1"/>
  <c r="K1585" i="47" s="1"/>
  <c r="K1586" i="47" s="1"/>
  <c r="K1587" i="47" s="1"/>
  <c r="K1588" i="47" s="1"/>
  <c r="K1589" i="47" s="1"/>
  <c r="K1590" i="47" s="1"/>
  <c r="K1591" i="47" s="1"/>
  <c r="K1592" i="47" s="1"/>
  <c r="K1593" i="47" s="1"/>
  <c r="K1594" i="47" s="1"/>
  <c r="K1595" i="47" s="1"/>
  <c r="K1596" i="47" s="1"/>
  <c r="K1597" i="47" s="1"/>
  <c r="K1598" i="47" s="1"/>
  <c r="K1599" i="47" s="1"/>
  <c r="K1600" i="47" s="1"/>
  <c r="K1601" i="47" s="1"/>
  <c r="K1602" i="47" s="1"/>
  <c r="K1603" i="47" s="1"/>
  <c r="K1604" i="47" s="1"/>
  <c r="K1605" i="47" s="1"/>
  <c r="K1606" i="47" s="1"/>
  <c r="K1607" i="47" s="1"/>
  <c r="K1608" i="47" s="1"/>
  <c r="K1609" i="47" s="1"/>
  <c r="K1610" i="47" s="1"/>
  <c r="K1611" i="47" s="1"/>
  <c r="K1612" i="47" s="1"/>
  <c r="K1613" i="47" s="1"/>
  <c r="K1614" i="47" s="1"/>
  <c r="K1615" i="47" s="1"/>
  <c r="K1616" i="47" s="1"/>
  <c r="K1617" i="47" s="1"/>
  <c r="K1618" i="47" s="1"/>
  <c r="K1619" i="47" s="1"/>
  <c r="K1620" i="47" s="1"/>
  <c r="K1621" i="47" s="1"/>
  <c r="K1622" i="47" s="1"/>
  <c r="K1623" i="47" s="1"/>
  <c r="K1624" i="47" s="1"/>
  <c r="K1625" i="47" s="1"/>
  <c r="K1626" i="47" s="1"/>
  <c r="K1627" i="47" s="1"/>
  <c r="K1628" i="47" s="1"/>
  <c r="K1629" i="47" s="1"/>
  <c r="K1630" i="47" s="1"/>
  <c r="K1631" i="47" s="1"/>
  <c r="K1632" i="47" s="1"/>
  <c r="K1633" i="47" s="1"/>
  <c r="K1634" i="47" s="1"/>
  <c r="K1635" i="47" s="1"/>
  <c r="K1636" i="47" s="1"/>
  <c r="K1637" i="47" s="1"/>
  <c r="K1638" i="47" s="1"/>
  <c r="K1639" i="47" s="1"/>
  <c r="K1640" i="47" s="1"/>
  <c r="K1641" i="47" s="1"/>
  <c r="K1642" i="47" s="1"/>
  <c r="K1643" i="47" s="1"/>
  <c r="K1644" i="47" s="1"/>
  <c r="K1645" i="47" s="1"/>
  <c r="K1646" i="47" s="1"/>
  <c r="K1647" i="47" s="1"/>
  <c r="K1648" i="47" s="1"/>
  <c r="K1649" i="47" s="1"/>
  <c r="K1650" i="47" s="1"/>
  <c r="K1651" i="47" s="1"/>
  <c r="K1652" i="47" s="1"/>
  <c r="K1653" i="47" s="1"/>
  <c r="K1654" i="47" s="1"/>
  <c r="K1655" i="47" s="1"/>
  <c r="K1656" i="47" s="1"/>
  <c r="K1657" i="47" s="1"/>
  <c r="K1658" i="47" s="1"/>
  <c r="K1659" i="47" s="1"/>
  <c r="K1660" i="47" s="1"/>
  <c r="K1661" i="47" s="1"/>
  <c r="K1662" i="47" s="1"/>
  <c r="K1663" i="47" s="1"/>
  <c r="K1664" i="47" s="1"/>
  <c r="K1665" i="47" s="1"/>
  <c r="K1666" i="47" s="1"/>
  <c r="K1667" i="47" s="1"/>
  <c r="K1668" i="47" s="1"/>
  <c r="K1669" i="47" s="1"/>
  <c r="K1670" i="47" s="1"/>
  <c r="K1671" i="47" s="1"/>
  <c r="K1672" i="47" s="1"/>
  <c r="K1673" i="47" s="1"/>
  <c r="K1674" i="47" s="1"/>
  <c r="K1675" i="47" s="1"/>
  <c r="K1676" i="47" s="1"/>
  <c r="K1677" i="47" s="1"/>
  <c r="K1678" i="47" s="1"/>
  <c r="K1679" i="47" s="1"/>
  <c r="K1680" i="47" s="1"/>
  <c r="K1681" i="47" s="1"/>
  <c r="K1682" i="47" s="1"/>
  <c r="K1683" i="47" s="1"/>
  <c r="K1684" i="47" s="1"/>
  <c r="K1685" i="47" s="1"/>
  <c r="K1686" i="47" s="1"/>
  <c r="K1687" i="47" s="1"/>
  <c r="K1688" i="47" s="1"/>
  <c r="K1689" i="47" s="1"/>
  <c r="K1690" i="47" s="1"/>
  <c r="K1691" i="47" s="1"/>
  <c r="K1692" i="47" s="1"/>
  <c r="K1693" i="47" s="1"/>
  <c r="K1694" i="47" s="1"/>
  <c r="K1695" i="47" s="1"/>
  <c r="K1696" i="47" s="1"/>
  <c r="K1697" i="47" s="1"/>
  <c r="K1698" i="47" s="1"/>
  <c r="K1699" i="47" s="1"/>
  <c r="K1700" i="47" s="1"/>
  <c r="K1701" i="47" s="1"/>
  <c r="K1702" i="47" s="1"/>
  <c r="K1703" i="47" s="1"/>
  <c r="K1704" i="47" s="1"/>
  <c r="K1705" i="47" s="1"/>
  <c r="K1706" i="47" s="1"/>
  <c r="K1707" i="47" s="1"/>
  <c r="K1708" i="47" s="1"/>
  <c r="K1709" i="47" s="1"/>
  <c r="K1710" i="47" s="1"/>
  <c r="K1711" i="47" s="1"/>
  <c r="K1712" i="47" s="1"/>
  <c r="K1713" i="47" s="1"/>
  <c r="K1714" i="47" s="1"/>
  <c r="K1715" i="47" s="1"/>
  <c r="K1716" i="47" s="1"/>
  <c r="K1717" i="47" s="1"/>
  <c r="K1718" i="47" s="1"/>
  <c r="K1719" i="47" s="1"/>
  <c r="K1720" i="47" s="1"/>
  <c r="K1721" i="47" s="1"/>
  <c r="K1722" i="47" s="1"/>
  <c r="K1723" i="47" s="1"/>
  <c r="K1724" i="47" s="1"/>
  <c r="K1725" i="47" s="1"/>
  <c r="K1726" i="47" s="1"/>
  <c r="K1727" i="47" s="1"/>
  <c r="K1728" i="47" s="1"/>
  <c r="K1729" i="47" s="1"/>
  <c r="K1730" i="47" s="1"/>
  <c r="K1731" i="47" s="1"/>
  <c r="K1732" i="47" s="1"/>
  <c r="K1733" i="47" s="1"/>
  <c r="K1734" i="47" s="1"/>
  <c r="K1735" i="47" s="1"/>
  <c r="K1736" i="47" s="1"/>
  <c r="K1737" i="47" s="1"/>
  <c r="K1738" i="47" s="1"/>
  <c r="K1739" i="47" s="1"/>
  <c r="K1740" i="47" s="1"/>
  <c r="K1741" i="47" s="1"/>
  <c r="K1742" i="47" s="1"/>
  <c r="K1743" i="47" s="1"/>
  <c r="K1744" i="47" s="1"/>
  <c r="K1745" i="47" s="1"/>
  <c r="K1746" i="47" s="1"/>
  <c r="K1747" i="47" s="1"/>
  <c r="K1748" i="47" s="1"/>
  <c r="K1749" i="47" s="1"/>
  <c r="K1750" i="47" s="1"/>
  <c r="K1751" i="47" s="1"/>
  <c r="K1752" i="47" s="1"/>
  <c r="K1753" i="47" s="1"/>
  <c r="K1754" i="47" s="1"/>
  <c r="K1755" i="47" s="1"/>
  <c r="K1756" i="47" s="1"/>
  <c r="K1757" i="47" s="1"/>
  <c r="K1758" i="47" s="1"/>
  <c r="K1759" i="47" s="1"/>
  <c r="K1760" i="47" s="1"/>
  <c r="K1761" i="47" s="1"/>
  <c r="K1762" i="47" s="1"/>
  <c r="K1763" i="47" s="1"/>
  <c r="K1764" i="47" s="1"/>
  <c r="K1765" i="47" s="1"/>
  <c r="K1766" i="47" s="1"/>
  <c r="K1767" i="47" s="1"/>
  <c r="K1768" i="47" s="1"/>
  <c r="K1769" i="47" s="1"/>
  <c r="K1770" i="47" s="1"/>
  <c r="K1771" i="47" s="1"/>
  <c r="K1772" i="47" s="1"/>
  <c r="K1773" i="47" s="1"/>
  <c r="K1774" i="47" s="1"/>
  <c r="K1775" i="47" s="1"/>
  <c r="K1776" i="47" s="1"/>
  <c r="K1777" i="47" s="1"/>
  <c r="K1778" i="47" s="1"/>
  <c r="K1779" i="47" s="1"/>
  <c r="K1780" i="47" s="1"/>
  <c r="K1781" i="47" s="1"/>
  <c r="K1782" i="47" s="1"/>
  <c r="K1783" i="47" s="1"/>
  <c r="K1784" i="47" s="1"/>
  <c r="K1785" i="47" s="1"/>
  <c r="K1786" i="47" s="1"/>
  <c r="K1787" i="47" s="1"/>
  <c r="K1788" i="47" s="1"/>
  <c r="K1789" i="47" s="1"/>
  <c r="K1790" i="47" s="1"/>
  <c r="K1791" i="47" s="1"/>
  <c r="K1792" i="47" s="1"/>
  <c r="K1793" i="47" s="1"/>
  <c r="K1794" i="47" s="1"/>
  <c r="K1795" i="47" s="1"/>
  <c r="K1796" i="47" s="1"/>
  <c r="K1797" i="47" s="1"/>
  <c r="K1798" i="47" s="1"/>
  <c r="K1799" i="47" s="1"/>
  <c r="K1800" i="47" s="1"/>
  <c r="K1801" i="47" s="1"/>
  <c r="K1802" i="47" s="1"/>
  <c r="K1803" i="47" s="1"/>
  <c r="K1804" i="47" s="1"/>
  <c r="K1805" i="47" s="1"/>
  <c r="K1806" i="47" s="1"/>
  <c r="K1807" i="47" s="1"/>
  <c r="K1808" i="47" s="1"/>
  <c r="K1809" i="47" s="1"/>
  <c r="K1810" i="47" s="1"/>
  <c r="K1811" i="47" s="1"/>
  <c r="K1812" i="47" s="1"/>
  <c r="K1813" i="47" s="1"/>
  <c r="K1814" i="47" s="1"/>
  <c r="K1815" i="47" s="1"/>
  <c r="K1816" i="47" s="1"/>
  <c r="K1817" i="47" s="1"/>
  <c r="K1818" i="47" s="1"/>
  <c r="K1819" i="47" s="1"/>
  <c r="K1820" i="47" s="1"/>
  <c r="K1821" i="47" s="1"/>
  <c r="K1822" i="47" s="1"/>
  <c r="K1823" i="47" s="1"/>
  <c r="K1824" i="47" s="1"/>
  <c r="K1825" i="47" s="1"/>
  <c r="K1826" i="47" s="1"/>
  <c r="K1827" i="47" s="1"/>
  <c r="M960" i="10"/>
  <c r="N959" i="10"/>
  <c r="I959" i="47" s="1"/>
  <c r="H1046" i="10"/>
  <c r="F1047" i="10"/>
  <c r="H22" i="30"/>
  <c r="H13" i="30"/>
  <c r="M961" i="10" l="1"/>
  <c r="N960" i="10"/>
  <c r="I960" i="47" s="1"/>
  <c r="F1048" i="10"/>
  <c r="H1047" i="10"/>
  <c r="M962" i="10" l="1"/>
  <c r="N961" i="10"/>
  <c r="I961" i="47" s="1"/>
  <c r="F1049" i="10"/>
  <c r="H1048" i="10"/>
  <c r="M963" i="10" l="1"/>
  <c r="N962" i="10"/>
  <c r="I962" i="47" s="1"/>
  <c r="H1049" i="10"/>
  <c r="F1050" i="10"/>
  <c r="M964" i="10" l="1"/>
  <c r="N963" i="10"/>
  <c r="I963" i="47" s="1"/>
  <c r="H1050" i="10"/>
  <c r="F1051" i="10"/>
  <c r="M965" i="10" l="1"/>
  <c r="N964" i="10"/>
  <c r="I964" i="47" s="1"/>
  <c r="F1052" i="10"/>
  <c r="H1051" i="10"/>
  <c r="M966" i="10" l="1"/>
  <c r="N965" i="10"/>
  <c r="I965" i="47" s="1"/>
  <c r="F1053" i="10"/>
  <c r="H1052" i="10"/>
  <c r="N966" i="10" l="1"/>
  <c r="I966" i="47" s="1"/>
  <c r="M967" i="10"/>
  <c r="H1053" i="10"/>
  <c r="F1054" i="10"/>
  <c r="M968" i="10" l="1"/>
  <c r="N967" i="10"/>
  <c r="I967" i="47" s="1"/>
  <c r="H1054" i="10"/>
  <c r="F1055" i="10"/>
  <c r="M969" i="10" l="1"/>
  <c r="N968" i="10"/>
  <c r="I968" i="47" s="1"/>
  <c r="F1056" i="10"/>
  <c r="H1055" i="10"/>
  <c r="M970" i="10" l="1"/>
  <c r="N969" i="10"/>
  <c r="I969" i="47" s="1"/>
  <c r="H1056" i="10"/>
  <c r="F1057" i="10"/>
  <c r="M971" i="10" l="1"/>
  <c r="N970" i="10"/>
  <c r="I970" i="47" s="1"/>
  <c r="H1057" i="10"/>
  <c r="F1058" i="10"/>
  <c r="N971" i="10" l="1"/>
  <c r="I971" i="47" s="1"/>
  <c r="M972" i="10"/>
  <c r="H1058" i="10"/>
  <c r="F1059" i="10"/>
  <c r="N972" i="10" l="1"/>
  <c r="I972" i="47" s="1"/>
  <c r="M973" i="10"/>
  <c r="F1060" i="10"/>
  <c r="H1059" i="10"/>
  <c r="N973" i="10" l="1"/>
  <c r="I973" i="47" s="1"/>
  <c r="M974" i="10"/>
  <c r="H1060" i="10"/>
  <c r="F1061" i="10"/>
  <c r="M975" i="10" l="1"/>
  <c r="N974" i="10"/>
  <c r="I974" i="47" s="1"/>
  <c r="H1061" i="10"/>
  <c r="F1062" i="10"/>
  <c r="M976" i="10" l="1"/>
  <c r="N975" i="10"/>
  <c r="I975" i="47" s="1"/>
  <c r="H1062" i="10"/>
  <c r="F1063" i="10"/>
  <c r="M977" i="10" l="1"/>
  <c r="N976" i="10"/>
  <c r="I976" i="47" s="1"/>
  <c r="H1063" i="10"/>
  <c r="F1064" i="10"/>
  <c r="M978" i="10" l="1"/>
  <c r="N977" i="10"/>
  <c r="I977" i="47" s="1"/>
  <c r="H1064" i="10"/>
  <c r="F1065" i="10"/>
  <c r="M979" i="10" l="1"/>
  <c r="N978" i="10"/>
  <c r="I978" i="47" s="1"/>
  <c r="H1065" i="10"/>
  <c r="F1066" i="10"/>
  <c r="M980" i="10" l="1"/>
  <c r="N979" i="10"/>
  <c r="I979" i="47" s="1"/>
  <c r="F1067" i="10"/>
  <c r="H1066" i="10"/>
  <c r="M981" i="10" l="1"/>
  <c r="N980" i="10"/>
  <c r="I980" i="47" s="1"/>
  <c r="H1067" i="10"/>
  <c r="F1068" i="10"/>
  <c r="M982" i="10" l="1"/>
  <c r="N981" i="10"/>
  <c r="I981" i="47" s="1"/>
  <c r="H1068" i="10"/>
  <c r="F1069" i="10"/>
  <c r="N982" i="10" l="1"/>
  <c r="I982" i="47" s="1"/>
  <c r="M983" i="10"/>
  <c r="H1069" i="10"/>
  <c r="F1070" i="10"/>
  <c r="M984" i="10" l="1"/>
  <c r="N983" i="10"/>
  <c r="I983" i="47" s="1"/>
  <c r="H1070" i="10"/>
  <c r="F1071" i="10"/>
  <c r="M985" i="10" l="1"/>
  <c r="N984" i="10"/>
  <c r="I984" i="47" s="1"/>
  <c r="H1071" i="10"/>
  <c r="F1072" i="10"/>
  <c r="M986" i="10" l="1"/>
  <c r="N985" i="10"/>
  <c r="I985" i="47" s="1"/>
  <c r="H1072" i="10"/>
  <c r="F1073" i="10"/>
  <c r="M987" i="10" l="1"/>
  <c r="N986" i="10"/>
  <c r="I986" i="47" s="1"/>
  <c r="H1073" i="10"/>
  <c r="F1074" i="10"/>
  <c r="M988" i="10" l="1"/>
  <c r="N987" i="10"/>
  <c r="I987" i="47" s="1"/>
  <c r="H1074" i="10"/>
  <c r="F1075" i="10"/>
  <c r="M989" i="10" l="1"/>
  <c r="N988" i="10"/>
  <c r="I988" i="47" s="1"/>
  <c r="F1076" i="10"/>
  <c r="H1075" i="10"/>
  <c r="M990" i="10" l="1"/>
  <c r="N989" i="10"/>
  <c r="I989" i="47" s="1"/>
  <c r="H1076" i="10"/>
  <c r="F1077" i="10"/>
  <c r="M991" i="10" l="1"/>
  <c r="N990" i="10"/>
  <c r="I990" i="47" s="1"/>
  <c r="H1077" i="10"/>
  <c r="F1078" i="10"/>
  <c r="M992" i="10" l="1"/>
  <c r="N991" i="10"/>
  <c r="I991" i="47" s="1"/>
  <c r="H1078" i="10"/>
  <c r="F1079" i="10"/>
  <c r="M993" i="10" l="1"/>
  <c r="N992" i="10"/>
  <c r="I992" i="47" s="1"/>
  <c r="H1079" i="10"/>
  <c r="F1080" i="10"/>
  <c r="M994" i="10" l="1"/>
  <c r="N993" i="10"/>
  <c r="I993" i="47" s="1"/>
  <c r="H1080" i="10"/>
  <c r="F1081" i="10"/>
  <c r="M995" i="10" l="1"/>
  <c r="N994" i="10"/>
  <c r="I994" i="47" s="1"/>
  <c r="H1081" i="10"/>
  <c r="F1082" i="10"/>
  <c r="M996" i="10" l="1"/>
  <c r="N995" i="10"/>
  <c r="I995" i="47" s="1"/>
  <c r="H1082" i="10"/>
  <c r="F1083" i="10"/>
  <c r="M997" i="10" l="1"/>
  <c r="N996" i="10"/>
  <c r="I996" i="47" s="1"/>
  <c r="H1083" i="10"/>
  <c r="F1084" i="10"/>
  <c r="M998" i="10" l="1"/>
  <c r="N997" i="10"/>
  <c r="I997" i="47" s="1"/>
  <c r="H1084" i="10"/>
  <c r="F1085" i="10"/>
  <c r="M999" i="10" l="1"/>
  <c r="N998" i="10"/>
  <c r="I998" i="47" s="1"/>
  <c r="F1086" i="10"/>
  <c r="H1085" i="10"/>
  <c r="M1000" i="10" l="1"/>
  <c r="N999" i="10"/>
  <c r="I999" i="47" s="1"/>
  <c r="F1087" i="10"/>
  <c r="H1086" i="10"/>
  <c r="M1001" i="10" l="1"/>
  <c r="N1000" i="10"/>
  <c r="I1000" i="47" s="1"/>
  <c r="F1088" i="10"/>
  <c r="H1087" i="10"/>
  <c r="M1002" i="10" l="1"/>
  <c r="N1001" i="10"/>
  <c r="I1001" i="47" s="1"/>
  <c r="F1089" i="10"/>
  <c r="H1088" i="10"/>
  <c r="M1003" i="10" l="1"/>
  <c r="N1002" i="10"/>
  <c r="I1002" i="47" s="1"/>
  <c r="F1090" i="10"/>
  <c r="H1089" i="10"/>
  <c r="M1004" i="10" l="1"/>
  <c r="N1003" i="10"/>
  <c r="I1003" i="47" s="1"/>
  <c r="F1091" i="10"/>
  <c r="H1090" i="10"/>
  <c r="M1005" i="10" l="1"/>
  <c r="N1004" i="10"/>
  <c r="I1004" i="47" s="1"/>
  <c r="F1092" i="10"/>
  <c r="H1091" i="10"/>
  <c r="N1005" i="10" l="1"/>
  <c r="I1005" i="47" s="1"/>
  <c r="M1006" i="10"/>
  <c r="F1093" i="10"/>
  <c r="H1092" i="10"/>
  <c r="M1007" i="10" l="1"/>
  <c r="N1006" i="10"/>
  <c r="I1006" i="47" s="1"/>
  <c r="H1093" i="10"/>
  <c r="F1094" i="10"/>
  <c r="N1007" i="10" l="1"/>
  <c r="I1007" i="47" s="1"/>
  <c r="M1008" i="10"/>
  <c r="F1095" i="10"/>
  <c r="H1094" i="10"/>
  <c r="N1008" i="10" l="1"/>
  <c r="I1008" i="47" s="1"/>
  <c r="M1009" i="10"/>
  <c r="H1095" i="10"/>
  <c r="F1096" i="10"/>
  <c r="N1009" i="10" l="1"/>
  <c r="I1009" i="47" s="1"/>
  <c r="M1010" i="10"/>
  <c r="F1097" i="10"/>
  <c r="H1096" i="10"/>
  <c r="H1097" i="10" l="1"/>
  <c r="F1098" i="10"/>
  <c r="N1010" i="10"/>
  <c r="I1010" i="47" s="1"/>
  <c r="M1011" i="10"/>
  <c r="N1011" i="10" l="1"/>
  <c r="I1011" i="47" s="1"/>
  <c r="M1012" i="10"/>
  <c r="H1098" i="10"/>
  <c r="F1099" i="10"/>
  <c r="M1013" i="10" l="1"/>
  <c r="N1012" i="10"/>
  <c r="I1012" i="47" s="1"/>
  <c r="H1099" i="10"/>
  <c r="F1100" i="10"/>
  <c r="H1100" i="10" l="1"/>
  <c r="G1100" i="47" s="1"/>
  <c r="G1100" i="10"/>
  <c r="B1100" i="47" s="1"/>
  <c r="F1101" i="10"/>
  <c r="M1014" i="10"/>
  <c r="N1013" i="10"/>
  <c r="I1013" i="47" s="1"/>
  <c r="H1101" i="10" l="1"/>
  <c r="G1101" i="47" s="1"/>
  <c r="G1101" i="10"/>
  <c r="B1101" i="47" s="1"/>
  <c r="F1102" i="10"/>
  <c r="M1015" i="10"/>
  <c r="N1014" i="10"/>
  <c r="I1014" i="47" s="1"/>
  <c r="G1102" i="10" l="1"/>
  <c r="B1102" i="47" s="1"/>
  <c r="H1102" i="10"/>
  <c r="G1102" i="47" s="1"/>
  <c r="F1103" i="10"/>
  <c r="M1016" i="10"/>
  <c r="N1015" i="10"/>
  <c r="I1015" i="47" s="1"/>
  <c r="H1103" i="10" l="1"/>
  <c r="G1103" i="47" s="1"/>
  <c r="G1103" i="10"/>
  <c r="B1103" i="47" s="1"/>
  <c r="F1104" i="10"/>
  <c r="M1017" i="10"/>
  <c r="N1016" i="10"/>
  <c r="I1016" i="47" s="1"/>
  <c r="H1104" i="10" l="1"/>
  <c r="G1104" i="47" s="1"/>
  <c r="G1104" i="10"/>
  <c r="B1104" i="47" s="1"/>
  <c r="F1105" i="10"/>
  <c r="M1018" i="10"/>
  <c r="N1017" i="10"/>
  <c r="I1017" i="47" s="1"/>
  <c r="H1105" i="10" l="1"/>
  <c r="G1105" i="47" s="1"/>
  <c r="G1105" i="10"/>
  <c r="B1105" i="47" s="1"/>
  <c r="F1106" i="10"/>
  <c r="M1019" i="10"/>
  <c r="N1018" i="10"/>
  <c r="I1018" i="47" s="1"/>
  <c r="H1106" i="10" l="1"/>
  <c r="G1106" i="47" s="1"/>
  <c r="G1106" i="10"/>
  <c r="B1106" i="47" s="1"/>
  <c r="F1107" i="10"/>
  <c r="M1020" i="10"/>
  <c r="N1019" i="10"/>
  <c r="I1019" i="47" s="1"/>
  <c r="H1107" i="10" l="1"/>
  <c r="G1107" i="47" s="1"/>
  <c r="G1107" i="10"/>
  <c r="B1107" i="47" s="1"/>
  <c r="F1108" i="10"/>
  <c r="M1021" i="10"/>
  <c r="N1020" i="10"/>
  <c r="I1020" i="47" s="1"/>
  <c r="H1108" i="10" l="1"/>
  <c r="G1108" i="47" s="1"/>
  <c r="G1108" i="10"/>
  <c r="B1108" i="47" s="1"/>
  <c r="F1109" i="10"/>
  <c r="M1022" i="10"/>
  <c r="N1021" i="10"/>
  <c r="I1021" i="47" s="1"/>
  <c r="G1109" i="10" l="1"/>
  <c r="B1109" i="47" s="1"/>
  <c r="H1109" i="10"/>
  <c r="G1109" i="47" s="1"/>
  <c r="F1110" i="10"/>
  <c r="M1023" i="10"/>
  <c r="N1022" i="10"/>
  <c r="I1022" i="47" s="1"/>
  <c r="H1110" i="10" l="1"/>
  <c r="G1110" i="47" s="1"/>
  <c r="G1110" i="10"/>
  <c r="B1110" i="47" s="1"/>
  <c r="F1111" i="10"/>
  <c r="M1024" i="10"/>
  <c r="N1023" i="10"/>
  <c r="I1023" i="47" s="1"/>
  <c r="H1111" i="10" l="1"/>
  <c r="G1111" i="47" s="1"/>
  <c r="G1111" i="10"/>
  <c r="B1111" i="47" s="1"/>
  <c r="F1112" i="10"/>
  <c r="M1025" i="10"/>
  <c r="N1024" i="10"/>
  <c r="I1024" i="47" s="1"/>
  <c r="H1112" i="10" l="1"/>
  <c r="G1112" i="47" s="1"/>
  <c r="G1112" i="10"/>
  <c r="B1112" i="47" s="1"/>
  <c r="F1113" i="10"/>
  <c r="M1026" i="10"/>
  <c r="N1025" i="10"/>
  <c r="I1025" i="47" s="1"/>
  <c r="G1113" i="10" l="1"/>
  <c r="B1113" i="47" s="1"/>
  <c r="H1113" i="10"/>
  <c r="G1113" i="47" s="1"/>
  <c r="F1114" i="10"/>
  <c r="M1027" i="10"/>
  <c r="N1026" i="10"/>
  <c r="I1026" i="47" s="1"/>
  <c r="G1114" i="10" l="1"/>
  <c r="B1114" i="47" s="1"/>
  <c r="H1114" i="10"/>
  <c r="G1114" i="47" s="1"/>
  <c r="F1115" i="10"/>
  <c r="M1028" i="10"/>
  <c r="N1027" i="10"/>
  <c r="I1027" i="47" s="1"/>
  <c r="H1115" i="10" l="1"/>
  <c r="G1115" i="47" s="1"/>
  <c r="G1115" i="10"/>
  <c r="B1115" i="47" s="1"/>
  <c r="F1116" i="10"/>
  <c r="N1028" i="10"/>
  <c r="I1028" i="47" s="1"/>
  <c r="M1029" i="10"/>
  <c r="H1116" i="10" l="1"/>
  <c r="G1116" i="47" s="1"/>
  <c r="G1116" i="10"/>
  <c r="B1116" i="47" s="1"/>
  <c r="F1117" i="10"/>
  <c r="M1030" i="10"/>
  <c r="N1029" i="10"/>
  <c r="I1029" i="47" s="1"/>
  <c r="H1117" i="10" l="1"/>
  <c r="G1117" i="47" s="1"/>
  <c r="G1117" i="10"/>
  <c r="B1117" i="47" s="1"/>
  <c r="F1118" i="10"/>
  <c r="M1031" i="10"/>
  <c r="N1030" i="10"/>
  <c r="I1030" i="47" s="1"/>
  <c r="G1118" i="10" l="1"/>
  <c r="B1118" i="47" s="1"/>
  <c r="H1118" i="10"/>
  <c r="G1118" i="47" s="1"/>
  <c r="F1119" i="10"/>
  <c r="M1032" i="10"/>
  <c r="N1031" i="10"/>
  <c r="I1031" i="47" s="1"/>
  <c r="H1119" i="10" l="1"/>
  <c r="G1119" i="47" s="1"/>
  <c r="G1119" i="10"/>
  <c r="B1119" i="47" s="1"/>
  <c r="F1120" i="10"/>
  <c r="M1033" i="10"/>
  <c r="N1032" i="10"/>
  <c r="I1032" i="47" s="1"/>
  <c r="H1120" i="10" l="1"/>
  <c r="G1120" i="47" s="1"/>
  <c r="G1120" i="10"/>
  <c r="B1120" i="47" s="1"/>
  <c r="F1121" i="10"/>
  <c r="N1033" i="10"/>
  <c r="I1033" i="47" s="1"/>
  <c r="M1034" i="10"/>
  <c r="H1121" i="10" l="1"/>
  <c r="G1121" i="47" s="1"/>
  <c r="G1121" i="10"/>
  <c r="B1121" i="47" s="1"/>
  <c r="F1122" i="10"/>
  <c r="M1035" i="10"/>
  <c r="N1034" i="10"/>
  <c r="I1034" i="47" s="1"/>
  <c r="H1122" i="10" l="1"/>
  <c r="G1122" i="47" s="1"/>
  <c r="G1122" i="10"/>
  <c r="B1122" i="47" s="1"/>
  <c r="F1123" i="10"/>
  <c r="M1036" i="10"/>
  <c r="N1035" i="10"/>
  <c r="I1035" i="47" s="1"/>
  <c r="H1123" i="10" l="1"/>
  <c r="G1123" i="47" s="1"/>
  <c r="G1123" i="10"/>
  <c r="B1123" i="47" s="1"/>
  <c r="F1124" i="10"/>
  <c r="N1036" i="10"/>
  <c r="I1036" i="47" s="1"/>
  <c r="M1037" i="10"/>
  <c r="G1124" i="10" l="1"/>
  <c r="B1124" i="47" s="1"/>
  <c r="H1124" i="10"/>
  <c r="G1124" i="47" s="1"/>
  <c r="F1125" i="10"/>
  <c r="N1037" i="10"/>
  <c r="I1037" i="47" s="1"/>
  <c r="M1038" i="10"/>
  <c r="G1125" i="10" l="1"/>
  <c r="B1125" i="47" s="1"/>
  <c r="H1125" i="10"/>
  <c r="G1125" i="47" s="1"/>
  <c r="F1126" i="10"/>
  <c r="M1039" i="10"/>
  <c r="N1038" i="10"/>
  <c r="I1038" i="47" s="1"/>
  <c r="H1126" i="10" l="1"/>
  <c r="G1126" i="47" s="1"/>
  <c r="G1126" i="10"/>
  <c r="B1126" i="47" s="1"/>
  <c r="F1127" i="10"/>
  <c r="M1040" i="10"/>
  <c r="N1039" i="10"/>
  <c r="I1039" i="47" s="1"/>
  <c r="H1127" i="10" l="1"/>
  <c r="G1127" i="47" s="1"/>
  <c r="G1127" i="10"/>
  <c r="B1127" i="47" s="1"/>
  <c r="F1128" i="10"/>
  <c r="M1041" i="10"/>
  <c r="N1040" i="10"/>
  <c r="I1040" i="47" s="1"/>
  <c r="H1128" i="10" l="1"/>
  <c r="G1128" i="47" s="1"/>
  <c r="G1128" i="10"/>
  <c r="B1128" i="47" s="1"/>
  <c r="F1129" i="10"/>
  <c r="M1042" i="10"/>
  <c r="N1041" i="10"/>
  <c r="I1041" i="47" s="1"/>
  <c r="G1129" i="10" l="1"/>
  <c r="B1129" i="47" s="1"/>
  <c r="H1129" i="10"/>
  <c r="G1129" i="47" s="1"/>
  <c r="F1130" i="10"/>
  <c r="M1043" i="10"/>
  <c r="N1042" i="10"/>
  <c r="I1042" i="47" s="1"/>
  <c r="G1130" i="10" l="1"/>
  <c r="B1130" i="47" s="1"/>
  <c r="H1130" i="10"/>
  <c r="G1130" i="47" s="1"/>
  <c r="F1131" i="10"/>
  <c r="M1044" i="10"/>
  <c r="N1043" i="10"/>
  <c r="I1043" i="47" s="1"/>
  <c r="H1131" i="10" l="1"/>
  <c r="G1131" i="47" s="1"/>
  <c r="G1131" i="10"/>
  <c r="B1131" i="47" s="1"/>
  <c r="F1132" i="10"/>
  <c r="M1045" i="10"/>
  <c r="N1044" i="10"/>
  <c r="I1044" i="47" s="1"/>
  <c r="H1132" i="10" l="1"/>
  <c r="G1132" i="47" s="1"/>
  <c r="G1132" i="10"/>
  <c r="B1132" i="47" s="1"/>
  <c r="F1133" i="10"/>
  <c r="M1046" i="10"/>
  <c r="N1045" i="10"/>
  <c r="I1045" i="47" s="1"/>
  <c r="H1133" i="10" l="1"/>
  <c r="G1133" i="47" s="1"/>
  <c r="G1133" i="10"/>
  <c r="B1133" i="47" s="1"/>
  <c r="F1134" i="10"/>
  <c r="M1047" i="10"/>
  <c r="N1046" i="10"/>
  <c r="I1046" i="47" s="1"/>
  <c r="G1134" i="10" l="1"/>
  <c r="B1134" i="47" s="1"/>
  <c r="H1134" i="10"/>
  <c r="G1134" i="47" s="1"/>
  <c r="F1135" i="10"/>
  <c r="M1048" i="10"/>
  <c r="N1047" i="10"/>
  <c r="I1047" i="47" s="1"/>
  <c r="H1135" i="10" l="1"/>
  <c r="G1135" i="47" s="1"/>
  <c r="G1135" i="10"/>
  <c r="B1135" i="47" s="1"/>
  <c r="F1136" i="10"/>
  <c r="M1049" i="10"/>
  <c r="N1048" i="10"/>
  <c r="I1048" i="47" s="1"/>
  <c r="H1136" i="10" l="1"/>
  <c r="G1136" i="47" s="1"/>
  <c r="G1136" i="10"/>
  <c r="B1136" i="47" s="1"/>
  <c r="F1137" i="10"/>
  <c r="M1050" i="10"/>
  <c r="N1049" i="10"/>
  <c r="I1049" i="47" s="1"/>
  <c r="H1137" i="10" l="1"/>
  <c r="G1137" i="47" s="1"/>
  <c r="G1137" i="10"/>
  <c r="B1137" i="47" s="1"/>
  <c r="F1138" i="10"/>
  <c r="M1051" i="10"/>
  <c r="N1050" i="10"/>
  <c r="I1050" i="47" s="1"/>
  <c r="H1138" i="10" l="1"/>
  <c r="G1138" i="47" s="1"/>
  <c r="G1138" i="10"/>
  <c r="B1138" i="47" s="1"/>
  <c r="F1139" i="10"/>
  <c r="M1052" i="10"/>
  <c r="N1051" i="10"/>
  <c r="I1051" i="47" s="1"/>
  <c r="H1139" i="10" l="1"/>
  <c r="G1139" i="47" s="1"/>
  <c r="G1139" i="10"/>
  <c r="B1139" i="47" s="1"/>
  <c r="F1140" i="10"/>
  <c r="M1053" i="10"/>
  <c r="N1052" i="10"/>
  <c r="I1052" i="47" s="1"/>
  <c r="H1140" i="10" l="1"/>
  <c r="G1140" i="47" s="1"/>
  <c r="G1140" i="10"/>
  <c r="B1140" i="47" s="1"/>
  <c r="F1141" i="10"/>
  <c r="M1054" i="10"/>
  <c r="N1053" i="10"/>
  <c r="I1053" i="47" s="1"/>
  <c r="G1141" i="10" l="1"/>
  <c r="B1141" i="47" s="1"/>
  <c r="H1141" i="10"/>
  <c r="G1141" i="47" s="1"/>
  <c r="F1142" i="10"/>
  <c r="M1055" i="10"/>
  <c r="N1054" i="10"/>
  <c r="I1054" i="47" s="1"/>
  <c r="H1142" i="10" l="1"/>
  <c r="G1142" i="47" s="1"/>
  <c r="G1142" i="10"/>
  <c r="B1142" i="47" s="1"/>
  <c r="F1143" i="10"/>
  <c r="M1056" i="10"/>
  <c r="N1055" i="10"/>
  <c r="I1055" i="47" s="1"/>
  <c r="H1143" i="10" l="1"/>
  <c r="G1143" i="47" s="1"/>
  <c r="G1143" i="10"/>
  <c r="B1143" i="47" s="1"/>
  <c r="F1144" i="10"/>
  <c r="M1057" i="10"/>
  <c r="N1056" i="10"/>
  <c r="I1056" i="47" s="1"/>
  <c r="H1144" i="10" l="1"/>
  <c r="G1144" i="47" s="1"/>
  <c r="G1144" i="10"/>
  <c r="B1144" i="47" s="1"/>
  <c r="F1145" i="10"/>
  <c r="M1058" i="10"/>
  <c r="N1057" i="10"/>
  <c r="I1057" i="47" s="1"/>
  <c r="G1145" i="10" l="1"/>
  <c r="B1145" i="47" s="1"/>
  <c r="H1145" i="10"/>
  <c r="G1145" i="47" s="1"/>
  <c r="F1146" i="10"/>
  <c r="M1059" i="10"/>
  <c r="N1058" i="10"/>
  <c r="I1058" i="47" s="1"/>
  <c r="G1146" i="10" l="1"/>
  <c r="B1146" i="47" s="1"/>
  <c r="H1146" i="10"/>
  <c r="G1146" i="47" s="1"/>
  <c r="F1147" i="10"/>
  <c r="M1060" i="10"/>
  <c r="N1059" i="10"/>
  <c r="I1059" i="47" s="1"/>
  <c r="H1147" i="10" l="1"/>
  <c r="G1147" i="47" s="1"/>
  <c r="G1147" i="10"/>
  <c r="B1147" i="47" s="1"/>
  <c r="F1148" i="10"/>
  <c r="M1061" i="10"/>
  <c r="N1060" i="10"/>
  <c r="I1060" i="47" s="1"/>
  <c r="H1148" i="10" l="1"/>
  <c r="G1148" i="47" s="1"/>
  <c r="G1148" i="10"/>
  <c r="B1148" i="47" s="1"/>
  <c r="F1149" i="10"/>
  <c r="M1062" i="10"/>
  <c r="N1061" i="10"/>
  <c r="I1061" i="47" s="1"/>
  <c r="H1149" i="10" l="1"/>
  <c r="G1149" i="47" s="1"/>
  <c r="G1149" i="10"/>
  <c r="B1149" i="47" s="1"/>
  <c r="F1150" i="10"/>
  <c r="M1063" i="10"/>
  <c r="N1062" i="10"/>
  <c r="I1062" i="47" s="1"/>
  <c r="G1150" i="10" l="1"/>
  <c r="B1150" i="47" s="1"/>
  <c r="H1150" i="10"/>
  <c r="G1150" i="47" s="1"/>
  <c r="F1151" i="10"/>
  <c r="N1063" i="10"/>
  <c r="I1063" i="47" s="1"/>
  <c r="M1064" i="10"/>
  <c r="H1151" i="10" l="1"/>
  <c r="G1151" i="47" s="1"/>
  <c r="G1151" i="10"/>
  <c r="B1151" i="47" s="1"/>
  <c r="F1152" i="10"/>
  <c r="M1065" i="10"/>
  <c r="N1064" i="10"/>
  <c r="I1064" i="47" s="1"/>
  <c r="H1152" i="10" l="1"/>
  <c r="G1152" i="47" s="1"/>
  <c r="G1152" i="10"/>
  <c r="B1152" i="47" s="1"/>
  <c r="F1153" i="10"/>
  <c r="M1066" i="10"/>
  <c r="N1065" i="10"/>
  <c r="I1065" i="47" s="1"/>
  <c r="H1153" i="10" l="1"/>
  <c r="G1153" i="47" s="1"/>
  <c r="G1153" i="10"/>
  <c r="B1153" i="47" s="1"/>
  <c r="F1154" i="10"/>
  <c r="M1067" i="10"/>
  <c r="N1066" i="10"/>
  <c r="I1066" i="47" s="1"/>
  <c r="H1154" i="10" l="1"/>
  <c r="G1154" i="47" s="1"/>
  <c r="G1154" i="10"/>
  <c r="B1154" i="47" s="1"/>
  <c r="F1155" i="10"/>
  <c r="M1068" i="10"/>
  <c r="N1067" i="10"/>
  <c r="I1067" i="47" s="1"/>
  <c r="H1155" i="10" l="1"/>
  <c r="G1155" i="47" s="1"/>
  <c r="G1155" i="10"/>
  <c r="B1155" i="47" s="1"/>
  <c r="F1156" i="10"/>
  <c r="M1069" i="10"/>
  <c r="N1068" i="10"/>
  <c r="I1068" i="47" s="1"/>
  <c r="F1157" i="10" l="1"/>
  <c r="G1156" i="10"/>
  <c r="B1156" i="47" s="1"/>
  <c r="H1156" i="10"/>
  <c r="G1156" i="47" s="1"/>
  <c r="M1070" i="10"/>
  <c r="N1069" i="10"/>
  <c r="I1069" i="47" s="1"/>
  <c r="M1071" i="10" l="1"/>
  <c r="N1070" i="10"/>
  <c r="I1070" i="47" s="1"/>
  <c r="F1158" i="10"/>
  <c r="G1157" i="10"/>
  <c r="B1157" i="47" s="1"/>
  <c r="H1157" i="10"/>
  <c r="G1157" i="47" s="1"/>
  <c r="F1159" i="10" l="1"/>
  <c r="H1158" i="10"/>
  <c r="G1158" i="47" s="1"/>
  <c r="G1158" i="10"/>
  <c r="B1158" i="47" s="1"/>
  <c r="M1072" i="10"/>
  <c r="N1071" i="10"/>
  <c r="I1071" i="47" s="1"/>
  <c r="M1073" i="10" l="1"/>
  <c r="N1072" i="10"/>
  <c r="I1072" i="47" s="1"/>
  <c r="F1160" i="10"/>
  <c r="G1159" i="10"/>
  <c r="B1159" i="47" s="1"/>
  <c r="H1159" i="10"/>
  <c r="G1159" i="47" s="1"/>
  <c r="F1161" i="10" l="1"/>
  <c r="H1160" i="10"/>
  <c r="G1160" i="47" s="1"/>
  <c r="G1160" i="10"/>
  <c r="B1160" i="47" s="1"/>
  <c r="M1074" i="10"/>
  <c r="N1073" i="10"/>
  <c r="I1073" i="47" s="1"/>
  <c r="M1075" i="10" l="1"/>
  <c r="N1074" i="10"/>
  <c r="I1074" i="47" s="1"/>
  <c r="F1162" i="10"/>
  <c r="H1161" i="10"/>
  <c r="G1161" i="47" s="1"/>
  <c r="G1161" i="10"/>
  <c r="B1161" i="47" s="1"/>
  <c r="G1162" i="10" l="1"/>
  <c r="B1162" i="47" s="1"/>
  <c r="F1163" i="10"/>
  <c r="H1162" i="10"/>
  <c r="G1162" i="47" s="1"/>
  <c r="M1076" i="10"/>
  <c r="N1075" i="10"/>
  <c r="I1075" i="47" s="1"/>
  <c r="F1164" i="10" l="1"/>
  <c r="G1163" i="10"/>
  <c r="B1163" i="47" s="1"/>
  <c r="H1163" i="10"/>
  <c r="G1163" i="47" s="1"/>
  <c r="M1077" i="10"/>
  <c r="N1076" i="10"/>
  <c r="I1076" i="47" s="1"/>
  <c r="M1078" i="10" l="1"/>
  <c r="N1077" i="10"/>
  <c r="I1077" i="47" s="1"/>
  <c r="F1165" i="10"/>
  <c r="H1164" i="10"/>
  <c r="G1164" i="47" s="1"/>
  <c r="G1164" i="10"/>
  <c r="B1164" i="47" s="1"/>
  <c r="F1166" i="10" l="1"/>
  <c r="G1165" i="10"/>
  <c r="B1165" i="47" s="1"/>
  <c r="H1165" i="10"/>
  <c r="G1165" i="47" s="1"/>
  <c r="M1079" i="10"/>
  <c r="N1078" i="10"/>
  <c r="I1078" i="47" s="1"/>
  <c r="M1080" i="10" l="1"/>
  <c r="N1079" i="10"/>
  <c r="I1079" i="47" s="1"/>
  <c r="F1167" i="10"/>
  <c r="H1166" i="10"/>
  <c r="G1166" i="47" s="1"/>
  <c r="G1166" i="10"/>
  <c r="B1166" i="47" s="1"/>
  <c r="F1168" i="10" l="1"/>
  <c r="H1167" i="10"/>
  <c r="G1167" i="47" s="1"/>
  <c r="G1167" i="10"/>
  <c r="B1167" i="47" s="1"/>
  <c r="M1081" i="10"/>
  <c r="N1080" i="10"/>
  <c r="I1080" i="47" s="1"/>
  <c r="M1082" i="10" l="1"/>
  <c r="N1081" i="10"/>
  <c r="I1081" i="47" s="1"/>
  <c r="F1169" i="10"/>
  <c r="H1168" i="10"/>
  <c r="G1168" i="47" s="1"/>
  <c r="G1168" i="10"/>
  <c r="B1168" i="47" s="1"/>
  <c r="F1170" i="10" l="1"/>
  <c r="H1169" i="10"/>
  <c r="G1169" i="47" s="1"/>
  <c r="G1169" i="10"/>
  <c r="B1169" i="47" s="1"/>
  <c r="M1083" i="10"/>
  <c r="N1082" i="10"/>
  <c r="I1082" i="47" s="1"/>
  <c r="M1084" i="10" l="1"/>
  <c r="N1083" i="10"/>
  <c r="I1083" i="47" s="1"/>
  <c r="F1171" i="10"/>
  <c r="H1170" i="10"/>
  <c r="G1170" i="47" s="1"/>
  <c r="G1170" i="10"/>
  <c r="B1170" i="47" s="1"/>
  <c r="F1172" i="10" l="1"/>
  <c r="G1171" i="10"/>
  <c r="B1171" i="47" s="1"/>
  <c r="H1171" i="10"/>
  <c r="G1171" i="47" s="1"/>
  <c r="N1084" i="10"/>
  <c r="I1084" i="47" s="1"/>
  <c r="M1085" i="10"/>
  <c r="M1086" i="10" l="1"/>
  <c r="N1085" i="10"/>
  <c r="I1085" i="47" s="1"/>
  <c r="F1173" i="10"/>
  <c r="G1172" i="10"/>
  <c r="B1172" i="47" s="1"/>
  <c r="H1172" i="10"/>
  <c r="G1172" i="47" s="1"/>
  <c r="H1173" i="10" l="1"/>
  <c r="G1173" i="47" s="1"/>
  <c r="G1173" i="10"/>
  <c r="B1173" i="47" s="1"/>
  <c r="F1174" i="10"/>
  <c r="N1086" i="10"/>
  <c r="I1086" i="47" s="1"/>
  <c r="M1087" i="10"/>
  <c r="F1175" i="10" l="1"/>
  <c r="H1174" i="10"/>
  <c r="G1174" i="47" s="1"/>
  <c r="G1174" i="10"/>
  <c r="B1174" i="47" s="1"/>
  <c r="N1087" i="10"/>
  <c r="I1087" i="47" s="1"/>
  <c r="M1088" i="10"/>
  <c r="N1088" i="10" l="1"/>
  <c r="I1088" i="47" s="1"/>
  <c r="M1089" i="10"/>
  <c r="F1176" i="10"/>
  <c r="G1175" i="10"/>
  <c r="B1175" i="47" s="1"/>
  <c r="H1175" i="10"/>
  <c r="G1175" i="47" s="1"/>
  <c r="F1177" i="10" l="1"/>
  <c r="H1176" i="10"/>
  <c r="G1176" i="47" s="1"/>
  <c r="G1176" i="10"/>
  <c r="B1176" i="47" s="1"/>
  <c r="M1090" i="10"/>
  <c r="N1089" i="10"/>
  <c r="I1089" i="47" s="1"/>
  <c r="N1090" i="10" l="1"/>
  <c r="I1090" i="47" s="1"/>
  <c r="M1091" i="10"/>
  <c r="G1177" i="10"/>
  <c r="B1177" i="47" s="1"/>
  <c r="F1178" i="10"/>
  <c r="H1177" i="10"/>
  <c r="G1177" i="47" s="1"/>
  <c r="F1179" i="10" l="1"/>
  <c r="G1178" i="10"/>
  <c r="B1178" i="47" s="1"/>
  <c r="H1178" i="10"/>
  <c r="G1178" i="47" s="1"/>
  <c r="M1092" i="10"/>
  <c r="N1091" i="10"/>
  <c r="I1091" i="47" s="1"/>
  <c r="N1092" i="10" l="1"/>
  <c r="I1092" i="47" s="1"/>
  <c r="M1093" i="10"/>
  <c r="G1179" i="10"/>
  <c r="B1179" i="47" s="1"/>
  <c r="H1179" i="10"/>
  <c r="G1179" i="47" s="1"/>
  <c r="F1180" i="10"/>
  <c r="N1093" i="10" l="1"/>
  <c r="I1093" i="47" s="1"/>
  <c r="M1094" i="10"/>
  <c r="F1181" i="10"/>
  <c r="H1180" i="10"/>
  <c r="G1180" i="47" s="1"/>
  <c r="G1180" i="10"/>
  <c r="B1180" i="47" s="1"/>
  <c r="G1181" i="10" l="1"/>
  <c r="B1181" i="47" s="1"/>
  <c r="F1182" i="10"/>
  <c r="H1181" i="10"/>
  <c r="G1181" i="47" s="1"/>
  <c r="M1095" i="10"/>
  <c r="N1094" i="10"/>
  <c r="I1094" i="47" s="1"/>
  <c r="M1096" i="10" l="1"/>
  <c r="N1095" i="10"/>
  <c r="I1095" i="47" s="1"/>
  <c r="G1182" i="10"/>
  <c r="B1182" i="47" s="1"/>
  <c r="F1183" i="10"/>
  <c r="H1182" i="10"/>
  <c r="G1182" i="47" s="1"/>
  <c r="G1183" i="10" l="1"/>
  <c r="B1183" i="47" s="1"/>
  <c r="F1184" i="10"/>
  <c r="H1183" i="10"/>
  <c r="G1183" i="47" s="1"/>
  <c r="N1096" i="10"/>
  <c r="I1096" i="47" s="1"/>
  <c r="M1097" i="10"/>
  <c r="G1184" i="10" l="1"/>
  <c r="B1184" i="47" s="1"/>
  <c r="H1184" i="10"/>
  <c r="G1184" i="47" s="1"/>
  <c r="F1185" i="10"/>
  <c r="M1098" i="10"/>
  <c r="N1097" i="10"/>
  <c r="I1097" i="47" s="1"/>
  <c r="N1098" i="10" l="1"/>
  <c r="I1098" i="47" s="1"/>
  <c r="M1099" i="10"/>
  <c r="H1185" i="10"/>
  <c r="G1185" i="47" s="1"/>
  <c r="F1186" i="10"/>
  <c r="G1185" i="10"/>
  <c r="B1185" i="47" s="1"/>
  <c r="H1186" i="10" l="1"/>
  <c r="G1186" i="47" s="1"/>
  <c r="F1187" i="10"/>
  <c r="G1186" i="10"/>
  <c r="B1186" i="47" s="1"/>
  <c r="M1100" i="10"/>
  <c r="N1099" i="10"/>
  <c r="I1099" i="47" s="1"/>
  <c r="N1100" i="10" l="1"/>
  <c r="I1100" i="47" s="1"/>
  <c r="M1101" i="10"/>
  <c r="H1187" i="10"/>
  <c r="G1187" i="47" s="1"/>
  <c r="F1188" i="10"/>
  <c r="G1187" i="10"/>
  <c r="B1187" i="47" s="1"/>
  <c r="H1188" i="10" l="1"/>
  <c r="G1188" i="47" s="1"/>
  <c r="F1189" i="10"/>
  <c r="G1188" i="10"/>
  <c r="B1188" i="47" s="1"/>
  <c r="M1102" i="10"/>
  <c r="N1101" i="10"/>
  <c r="I1101" i="47" s="1"/>
  <c r="M1103" i="10" l="1"/>
  <c r="N1102" i="10"/>
  <c r="I1102" i="47" s="1"/>
  <c r="G1189" i="10"/>
  <c r="B1189" i="47" s="1"/>
  <c r="H1189" i="10"/>
  <c r="G1189" i="47" s="1"/>
  <c r="F1190" i="10"/>
  <c r="G1190" i="10" l="1"/>
  <c r="B1190" i="47" s="1"/>
  <c r="F1191" i="10"/>
  <c r="H1190" i="10"/>
  <c r="G1190" i="47" s="1"/>
  <c r="M1104" i="10"/>
  <c r="N1103" i="10"/>
  <c r="I1103" i="47" s="1"/>
  <c r="M1105" i="10" l="1"/>
  <c r="N1104" i="10"/>
  <c r="I1104" i="47" s="1"/>
  <c r="H1191" i="10"/>
  <c r="G1191" i="47" s="1"/>
  <c r="G1191" i="10"/>
  <c r="B1191" i="47" s="1"/>
  <c r="F1192" i="10"/>
  <c r="H1192" i="10" l="1"/>
  <c r="G1192" i="47" s="1"/>
  <c r="G1192" i="10"/>
  <c r="B1192" i="47" s="1"/>
  <c r="F1193" i="10"/>
  <c r="M1106" i="10"/>
  <c r="N1105" i="10"/>
  <c r="I1105" i="47" s="1"/>
  <c r="N1106" i="10" l="1"/>
  <c r="I1106" i="47" s="1"/>
  <c r="M1107" i="10"/>
  <c r="G1193" i="10"/>
  <c r="B1193" i="47" s="1"/>
  <c r="H1193" i="10"/>
  <c r="G1193" i="47" s="1"/>
  <c r="F1194" i="10"/>
  <c r="M1108" i="10" l="1"/>
  <c r="N1107" i="10"/>
  <c r="I1107" i="47" s="1"/>
  <c r="G1194" i="10"/>
  <c r="B1194" i="47" s="1"/>
  <c r="H1194" i="10"/>
  <c r="G1194" i="47" s="1"/>
  <c r="F1195" i="10"/>
  <c r="G1195" i="10" l="1"/>
  <c r="B1195" i="47" s="1"/>
  <c r="H1195" i="10"/>
  <c r="G1195" i="47" s="1"/>
  <c r="F1196" i="10"/>
  <c r="N1108" i="10"/>
  <c r="I1108" i="47" s="1"/>
  <c r="M1109" i="10"/>
  <c r="H1196" i="10" l="1"/>
  <c r="G1196" i="47" s="1"/>
  <c r="F1197" i="10"/>
  <c r="G1196" i="10"/>
  <c r="B1196" i="47" s="1"/>
  <c r="N1109" i="10"/>
  <c r="I1109" i="47" s="1"/>
  <c r="M1110" i="10"/>
  <c r="H1197" i="10" l="1"/>
  <c r="G1197" i="47" s="1"/>
  <c r="F1198" i="10"/>
  <c r="G1197" i="10"/>
  <c r="B1197" i="47" s="1"/>
  <c r="M1111" i="10"/>
  <c r="N1110" i="10"/>
  <c r="I1110" i="47" s="1"/>
  <c r="N1111" i="10" l="1"/>
  <c r="I1111" i="47" s="1"/>
  <c r="M1112" i="10"/>
  <c r="H1198" i="10"/>
  <c r="G1198" i="47" s="1"/>
  <c r="F1199" i="10"/>
  <c r="G1198" i="10"/>
  <c r="B1198" i="47" s="1"/>
  <c r="H1199" i="10" l="1"/>
  <c r="G1199" i="47" s="1"/>
  <c r="F1200" i="10"/>
  <c r="G1199" i="10"/>
  <c r="B1199" i="47" s="1"/>
  <c r="N1112" i="10"/>
  <c r="I1112" i="47" s="1"/>
  <c r="M1113" i="10"/>
  <c r="G1200" i="10" l="1"/>
  <c r="B1200" i="47" s="1"/>
  <c r="H1200" i="10"/>
  <c r="G1200" i="47" s="1"/>
  <c r="F1201" i="10"/>
  <c r="M1114" i="10"/>
  <c r="N1113" i="10"/>
  <c r="I1113" i="47" s="1"/>
  <c r="M1115" i="10" l="1"/>
  <c r="N1114" i="10"/>
  <c r="I1114" i="47" s="1"/>
  <c r="G1201" i="10"/>
  <c r="B1201" i="47" s="1"/>
  <c r="H1201" i="10"/>
  <c r="G1201" i="47" s="1"/>
  <c r="F1202" i="10"/>
  <c r="H1202" i="10" l="1"/>
  <c r="G1202" i="47" s="1"/>
  <c r="F1203" i="10"/>
  <c r="G1202" i="10"/>
  <c r="B1202" i="47" s="1"/>
  <c r="N1115" i="10"/>
  <c r="I1115" i="47" s="1"/>
  <c r="M1116" i="10"/>
  <c r="H1203" i="10" l="1"/>
  <c r="G1203" i="47" s="1"/>
  <c r="F1204" i="10"/>
  <c r="G1203" i="10"/>
  <c r="B1203" i="47" s="1"/>
  <c r="N1116" i="10"/>
  <c r="I1116" i="47" s="1"/>
  <c r="M1117" i="10"/>
  <c r="H1204" i="10" l="1"/>
  <c r="G1204" i="47" s="1"/>
  <c r="G1204" i="10"/>
  <c r="B1204" i="47" s="1"/>
  <c r="F1205" i="10"/>
  <c r="N1117" i="10"/>
  <c r="I1117" i="47" s="1"/>
  <c r="M1118" i="10"/>
  <c r="G1205" i="10" l="1"/>
  <c r="B1205" i="47" s="1"/>
  <c r="H1205" i="10"/>
  <c r="G1205" i="47" s="1"/>
  <c r="F1206" i="10"/>
  <c r="M1119" i="10"/>
  <c r="N1118" i="10"/>
  <c r="I1118" i="47" s="1"/>
  <c r="N1119" i="10" l="1"/>
  <c r="I1119" i="47" s="1"/>
  <c r="M1120" i="10"/>
  <c r="H1206" i="10"/>
  <c r="G1206" i="47" s="1"/>
  <c r="F1207" i="10"/>
  <c r="G1206" i="10"/>
  <c r="B1206" i="47" s="1"/>
  <c r="G1207" i="10" l="1"/>
  <c r="B1207" i="47" s="1"/>
  <c r="F1208" i="10"/>
  <c r="H1207" i="10"/>
  <c r="G1207" i="47" s="1"/>
  <c r="N1120" i="10"/>
  <c r="I1120" i="47" s="1"/>
  <c r="M1121" i="10"/>
  <c r="G1208" i="10" l="1"/>
  <c r="B1208" i="47" s="1"/>
  <c r="H1208" i="10"/>
  <c r="G1208" i="47" s="1"/>
  <c r="F1209" i="10"/>
  <c r="N1121" i="10"/>
  <c r="I1121" i="47" s="1"/>
  <c r="M1122" i="10"/>
  <c r="G1209" i="10" l="1"/>
  <c r="B1209" i="47" s="1"/>
  <c r="F1210" i="10"/>
  <c r="H1209" i="10"/>
  <c r="G1209" i="47" s="1"/>
  <c r="M1123" i="10"/>
  <c r="N1122" i="10"/>
  <c r="I1122" i="47" s="1"/>
  <c r="M1124" i="10" l="1"/>
  <c r="N1123" i="10"/>
  <c r="I1123" i="47" s="1"/>
  <c r="G1210" i="10"/>
  <c r="B1210" i="47" s="1"/>
  <c r="F1211" i="10"/>
  <c r="H1210" i="10"/>
  <c r="G1210" i="47" s="1"/>
  <c r="G1211" i="10" l="1"/>
  <c r="B1211" i="47" s="1"/>
  <c r="F1212" i="10"/>
  <c r="H1211" i="10"/>
  <c r="G1211" i="47" s="1"/>
  <c r="M1125" i="10"/>
  <c r="N1124" i="10"/>
  <c r="I1124" i="47" s="1"/>
  <c r="M1126" i="10" l="1"/>
  <c r="N1125" i="10"/>
  <c r="I1125" i="47" s="1"/>
  <c r="G1212" i="10"/>
  <c r="B1212" i="47" s="1"/>
  <c r="H1212" i="10"/>
  <c r="G1212" i="47" s="1"/>
  <c r="F1213" i="10"/>
  <c r="G1213" i="10" l="1"/>
  <c r="B1213" i="47" s="1"/>
  <c r="F1214" i="10"/>
  <c r="H1213" i="10"/>
  <c r="G1213" i="47" s="1"/>
  <c r="N1126" i="10"/>
  <c r="I1126" i="47" s="1"/>
  <c r="M1127" i="10"/>
  <c r="H1214" i="10" l="1"/>
  <c r="G1214" i="47" s="1"/>
  <c r="F1215" i="10"/>
  <c r="G1214" i="10"/>
  <c r="B1214" i="47" s="1"/>
  <c r="M1128" i="10"/>
  <c r="N1127" i="10"/>
  <c r="I1127" i="47" s="1"/>
  <c r="M1129" i="10" l="1"/>
  <c r="N1128" i="10"/>
  <c r="I1128" i="47" s="1"/>
  <c r="H1215" i="10"/>
  <c r="G1215" i="47" s="1"/>
  <c r="G1215" i="10"/>
  <c r="B1215" i="47" s="1"/>
  <c r="F1216" i="10"/>
  <c r="F1217" i="10" l="1"/>
  <c r="G1216" i="10"/>
  <c r="B1216" i="47" s="1"/>
  <c r="H1216" i="10"/>
  <c r="G1216" i="47" s="1"/>
  <c r="N1129" i="10"/>
  <c r="I1129" i="47" s="1"/>
  <c r="M1130" i="10"/>
  <c r="M1131" i="10" l="1"/>
  <c r="N1130" i="10"/>
  <c r="I1130" i="47" s="1"/>
  <c r="G1217" i="10"/>
  <c r="B1217" i="47" s="1"/>
  <c r="H1217" i="10"/>
  <c r="G1217" i="47" s="1"/>
  <c r="F1218" i="10"/>
  <c r="F1219" i="10" l="1"/>
  <c r="G1218" i="10"/>
  <c r="B1218" i="47" s="1"/>
  <c r="H1218" i="10"/>
  <c r="G1218" i="47" s="1"/>
  <c r="M1132" i="10"/>
  <c r="N1131" i="10"/>
  <c r="I1131" i="47" s="1"/>
  <c r="M1133" i="10" l="1"/>
  <c r="N1132" i="10"/>
  <c r="I1132" i="47" s="1"/>
  <c r="H1219" i="10"/>
  <c r="G1219" i="47" s="1"/>
  <c r="G1219" i="10"/>
  <c r="B1219" i="47" s="1"/>
  <c r="F1220" i="10"/>
  <c r="H1220" i="10" l="1"/>
  <c r="G1220" i="47" s="1"/>
  <c r="F1221" i="10"/>
  <c r="G1220" i="10"/>
  <c r="B1220" i="47" s="1"/>
  <c r="N1133" i="10"/>
  <c r="I1133" i="47" s="1"/>
  <c r="M1134" i="10"/>
  <c r="G1221" i="10" l="1"/>
  <c r="B1221" i="47" s="1"/>
  <c r="H1221" i="10"/>
  <c r="G1221" i="47" s="1"/>
  <c r="F1222" i="10"/>
  <c r="M1135" i="10"/>
  <c r="N1134" i="10"/>
  <c r="I1134" i="47" s="1"/>
  <c r="N1135" i="10" l="1"/>
  <c r="I1135" i="47" s="1"/>
  <c r="M1136" i="10"/>
  <c r="H1222" i="10"/>
  <c r="G1222" i="47" s="1"/>
  <c r="G1222" i="10"/>
  <c r="B1222" i="47" s="1"/>
  <c r="F1223" i="10"/>
  <c r="H1223" i="10" l="1"/>
  <c r="G1223" i="47" s="1"/>
  <c r="G1223" i="10"/>
  <c r="B1223" i="47" s="1"/>
  <c r="F1224" i="10"/>
  <c r="N1136" i="10"/>
  <c r="I1136" i="47" s="1"/>
  <c r="M1137" i="10"/>
  <c r="H1224" i="10" l="1"/>
  <c r="G1224" i="47" s="1"/>
  <c r="G1224" i="10"/>
  <c r="B1224" i="47" s="1"/>
  <c r="F1225" i="10"/>
  <c r="N1137" i="10"/>
  <c r="I1137" i="47" s="1"/>
  <c r="M1138" i="10"/>
  <c r="F1226" i="10" l="1"/>
  <c r="G1225" i="10"/>
  <c r="B1225" i="47" s="1"/>
  <c r="H1225" i="10"/>
  <c r="G1225" i="47" s="1"/>
  <c r="N1138" i="10"/>
  <c r="I1138" i="47" s="1"/>
  <c r="M1139" i="10"/>
  <c r="N1139" i="10" l="1"/>
  <c r="I1139" i="47" s="1"/>
  <c r="M1140" i="10"/>
  <c r="F1227" i="10"/>
  <c r="G1226" i="10"/>
  <c r="B1226" i="47" s="1"/>
  <c r="H1226" i="10"/>
  <c r="G1226" i="47" s="1"/>
  <c r="F1228" i="10" l="1"/>
  <c r="H1227" i="10"/>
  <c r="G1227" i="47" s="1"/>
  <c r="G1227" i="10"/>
  <c r="B1227" i="47" s="1"/>
  <c r="M1141" i="10"/>
  <c r="N1140" i="10"/>
  <c r="I1140" i="47" s="1"/>
  <c r="M1142" i="10" l="1"/>
  <c r="N1141" i="10"/>
  <c r="I1141" i="47" s="1"/>
  <c r="F1229" i="10"/>
  <c r="H1228" i="10"/>
  <c r="G1228" i="47" s="1"/>
  <c r="G1228" i="10"/>
  <c r="B1228" i="47" s="1"/>
  <c r="H1229" i="10" l="1"/>
  <c r="G1229" i="47" s="1"/>
  <c r="G1229" i="10"/>
  <c r="B1229" i="47" s="1"/>
  <c r="F1230" i="10"/>
  <c r="N1142" i="10"/>
  <c r="I1142" i="47" s="1"/>
  <c r="M1143" i="10"/>
  <c r="H1230" i="10" l="1"/>
  <c r="G1230" i="47" s="1"/>
  <c r="F1231" i="10"/>
  <c r="G1230" i="10"/>
  <c r="B1230" i="47" s="1"/>
  <c r="M1144" i="10"/>
  <c r="N1143" i="10"/>
  <c r="I1143" i="47" s="1"/>
  <c r="M1145" i="10" l="1"/>
  <c r="N1144" i="10"/>
  <c r="I1144" i="47" s="1"/>
  <c r="H1231" i="10"/>
  <c r="G1231" i="47" s="1"/>
  <c r="G1231" i="10"/>
  <c r="B1231" i="47" s="1"/>
  <c r="F1232" i="10"/>
  <c r="F1233" i="10" l="1"/>
  <c r="G1232" i="10"/>
  <c r="B1232" i="47" s="1"/>
  <c r="H1232" i="10"/>
  <c r="G1232" i="47" s="1"/>
  <c r="M1146" i="10"/>
  <c r="N1145" i="10"/>
  <c r="I1145" i="47" s="1"/>
  <c r="N1146" i="10" l="1"/>
  <c r="I1146" i="47" s="1"/>
  <c r="M1147" i="10"/>
  <c r="H1233" i="10"/>
  <c r="G1233" i="47" s="1"/>
  <c r="G1233" i="10"/>
  <c r="B1233" i="47" s="1"/>
  <c r="F1234" i="10"/>
  <c r="N1147" i="10" l="1"/>
  <c r="I1147" i="47" s="1"/>
  <c r="M1148" i="10"/>
  <c r="H1234" i="10"/>
  <c r="G1234" i="47" s="1"/>
  <c r="G1234" i="10"/>
  <c r="B1234" i="47" s="1"/>
  <c r="F1235" i="10"/>
  <c r="N1148" i="10" l="1"/>
  <c r="I1148" i="47" s="1"/>
  <c r="M1149" i="10"/>
  <c r="H1235" i="10"/>
  <c r="G1235" i="47" s="1"/>
  <c r="G1235" i="10"/>
  <c r="B1235" i="47" s="1"/>
  <c r="F1236" i="10"/>
  <c r="M1150" i="10" l="1"/>
  <c r="N1149" i="10"/>
  <c r="I1149" i="47" s="1"/>
  <c r="F1237" i="10"/>
  <c r="G1236" i="10"/>
  <c r="B1236" i="47" s="1"/>
  <c r="H1236" i="10"/>
  <c r="G1236" i="47" s="1"/>
  <c r="H1237" i="10" l="1"/>
  <c r="G1237" i="47" s="1"/>
  <c r="F1238" i="10"/>
  <c r="G1237" i="10"/>
  <c r="B1237" i="47" s="1"/>
  <c r="N1150" i="10"/>
  <c r="I1150" i="47" s="1"/>
  <c r="M1151" i="10"/>
  <c r="N1151" i="10" l="1"/>
  <c r="I1151" i="47" s="1"/>
  <c r="M1152" i="10"/>
  <c r="F1239" i="10"/>
  <c r="H1238" i="10"/>
  <c r="G1238" i="47" s="1"/>
  <c r="G1238" i="10"/>
  <c r="B1238" i="47" s="1"/>
  <c r="H1239" i="10" l="1"/>
  <c r="G1239" i="47" s="1"/>
  <c r="G1239" i="10"/>
  <c r="B1239" i="47" s="1"/>
  <c r="F1240" i="10"/>
  <c r="N1152" i="10"/>
  <c r="I1152" i="47" s="1"/>
  <c r="M1153" i="10"/>
  <c r="H1240" i="10" l="1"/>
  <c r="G1240" i="47" s="1"/>
  <c r="G1240" i="10"/>
  <c r="B1240" i="47" s="1"/>
  <c r="F1241" i="10"/>
  <c r="N1153" i="10"/>
  <c r="I1153" i="47" s="1"/>
  <c r="M1154" i="10"/>
  <c r="H1241" i="10" l="1"/>
  <c r="G1241" i="47" s="1"/>
  <c r="F1242" i="10"/>
  <c r="G1241" i="10"/>
  <c r="B1241" i="47" s="1"/>
  <c r="M1155" i="10"/>
  <c r="N1154" i="10"/>
  <c r="I1154" i="47" s="1"/>
  <c r="M1156" i="10" l="1"/>
  <c r="N1155" i="10"/>
  <c r="I1155" i="47" s="1"/>
  <c r="F1243" i="10"/>
  <c r="G1242" i="10"/>
  <c r="B1242" i="47" s="1"/>
  <c r="H1242" i="10"/>
  <c r="G1242" i="47" s="1"/>
  <c r="H1243" i="10" l="1"/>
  <c r="G1243" i="47" s="1"/>
  <c r="G1243" i="10"/>
  <c r="B1243" i="47" s="1"/>
  <c r="F1244" i="10"/>
  <c r="N1156" i="10"/>
  <c r="I1156" i="47" s="1"/>
  <c r="M1157" i="10"/>
  <c r="H1244" i="10" l="1"/>
  <c r="G1244" i="47" s="1"/>
  <c r="G1244" i="10"/>
  <c r="B1244" i="47" s="1"/>
  <c r="F1245" i="10"/>
  <c r="M1158" i="10"/>
  <c r="N1157" i="10"/>
  <c r="I1157" i="47" s="1"/>
  <c r="N1158" i="10" l="1"/>
  <c r="I1158" i="47" s="1"/>
  <c r="M1159" i="10"/>
  <c r="H1245" i="10"/>
  <c r="G1245" i="47" s="1"/>
  <c r="G1245" i="10"/>
  <c r="B1245" i="47" s="1"/>
  <c r="F1246" i="10"/>
  <c r="N1159" i="10" l="1"/>
  <c r="I1159" i="47" s="1"/>
  <c r="M1160" i="10"/>
  <c r="F1247" i="10"/>
  <c r="G1246" i="10"/>
  <c r="B1246" i="47" s="1"/>
  <c r="H1246" i="10"/>
  <c r="G1246" i="47" s="1"/>
  <c r="H1247" i="10" l="1"/>
  <c r="G1247" i="47" s="1"/>
  <c r="G1247" i="10"/>
  <c r="B1247" i="47" s="1"/>
  <c r="F1248" i="10"/>
  <c r="M1161" i="10"/>
  <c r="N1160" i="10"/>
  <c r="I1160" i="47" s="1"/>
  <c r="N1161" i="10" l="1"/>
  <c r="I1161" i="47" s="1"/>
  <c r="M1162" i="10"/>
  <c r="H1248" i="10"/>
  <c r="G1248" i="47" s="1"/>
  <c r="G1248" i="10"/>
  <c r="B1248" i="47" s="1"/>
  <c r="F1249" i="10"/>
  <c r="H1249" i="10" l="1"/>
  <c r="G1249" i="47" s="1"/>
  <c r="G1249" i="10"/>
  <c r="B1249" i="47" s="1"/>
  <c r="F1250" i="10"/>
  <c r="N1162" i="10"/>
  <c r="I1162" i="47" s="1"/>
  <c r="M1163" i="10"/>
  <c r="H1250" i="10" l="1"/>
  <c r="G1250" i="47" s="1"/>
  <c r="G1250" i="10"/>
  <c r="B1250" i="47" s="1"/>
  <c r="F1251" i="10"/>
  <c r="M1164" i="10"/>
  <c r="N1163" i="10"/>
  <c r="I1163" i="47" s="1"/>
  <c r="N1164" i="10" l="1"/>
  <c r="I1164" i="47" s="1"/>
  <c r="M1165" i="10"/>
  <c r="F1252" i="10"/>
  <c r="G1251" i="10"/>
  <c r="B1251" i="47" s="1"/>
  <c r="H1251" i="10"/>
  <c r="G1251" i="47" s="1"/>
  <c r="H1252" i="10" l="1"/>
  <c r="G1252" i="47" s="1"/>
  <c r="G1252" i="10"/>
  <c r="B1252" i="47" s="1"/>
  <c r="F1253" i="10"/>
  <c r="N1165" i="10"/>
  <c r="I1165" i="47" s="1"/>
  <c r="M1166" i="10"/>
  <c r="M1167" i="10" l="1"/>
  <c r="N1166" i="10"/>
  <c r="I1166" i="47" s="1"/>
  <c r="H1253" i="10"/>
  <c r="G1253" i="47" s="1"/>
  <c r="G1253" i="10"/>
  <c r="B1253" i="47" s="1"/>
  <c r="F1254" i="10"/>
  <c r="F1255" i="10" l="1"/>
  <c r="H1254" i="10"/>
  <c r="G1254" i="47" s="1"/>
  <c r="G1254" i="10"/>
  <c r="B1254" i="47" s="1"/>
  <c r="M1168" i="10"/>
  <c r="N1167" i="10"/>
  <c r="I1167" i="47" s="1"/>
  <c r="N1168" i="10" l="1"/>
  <c r="I1168" i="47" s="1"/>
  <c r="M1169" i="10"/>
  <c r="H1255" i="10"/>
  <c r="G1255" i="47" s="1"/>
  <c r="G1255" i="10"/>
  <c r="B1255" i="47" s="1"/>
  <c r="F1256" i="10"/>
  <c r="H1256" i="10" l="1"/>
  <c r="G1256" i="47" s="1"/>
  <c r="G1256" i="10"/>
  <c r="B1256" i="47" s="1"/>
  <c r="F1257" i="10"/>
  <c r="N1169" i="10"/>
  <c r="I1169" i="47" s="1"/>
  <c r="M1170" i="10"/>
  <c r="H1257" i="10" l="1"/>
  <c r="G1257" i="47" s="1"/>
  <c r="F1258" i="10"/>
  <c r="G1257" i="10"/>
  <c r="B1257" i="47" s="1"/>
  <c r="N1170" i="10"/>
  <c r="I1170" i="47" s="1"/>
  <c r="M1171" i="10"/>
  <c r="N1171" i="10" l="1"/>
  <c r="I1171" i="47" s="1"/>
  <c r="M1172" i="10"/>
  <c r="H1258" i="10"/>
  <c r="G1258" i="47" s="1"/>
  <c r="F1259" i="10"/>
  <c r="G1258" i="10"/>
  <c r="B1258" i="47" s="1"/>
  <c r="H1259" i="10" l="1"/>
  <c r="G1259" i="47" s="1"/>
  <c r="G1259" i="10"/>
  <c r="B1259" i="47" s="1"/>
  <c r="F1260" i="10"/>
  <c r="M1173" i="10"/>
  <c r="N1172" i="10"/>
  <c r="I1172" i="47" s="1"/>
  <c r="M1174" i="10" l="1"/>
  <c r="N1173" i="10"/>
  <c r="I1173" i="47" s="1"/>
  <c r="H1260" i="10"/>
  <c r="G1260" i="47" s="1"/>
  <c r="F1261" i="10"/>
  <c r="G1260" i="10"/>
  <c r="B1260" i="47" s="1"/>
  <c r="F1262" i="10" l="1"/>
  <c r="H1261" i="10"/>
  <c r="G1261" i="47" s="1"/>
  <c r="G1261" i="10"/>
  <c r="B1261" i="47" s="1"/>
  <c r="N1174" i="10"/>
  <c r="I1174" i="47" s="1"/>
  <c r="M1175" i="10"/>
  <c r="M1176" i="10" l="1"/>
  <c r="N1175" i="10"/>
  <c r="I1175" i="47" s="1"/>
  <c r="F1263" i="10"/>
  <c r="G1262" i="10"/>
  <c r="B1262" i="47" s="1"/>
  <c r="H1262" i="10"/>
  <c r="G1262" i="47" s="1"/>
  <c r="H1263" i="10" l="1"/>
  <c r="G1263" i="47" s="1"/>
  <c r="G1263" i="10"/>
  <c r="B1263" i="47" s="1"/>
  <c r="F1264" i="10"/>
  <c r="N1176" i="10"/>
  <c r="I1176" i="47" s="1"/>
  <c r="M1177" i="10"/>
  <c r="H1264" i="10" l="1"/>
  <c r="G1264" i="47" s="1"/>
  <c r="G1264" i="10"/>
  <c r="B1264" i="47" s="1"/>
  <c r="F1265" i="10"/>
  <c r="N1177" i="10"/>
  <c r="I1177" i="47" s="1"/>
  <c r="M1178" i="10"/>
  <c r="H1265" i="10" l="1"/>
  <c r="G1265" i="47" s="1"/>
  <c r="G1265" i="10"/>
  <c r="B1265" i="47" s="1"/>
  <c r="F1266" i="10"/>
  <c r="N1178" i="10"/>
  <c r="I1178" i="47" s="1"/>
  <c r="M1179" i="10"/>
  <c r="H1266" i="10" l="1"/>
  <c r="G1266" i="47" s="1"/>
  <c r="G1266" i="10"/>
  <c r="B1266" i="47" s="1"/>
  <c r="F1267" i="10"/>
  <c r="N1179" i="10"/>
  <c r="I1179" i="47" s="1"/>
  <c r="M1180" i="10"/>
  <c r="M1181" i="10" l="1"/>
  <c r="N1180" i="10"/>
  <c r="I1180" i="47" s="1"/>
  <c r="H1267" i="10"/>
  <c r="G1267" i="47" s="1"/>
  <c r="G1267" i="10"/>
  <c r="B1267" i="47" s="1"/>
  <c r="F1268" i="10"/>
  <c r="F1269" i="10" l="1"/>
  <c r="H1268" i="10"/>
  <c r="G1268" i="47" s="1"/>
  <c r="G1268" i="10"/>
  <c r="B1268" i="47" s="1"/>
  <c r="M1182" i="10"/>
  <c r="N1181" i="10"/>
  <c r="I1181" i="47" s="1"/>
  <c r="N1182" i="10" l="1"/>
  <c r="I1182" i="47" s="1"/>
  <c r="M1183" i="10"/>
  <c r="H1269" i="10"/>
  <c r="G1269" i="47" s="1"/>
  <c r="G1269" i="10"/>
  <c r="B1269" i="47" s="1"/>
  <c r="F1270" i="10"/>
  <c r="G1270" i="10" l="1"/>
  <c r="B1270" i="47" s="1"/>
  <c r="F1271" i="10"/>
  <c r="H1270" i="10"/>
  <c r="G1270" i="47" s="1"/>
  <c r="M1184" i="10"/>
  <c r="N1183" i="10"/>
  <c r="I1183" i="47" s="1"/>
  <c r="N1184" i="10" l="1"/>
  <c r="I1184" i="47" s="1"/>
  <c r="M1185" i="10"/>
  <c r="H1271" i="10"/>
  <c r="G1271" i="47" s="1"/>
  <c r="G1271" i="10"/>
  <c r="B1271" i="47" s="1"/>
  <c r="F1272" i="10"/>
  <c r="H1272" i="10" l="1"/>
  <c r="G1272" i="47" s="1"/>
  <c r="G1272" i="10"/>
  <c r="B1272" i="47" s="1"/>
  <c r="F1273" i="10"/>
  <c r="N1185" i="10"/>
  <c r="I1185" i="47" s="1"/>
  <c r="M1186" i="10"/>
  <c r="H1273" i="10" l="1"/>
  <c r="G1273" i="47" s="1"/>
  <c r="G1273" i="10"/>
  <c r="B1273" i="47" s="1"/>
  <c r="F1274" i="10"/>
  <c r="N1186" i="10"/>
  <c r="I1186" i="47" s="1"/>
  <c r="M1187" i="10"/>
  <c r="H1274" i="10" l="1"/>
  <c r="G1274" i="47" s="1"/>
  <c r="G1274" i="10"/>
  <c r="B1274" i="47" s="1"/>
  <c r="F1275" i="10"/>
  <c r="N1187" i="10"/>
  <c r="I1187" i="47" s="1"/>
  <c r="M1188" i="10"/>
  <c r="H1275" i="10" l="1"/>
  <c r="G1275" i="47" s="1"/>
  <c r="G1275" i="10"/>
  <c r="B1275" i="47" s="1"/>
  <c r="F1276" i="10"/>
  <c r="M1189" i="10"/>
  <c r="N1188" i="10"/>
  <c r="I1188" i="47" s="1"/>
  <c r="M1190" i="10" l="1"/>
  <c r="N1189" i="10"/>
  <c r="I1189" i="47" s="1"/>
  <c r="H1276" i="10"/>
  <c r="G1276" i="47" s="1"/>
  <c r="G1276" i="10"/>
  <c r="B1276" i="47" s="1"/>
  <c r="F1277" i="10"/>
  <c r="H1277" i="10" l="1"/>
  <c r="G1277" i="47" s="1"/>
  <c r="G1277" i="10"/>
  <c r="B1277" i="47" s="1"/>
  <c r="F1278" i="10"/>
  <c r="N1190" i="10"/>
  <c r="I1190" i="47" s="1"/>
  <c r="M1191" i="10"/>
  <c r="H1278" i="10" l="1"/>
  <c r="G1278" i="47" s="1"/>
  <c r="F1279" i="10"/>
  <c r="G1278" i="10"/>
  <c r="B1278" i="47" s="1"/>
  <c r="N1191" i="10"/>
  <c r="I1191" i="47" s="1"/>
  <c r="M1192" i="10"/>
  <c r="M1193" i="10" l="1"/>
  <c r="N1192" i="10"/>
  <c r="I1192" i="47" s="1"/>
  <c r="F1280" i="10"/>
  <c r="H1279" i="10"/>
  <c r="G1279" i="47" s="1"/>
  <c r="G1279" i="10"/>
  <c r="B1279" i="47" s="1"/>
  <c r="H1280" i="10" l="1"/>
  <c r="G1280" i="47" s="1"/>
  <c r="G1280" i="10"/>
  <c r="B1280" i="47" s="1"/>
  <c r="F1281" i="10"/>
  <c r="M1194" i="10"/>
  <c r="N1193" i="10"/>
  <c r="I1193" i="47" s="1"/>
  <c r="N1194" i="10" l="1"/>
  <c r="I1194" i="47" s="1"/>
  <c r="M1195" i="10"/>
  <c r="H1281" i="10"/>
  <c r="G1281" i="47" s="1"/>
  <c r="G1281" i="10"/>
  <c r="B1281" i="47" s="1"/>
  <c r="F1282" i="10"/>
  <c r="H1282" i="10" l="1"/>
  <c r="G1282" i="47" s="1"/>
  <c r="G1282" i="10"/>
  <c r="B1282" i="47" s="1"/>
  <c r="F1283" i="10"/>
  <c r="N1195" i="10"/>
  <c r="I1195" i="47" s="1"/>
  <c r="M1196" i="10"/>
  <c r="H1283" i="10" l="1"/>
  <c r="G1283" i="47" s="1"/>
  <c r="G1283" i="10"/>
  <c r="B1283" i="47" s="1"/>
  <c r="F1284" i="10"/>
  <c r="N1196" i="10"/>
  <c r="I1196" i="47" s="1"/>
  <c r="M1197" i="10"/>
  <c r="F1285" i="10" l="1"/>
  <c r="G1284" i="10"/>
  <c r="B1284" i="47" s="1"/>
  <c r="H1284" i="10"/>
  <c r="G1284" i="47" s="1"/>
  <c r="N1197" i="10"/>
  <c r="I1197" i="47" s="1"/>
  <c r="M1198" i="10"/>
  <c r="M1199" i="10" l="1"/>
  <c r="N1198" i="10"/>
  <c r="I1198" i="47" s="1"/>
  <c r="H1285" i="10"/>
  <c r="G1285" i="47" s="1"/>
  <c r="G1285" i="10"/>
  <c r="B1285" i="47" s="1"/>
  <c r="F1286" i="10"/>
  <c r="H1286" i="10" l="1"/>
  <c r="G1286" i="47" s="1"/>
  <c r="G1286" i="10"/>
  <c r="B1286" i="47" s="1"/>
  <c r="F1287" i="10"/>
  <c r="N1199" i="10"/>
  <c r="I1199" i="47" s="1"/>
  <c r="M1200" i="10"/>
  <c r="G1287" i="10" l="1"/>
  <c r="B1287" i="47" s="1"/>
  <c r="F1288" i="10"/>
  <c r="H1287" i="10"/>
  <c r="G1287" i="47" s="1"/>
  <c r="N1200" i="10"/>
  <c r="I1200" i="47" s="1"/>
  <c r="M1201" i="10"/>
  <c r="M1202" i="10" l="1"/>
  <c r="N1201" i="10"/>
  <c r="I1201" i="47" s="1"/>
  <c r="G1288" i="10"/>
  <c r="B1288" i="47" s="1"/>
  <c r="F1289" i="10"/>
  <c r="H1288" i="10"/>
  <c r="G1288" i="47" s="1"/>
  <c r="F1290" i="10" l="1"/>
  <c r="G1289" i="10"/>
  <c r="B1289" i="47" s="1"/>
  <c r="H1289" i="10"/>
  <c r="G1289" i="47" s="1"/>
  <c r="M1203" i="10"/>
  <c r="N1202" i="10"/>
  <c r="I1202" i="47" s="1"/>
  <c r="N1203" i="10" l="1"/>
  <c r="I1203" i="47" s="1"/>
  <c r="M1204" i="10"/>
  <c r="F1291" i="10"/>
  <c r="G1290" i="10"/>
  <c r="B1290" i="47" s="1"/>
  <c r="H1290" i="10"/>
  <c r="G1290" i="47" s="1"/>
  <c r="H1291" i="10" l="1"/>
  <c r="G1291" i="47" s="1"/>
  <c r="G1291" i="10"/>
  <c r="B1291" i="47" s="1"/>
  <c r="F1292" i="10"/>
  <c r="N1204" i="10"/>
  <c r="I1204" i="47" s="1"/>
  <c r="M1205" i="10"/>
  <c r="H1292" i="10" l="1"/>
  <c r="G1292" i="47" s="1"/>
  <c r="G1292" i="10"/>
  <c r="B1292" i="47" s="1"/>
  <c r="F1293" i="10"/>
  <c r="N1205" i="10"/>
  <c r="I1205" i="47" s="1"/>
  <c r="M1206" i="10"/>
  <c r="H1293" i="10" l="1"/>
  <c r="G1293" i="47" s="1"/>
  <c r="G1293" i="10"/>
  <c r="B1293" i="47" s="1"/>
  <c r="F1294" i="10"/>
  <c r="M1207" i="10"/>
  <c r="N1206" i="10"/>
  <c r="I1206" i="47" s="1"/>
  <c r="N1207" i="10" l="1"/>
  <c r="I1207" i="47" s="1"/>
  <c r="M1208" i="10"/>
  <c r="H1294" i="10"/>
  <c r="G1294" i="47" s="1"/>
  <c r="G1294" i="10"/>
  <c r="B1294" i="47" s="1"/>
  <c r="F1295" i="10"/>
  <c r="N1208" i="10" l="1"/>
  <c r="I1208" i="47" s="1"/>
  <c r="M1209" i="10"/>
  <c r="H1295" i="10"/>
  <c r="G1295" i="47" s="1"/>
  <c r="F1296" i="10"/>
  <c r="G1295" i="10"/>
  <c r="B1295" i="47" s="1"/>
  <c r="F1297" i="10" l="1"/>
  <c r="H1296" i="10"/>
  <c r="G1296" i="47" s="1"/>
  <c r="G1296" i="10"/>
  <c r="B1296" i="47" s="1"/>
  <c r="N1209" i="10"/>
  <c r="I1209" i="47" s="1"/>
  <c r="M1210" i="10"/>
  <c r="M1211" i="10" l="1"/>
  <c r="N1210" i="10"/>
  <c r="I1210" i="47" s="1"/>
  <c r="H1297" i="10"/>
  <c r="G1297" i="47" s="1"/>
  <c r="G1297" i="10"/>
  <c r="B1297" i="47" s="1"/>
  <c r="F1298" i="10"/>
  <c r="H1298" i="10" l="1"/>
  <c r="G1298" i="47" s="1"/>
  <c r="G1298" i="10"/>
  <c r="B1298" i="47" s="1"/>
  <c r="F1299" i="10"/>
  <c r="M1212" i="10"/>
  <c r="N1211" i="10"/>
  <c r="I1211" i="47" s="1"/>
  <c r="N1212" i="10" l="1"/>
  <c r="I1212" i="47" s="1"/>
  <c r="M1213" i="10"/>
  <c r="H1299" i="10"/>
  <c r="G1299" i="47" s="1"/>
  <c r="F1300" i="10"/>
  <c r="G1299" i="10"/>
  <c r="B1299" i="47" s="1"/>
  <c r="F1301" i="10" l="1"/>
  <c r="G1300" i="10"/>
  <c r="B1300" i="47" s="1"/>
  <c r="H1300" i="10"/>
  <c r="G1300" i="47" s="1"/>
  <c r="M1214" i="10"/>
  <c r="N1213" i="10"/>
  <c r="I1213" i="47" s="1"/>
  <c r="M1215" i="10" l="1"/>
  <c r="N1214" i="10"/>
  <c r="I1214" i="47" s="1"/>
  <c r="H1301" i="10"/>
  <c r="G1301" i="47" s="1"/>
  <c r="G1301" i="10"/>
  <c r="B1301" i="47" s="1"/>
  <c r="F1302" i="10"/>
  <c r="H1302" i="10" l="1"/>
  <c r="G1302" i="47" s="1"/>
  <c r="F1303" i="10"/>
  <c r="G1302" i="10"/>
  <c r="B1302" i="47" s="1"/>
  <c r="N1215" i="10"/>
  <c r="I1215" i="47" s="1"/>
  <c r="M1216" i="10"/>
  <c r="N1216" i="10" l="1"/>
  <c r="I1216" i="47" s="1"/>
  <c r="M1217" i="10"/>
  <c r="H1303" i="10"/>
  <c r="G1303" i="47" s="1"/>
  <c r="F1304" i="10"/>
  <c r="G1303" i="10"/>
  <c r="B1303" i="47" s="1"/>
  <c r="H1304" i="10" l="1"/>
  <c r="G1304" i="47" s="1"/>
  <c r="F1305" i="10"/>
  <c r="G1304" i="10"/>
  <c r="B1304" i="47" s="1"/>
  <c r="N1217" i="10"/>
  <c r="I1217" i="47" s="1"/>
  <c r="M1218" i="10"/>
  <c r="M1219" i="10" l="1"/>
  <c r="N1218" i="10"/>
  <c r="I1218" i="47" s="1"/>
  <c r="F1306" i="10"/>
  <c r="G1305" i="10"/>
  <c r="B1305" i="47" s="1"/>
  <c r="H1305" i="10"/>
  <c r="G1305" i="47" s="1"/>
  <c r="H1306" i="10" l="1"/>
  <c r="G1306" i="47" s="1"/>
  <c r="G1306" i="10"/>
  <c r="B1306" i="47" s="1"/>
  <c r="F1307" i="10"/>
  <c r="M1220" i="10"/>
  <c r="N1219" i="10"/>
  <c r="I1219" i="47" s="1"/>
  <c r="N1220" i="10" l="1"/>
  <c r="I1220" i="47" s="1"/>
  <c r="M1221" i="10"/>
  <c r="H1307" i="10"/>
  <c r="G1307" i="47" s="1"/>
  <c r="F1308" i="10"/>
  <c r="G1307" i="10"/>
  <c r="B1307" i="47" s="1"/>
  <c r="H1308" i="10" l="1"/>
  <c r="G1308" i="47" s="1"/>
  <c r="F1309" i="10"/>
  <c r="G1308" i="10"/>
  <c r="B1308" i="47" s="1"/>
  <c r="N1221" i="10"/>
  <c r="I1221" i="47" s="1"/>
  <c r="M1222" i="10"/>
  <c r="N1222" i="10" l="1"/>
  <c r="I1222" i="47" s="1"/>
  <c r="M1223" i="10"/>
  <c r="H1309" i="10"/>
  <c r="G1309" i="47" s="1"/>
  <c r="F1310" i="10"/>
  <c r="G1309" i="10"/>
  <c r="B1309" i="47" s="1"/>
  <c r="F1311" i="10" l="1"/>
  <c r="H1310" i="10"/>
  <c r="G1310" i="47" s="1"/>
  <c r="G1310" i="10"/>
  <c r="B1310" i="47" s="1"/>
  <c r="N1223" i="10"/>
  <c r="I1223" i="47" s="1"/>
  <c r="M1224" i="10"/>
  <c r="N1224" i="10" l="1"/>
  <c r="I1224" i="47" s="1"/>
  <c r="M1225" i="10"/>
  <c r="H1311" i="10"/>
  <c r="G1311" i="47" s="1"/>
  <c r="G1311" i="10"/>
  <c r="B1311" i="47" s="1"/>
  <c r="F1312" i="10"/>
  <c r="H1312" i="10" l="1"/>
  <c r="G1312" i="47" s="1"/>
  <c r="G1312" i="10"/>
  <c r="B1312" i="47" s="1"/>
  <c r="F1313" i="10"/>
  <c r="N1225" i="10"/>
  <c r="I1225" i="47" s="1"/>
  <c r="M1226" i="10"/>
  <c r="H1313" i="10" l="1"/>
  <c r="G1313" i="47" s="1"/>
  <c r="G1313" i="10"/>
  <c r="B1313" i="47" s="1"/>
  <c r="F1314" i="10"/>
  <c r="N1226" i="10"/>
  <c r="I1226" i="47" s="1"/>
  <c r="M1227" i="10"/>
  <c r="H1314" i="10" l="1"/>
  <c r="G1314" i="47" s="1"/>
  <c r="F1315" i="10"/>
  <c r="G1314" i="10"/>
  <c r="B1314" i="47" s="1"/>
  <c r="M1228" i="10"/>
  <c r="N1227" i="10"/>
  <c r="I1227" i="47" s="1"/>
  <c r="N1228" i="10" l="1"/>
  <c r="I1228" i="47" s="1"/>
  <c r="M1229" i="10"/>
  <c r="H1315" i="10"/>
  <c r="G1315" i="47" s="1"/>
  <c r="F1316" i="10"/>
  <c r="G1315" i="10"/>
  <c r="B1315" i="47" s="1"/>
  <c r="H1316" i="10" l="1"/>
  <c r="G1316" i="47" s="1"/>
  <c r="F1317" i="10"/>
  <c r="G1316" i="10"/>
  <c r="B1316" i="47" s="1"/>
  <c r="N1229" i="10"/>
  <c r="I1229" i="47" s="1"/>
  <c r="M1230" i="10"/>
  <c r="H1317" i="10" l="1"/>
  <c r="G1317" i="47" s="1"/>
  <c r="G1317" i="10"/>
  <c r="B1317" i="47" s="1"/>
  <c r="F1318" i="10"/>
  <c r="M1231" i="10"/>
  <c r="N1230" i="10"/>
  <c r="I1230" i="47" s="1"/>
  <c r="N1231" i="10" l="1"/>
  <c r="I1231" i="47" s="1"/>
  <c r="M1232" i="10"/>
  <c r="H1318" i="10"/>
  <c r="G1318" i="47" s="1"/>
  <c r="G1318" i="10"/>
  <c r="B1318" i="47" s="1"/>
  <c r="F1319" i="10"/>
  <c r="H1319" i="10" l="1"/>
  <c r="G1319" i="47" s="1"/>
  <c r="G1319" i="10"/>
  <c r="B1319" i="47" s="1"/>
  <c r="F1320" i="10"/>
  <c r="N1232" i="10"/>
  <c r="I1232" i="47" s="1"/>
  <c r="M1233" i="10"/>
  <c r="H1320" i="10" l="1"/>
  <c r="G1320" i="47" s="1"/>
  <c r="G1320" i="10"/>
  <c r="B1320" i="47" s="1"/>
  <c r="F1321" i="10"/>
  <c r="M1234" i="10"/>
  <c r="N1233" i="10"/>
  <c r="I1233" i="47" s="1"/>
  <c r="N1234" i="10" l="1"/>
  <c r="I1234" i="47" s="1"/>
  <c r="M1235" i="10"/>
  <c r="F1322" i="10"/>
  <c r="G1321" i="10"/>
  <c r="B1321" i="47" s="1"/>
  <c r="H1321" i="10"/>
  <c r="G1321" i="47" s="1"/>
  <c r="H1322" i="10" l="1"/>
  <c r="G1322" i="47" s="1"/>
  <c r="G1322" i="10"/>
  <c r="B1322" i="47" s="1"/>
  <c r="F1323" i="10"/>
  <c r="M1236" i="10"/>
  <c r="N1235" i="10"/>
  <c r="I1235" i="47" s="1"/>
  <c r="M1237" i="10" l="1"/>
  <c r="N1236" i="10"/>
  <c r="I1236" i="47" s="1"/>
  <c r="H1323" i="10"/>
  <c r="G1323" i="47" s="1"/>
  <c r="G1323" i="10"/>
  <c r="B1323" i="47" s="1"/>
  <c r="F1324" i="10"/>
  <c r="H1324" i="10" l="1"/>
  <c r="G1324" i="47" s="1"/>
  <c r="G1324" i="10"/>
  <c r="B1324" i="47" s="1"/>
  <c r="F1325" i="10"/>
  <c r="M1238" i="10"/>
  <c r="N1237" i="10"/>
  <c r="I1237" i="47" s="1"/>
  <c r="N1238" i="10" l="1"/>
  <c r="I1238" i="47" s="1"/>
  <c r="M1239" i="10"/>
  <c r="G1325" i="10"/>
  <c r="B1325" i="47" s="1"/>
  <c r="H1325" i="10"/>
  <c r="G1325" i="47" s="1"/>
  <c r="F1326" i="10"/>
  <c r="M1240" i="10" l="1"/>
  <c r="N1239" i="10"/>
  <c r="I1239" i="47" s="1"/>
  <c r="F1327" i="10"/>
  <c r="G1326" i="10"/>
  <c r="B1326" i="47" s="1"/>
  <c r="H1326" i="10"/>
  <c r="G1326" i="47" s="1"/>
  <c r="H1327" i="10" l="1"/>
  <c r="G1327" i="47" s="1"/>
  <c r="G1327" i="10"/>
  <c r="B1327" i="47" s="1"/>
  <c r="F1328" i="10"/>
  <c r="M1241" i="10"/>
  <c r="N1240" i="10"/>
  <c r="I1240" i="47" s="1"/>
  <c r="N1241" i="10" l="1"/>
  <c r="I1241" i="47" s="1"/>
  <c r="M1242" i="10"/>
  <c r="H1328" i="10"/>
  <c r="G1328" i="47" s="1"/>
  <c r="G1328" i="10"/>
  <c r="B1328" i="47" s="1"/>
  <c r="F1329" i="10"/>
  <c r="G1329" i="10" l="1"/>
  <c r="B1329" i="47" s="1"/>
  <c r="F1330" i="10"/>
  <c r="H1329" i="10"/>
  <c r="G1329" i="47" s="1"/>
  <c r="N1242" i="10"/>
  <c r="I1242" i="47" s="1"/>
  <c r="M1243" i="10"/>
  <c r="H1330" i="10" l="1"/>
  <c r="G1330" i="47" s="1"/>
  <c r="G1330" i="10"/>
  <c r="B1330" i="47" s="1"/>
  <c r="F1331" i="10"/>
  <c r="N1243" i="10"/>
  <c r="I1243" i="47" s="1"/>
  <c r="M1244" i="10"/>
  <c r="F1332" i="10" l="1"/>
  <c r="H1331" i="10"/>
  <c r="G1331" i="47" s="1"/>
  <c r="G1331" i="10"/>
  <c r="B1331" i="47" s="1"/>
  <c r="M1245" i="10"/>
  <c r="N1244" i="10"/>
  <c r="I1244" i="47" s="1"/>
  <c r="M1246" i="10" l="1"/>
  <c r="N1245" i="10"/>
  <c r="I1245" i="47" s="1"/>
  <c r="H1332" i="10"/>
  <c r="G1332" i="47" s="1"/>
  <c r="G1332" i="10"/>
  <c r="B1332" i="47" s="1"/>
  <c r="F1333" i="10"/>
  <c r="F1334" i="10" l="1"/>
  <c r="G1333" i="10"/>
  <c r="B1333" i="47" s="1"/>
  <c r="H1333" i="10"/>
  <c r="G1333" i="47" s="1"/>
  <c r="N1246" i="10"/>
  <c r="I1246" i="47" s="1"/>
  <c r="M1247" i="10"/>
  <c r="N1247" i="10" l="1"/>
  <c r="I1247" i="47" s="1"/>
  <c r="M1248" i="10"/>
  <c r="H1334" i="10"/>
  <c r="G1334" i="47" s="1"/>
  <c r="F1335" i="10"/>
  <c r="G1334" i="10"/>
  <c r="B1334" i="47" s="1"/>
  <c r="F1336" i="10" l="1"/>
  <c r="H1335" i="10"/>
  <c r="G1335" i="47" s="1"/>
  <c r="G1335" i="10"/>
  <c r="B1335" i="47" s="1"/>
  <c r="M1249" i="10"/>
  <c r="N1248" i="10"/>
  <c r="I1248" i="47" s="1"/>
  <c r="M1250" i="10" l="1"/>
  <c r="N1249" i="10"/>
  <c r="I1249" i="47" s="1"/>
  <c r="H1336" i="10"/>
  <c r="G1336" i="47" s="1"/>
  <c r="G1336" i="10"/>
  <c r="B1336" i="47" s="1"/>
  <c r="F1337" i="10"/>
  <c r="H1337" i="10" l="1"/>
  <c r="G1337" i="47" s="1"/>
  <c r="G1337" i="10"/>
  <c r="B1337" i="47" s="1"/>
  <c r="F1338" i="10"/>
  <c r="N1250" i="10"/>
  <c r="I1250" i="47" s="1"/>
  <c r="M1251" i="10"/>
  <c r="H1338" i="10" l="1"/>
  <c r="G1338" i="47" s="1"/>
  <c r="G1338" i="10"/>
  <c r="B1338" i="47" s="1"/>
  <c r="F1339" i="10"/>
  <c r="N1251" i="10"/>
  <c r="I1251" i="47" s="1"/>
  <c r="M1252" i="10"/>
  <c r="H1339" i="10" l="1"/>
  <c r="G1339" i="47" s="1"/>
  <c r="G1339" i="10"/>
  <c r="B1339" i="47" s="1"/>
  <c r="F1340" i="10"/>
  <c r="N1252" i="10"/>
  <c r="I1252" i="47" s="1"/>
  <c r="M1253" i="10"/>
  <c r="F1341" i="10" l="1"/>
  <c r="G1340" i="10"/>
  <c r="B1340" i="47" s="1"/>
  <c r="H1340" i="10"/>
  <c r="G1340" i="47" s="1"/>
  <c r="M1254" i="10"/>
  <c r="N1253" i="10"/>
  <c r="I1253" i="47" s="1"/>
  <c r="N1254" i="10" l="1"/>
  <c r="I1254" i="47" s="1"/>
  <c r="M1255" i="10"/>
  <c r="H1341" i="10"/>
  <c r="G1341" i="47" s="1"/>
  <c r="G1341" i="10"/>
  <c r="B1341" i="47" s="1"/>
  <c r="F1342" i="10"/>
  <c r="M1256" i="10" l="1"/>
  <c r="N1255" i="10"/>
  <c r="I1255" i="47" s="1"/>
  <c r="F1343" i="10"/>
  <c r="G1342" i="10"/>
  <c r="B1342" i="47" s="1"/>
  <c r="H1342" i="10"/>
  <c r="G1342" i="47" s="1"/>
  <c r="H1343" i="10" l="1"/>
  <c r="G1343" i="47" s="1"/>
  <c r="G1343" i="10"/>
  <c r="B1343" i="47" s="1"/>
  <c r="F1344" i="10"/>
  <c r="N1256" i="10"/>
  <c r="I1256" i="47" s="1"/>
  <c r="M1257" i="10"/>
  <c r="H1344" i="10" l="1"/>
  <c r="G1344" i="47" s="1"/>
  <c r="G1344" i="10"/>
  <c r="B1344" i="47" s="1"/>
  <c r="F1345" i="10"/>
  <c r="M1258" i="10"/>
  <c r="N1257" i="10"/>
  <c r="I1257" i="47" s="1"/>
  <c r="N1258" i="10" l="1"/>
  <c r="I1258" i="47" s="1"/>
  <c r="M1259" i="10"/>
  <c r="H1345" i="10"/>
  <c r="G1345" i="47" s="1"/>
  <c r="G1345" i="10"/>
  <c r="B1345" i="47" s="1"/>
  <c r="F1346" i="10"/>
  <c r="N1259" i="10" l="1"/>
  <c r="I1259" i="47" s="1"/>
  <c r="M1260" i="10"/>
  <c r="H1346" i="10"/>
  <c r="G1346" i="47" s="1"/>
  <c r="G1346" i="10"/>
  <c r="B1346" i="47" s="1"/>
  <c r="F1347" i="10"/>
  <c r="M1261" i="10" l="1"/>
  <c r="N1260" i="10"/>
  <c r="I1260" i="47" s="1"/>
  <c r="F1348" i="10"/>
  <c r="H1347" i="10"/>
  <c r="G1347" i="47" s="1"/>
  <c r="G1347" i="10"/>
  <c r="B1347" i="47" s="1"/>
  <c r="H1348" i="10" l="1"/>
  <c r="G1348" i="47" s="1"/>
  <c r="F1349" i="10"/>
  <c r="G1348" i="10"/>
  <c r="B1348" i="47" s="1"/>
  <c r="N1261" i="10"/>
  <c r="I1261" i="47" s="1"/>
  <c r="M1262" i="10"/>
  <c r="H1349" i="10" l="1"/>
  <c r="G1349" i="47" s="1"/>
  <c r="G1349" i="10"/>
  <c r="B1349" i="47" s="1"/>
  <c r="F1350" i="10"/>
  <c r="M1263" i="10"/>
  <c r="N1463" i="10" s="1"/>
  <c r="I1463" i="47" s="1"/>
  <c r="N1262" i="10"/>
  <c r="I1262" i="47" s="1"/>
  <c r="N1263" i="10" l="1"/>
  <c r="I1263" i="47" s="1"/>
  <c r="M1264" i="10"/>
  <c r="N1464" i="10" s="1"/>
  <c r="I1464" i="47" s="1"/>
  <c r="H1350" i="10"/>
  <c r="G1350" i="47" s="1"/>
  <c r="G1350" i="10"/>
  <c r="B1350" i="47" s="1"/>
  <c r="F1351" i="10"/>
  <c r="H1351" i="10" l="1"/>
  <c r="G1351" i="47" s="1"/>
  <c r="G1351" i="10"/>
  <c r="B1351" i="47" s="1"/>
  <c r="F1352" i="10"/>
  <c r="N1264" i="10"/>
  <c r="I1264" i="47" s="1"/>
  <c r="M1265" i="10"/>
  <c r="N1465" i="10" s="1"/>
  <c r="I1465" i="47" s="1"/>
  <c r="H1352" i="10" l="1"/>
  <c r="G1352" i="47" s="1"/>
  <c r="G1352" i="10"/>
  <c r="B1352" i="47" s="1"/>
  <c r="F1353" i="10"/>
  <c r="M1266" i="10"/>
  <c r="N1466" i="10" s="1"/>
  <c r="I1466" i="47" s="1"/>
  <c r="N1265" i="10"/>
  <c r="I1265" i="47" s="1"/>
  <c r="N1266" i="10" l="1"/>
  <c r="I1266" i="47" s="1"/>
  <c r="M1267" i="10"/>
  <c r="N1467" i="10" s="1"/>
  <c r="I1467" i="47" s="1"/>
  <c r="F1354" i="10"/>
  <c r="G1353" i="10"/>
  <c r="B1353" i="47" s="1"/>
  <c r="H1353" i="10"/>
  <c r="G1353" i="47" s="1"/>
  <c r="F1355" i="10" l="1"/>
  <c r="H1354" i="10"/>
  <c r="G1354" i="47" s="1"/>
  <c r="G1354" i="10"/>
  <c r="B1354" i="47" s="1"/>
  <c r="M1268" i="10"/>
  <c r="N1468" i="10" s="1"/>
  <c r="I1468" i="47" s="1"/>
  <c r="N1267" i="10"/>
  <c r="I1267" i="47" s="1"/>
  <c r="M1269" i="10" l="1"/>
  <c r="N1469" i="10" s="1"/>
  <c r="I1469" i="47" s="1"/>
  <c r="N1268" i="10"/>
  <c r="I1268" i="47" s="1"/>
  <c r="H1355" i="10"/>
  <c r="G1355" i="47" s="1"/>
  <c r="G1355" i="10"/>
  <c r="B1355" i="47" s="1"/>
  <c r="F1356" i="10"/>
  <c r="H1356" i="10" l="1"/>
  <c r="G1356" i="47" s="1"/>
  <c r="F1357" i="10"/>
  <c r="G1356" i="10"/>
  <c r="B1356" i="47" s="1"/>
  <c r="M1270" i="10"/>
  <c r="N1470" i="10" s="1"/>
  <c r="I1470" i="47" s="1"/>
  <c r="N1269" i="10"/>
  <c r="I1269" i="47" s="1"/>
  <c r="N1270" i="10" l="1"/>
  <c r="I1270" i="47" s="1"/>
  <c r="M1271" i="10"/>
  <c r="N1471" i="10" s="1"/>
  <c r="I1471" i="47" s="1"/>
  <c r="H1357" i="10"/>
  <c r="G1357" i="47" s="1"/>
  <c r="G1357" i="10"/>
  <c r="B1357" i="47" s="1"/>
  <c r="F1358" i="10"/>
  <c r="F1359" i="10" l="1"/>
  <c r="F1360" i="10" s="1"/>
  <c r="G1358" i="10"/>
  <c r="B1358" i="47" s="1"/>
  <c r="H1358" i="10"/>
  <c r="G1358" i="47" s="1"/>
  <c r="M1272" i="10"/>
  <c r="N1472" i="10" s="1"/>
  <c r="I1472" i="47" s="1"/>
  <c r="N1271" i="10"/>
  <c r="I1271" i="47" s="1"/>
  <c r="G1360" i="10" l="1"/>
  <c r="B1360" i="47" s="1"/>
  <c r="F1361" i="10"/>
  <c r="M1273" i="10"/>
  <c r="N1473" i="10" s="1"/>
  <c r="I1473" i="47" s="1"/>
  <c r="N1272" i="10"/>
  <c r="I1272" i="47" s="1"/>
  <c r="G1359" i="10"/>
  <c r="B1359" i="47" s="1"/>
  <c r="H1359" i="10"/>
  <c r="G1359" i="47" s="1"/>
  <c r="G1361" i="10" l="1"/>
  <c r="B1361" i="47" s="1"/>
  <c r="F1362" i="10"/>
  <c r="H1361" i="10"/>
  <c r="G1361" i="47" s="1"/>
  <c r="N1273" i="10"/>
  <c r="I1273" i="47" s="1"/>
  <c r="M1274" i="10"/>
  <c r="N1474" i="10" s="1"/>
  <c r="I1474" i="47" s="1"/>
  <c r="F1363" i="10" l="1"/>
  <c r="G1362" i="10"/>
  <c r="B1362" i="47" s="1"/>
  <c r="H1362" i="10"/>
  <c r="G1362" i="47" s="1"/>
  <c r="N1274" i="10"/>
  <c r="I1274" i="47" s="1"/>
  <c r="M1275" i="10"/>
  <c r="N1475" i="10" s="1"/>
  <c r="I1475" i="47" s="1"/>
  <c r="F1364" i="10" l="1"/>
  <c r="G1363" i="10"/>
  <c r="B1363" i="47" s="1"/>
  <c r="H1363" i="10"/>
  <c r="G1363" i="47" s="1"/>
  <c r="M1276" i="10"/>
  <c r="N1476" i="10" s="1"/>
  <c r="I1476" i="47" s="1"/>
  <c r="N1275" i="10"/>
  <c r="I1275" i="47" s="1"/>
  <c r="F1365" i="10" l="1"/>
  <c r="G1364" i="10"/>
  <c r="B1364" i="47" s="1"/>
  <c r="H1364" i="10"/>
  <c r="G1364" i="47" s="1"/>
  <c r="N1276" i="10"/>
  <c r="I1276" i="47" s="1"/>
  <c r="M1277" i="10"/>
  <c r="N1477" i="10" s="1"/>
  <c r="I1477" i="47" s="1"/>
  <c r="F1366" i="10" l="1"/>
  <c r="G1365" i="10"/>
  <c r="B1365" i="47" s="1"/>
  <c r="H1365" i="10"/>
  <c r="G1365" i="47" s="1"/>
  <c r="M1278" i="10"/>
  <c r="N1478" i="10" s="1"/>
  <c r="I1478" i="47" s="1"/>
  <c r="N1277" i="10"/>
  <c r="I1277" i="47" s="1"/>
  <c r="F1367" i="10" l="1"/>
  <c r="G1366" i="10"/>
  <c r="B1366" i="47" s="1"/>
  <c r="H1366" i="10"/>
  <c r="G1366" i="47" s="1"/>
  <c r="N1278" i="10"/>
  <c r="I1278" i="47" s="1"/>
  <c r="M1279" i="10"/>
  <c r="N1479" i="10" s="1"/>
  <c r="I1479" i="47" s="1"/>
  <c r="G1367" i="10" l="1"/>
  <c r="B1367" i="47" s="1"/>
  <c r="F1368" i="10"/>
  <c r="H1367" i="10"/>
  <c r="G1367" i="47" s="1"/>
  <c r="N1279" i="10"/>
  <c r="I1279" i="47" s="1"/>
  <c r="M1280" i="10"/>
  <c r="N1480" i="10" s="1"/>
  <c r="I1480" i="47" s="1"/>
  <c r="F1369" i="10" l="1"/>
  <c r="G1368" i="10"/>
  <c r="B1368" i="47" s="1"/>
  <c r="H1368" i="10"/>
  <c r="G1368" i="47" s="1"/>
  <c r="M1281" i="10"/>
  <c r="N1481" i="10" s="1"/>
  <c r="I1481" i="47" s="1"/>
  <c r="N1280" i="10"/>
  <c r="I1280" i="47" s="1"/>
  <c r="F1370" i="10" l="1"/>
  <c r="G1369" i="10"/>
  <c r="B1369" i="47" s="1"/>
  <c r="H1369" i="10"/>
  <c r="G1369" i="47" s="1"/>
  <c r="N1281" i="10"/>
  <c r="I1281" i="47" s="1"/>
  <c r="M1282" i="10"/>
  <c r="N1482" i="10" s="1"/>
  <c r="I1482" i="47" s="1"/>
  <c r="F1371" i="10" l="1"/>
  <c r="G1370" i="10"/>
  <c r="B1370" i="47" s="1"/>
  <c r="H1370" i="10"/>
  <c r="G1370" i="47" s="1"/>
  <c r="N1282" i="10"/>
  <c r="I1282" i="47" s="1"/>
  <c r="M1283" i="10"/>
  <c r="N1483" i="10" s="1"/>
  <c r="I1483" i="47" s="1"/>
  <c r="F1372" i="10" l="1"/>
  <c r="G1371" i="10"/>
  <c r="B1371" i="47" s="1"/>
  <c r="H1371" i="10"/>
  <c r="G1371" i="47" s="1"/>
  <c r="M1284" i="10"/>
  <c r="N1484" i="10" s="1"/>
  <c r="I1484" i="47" s="1"/>
  <c r="N1283" i="10"/>
  <c r="I1283" i="47" s="1"/>
  <c r="G1372" i="10" l="1"/>
  <c r="B1372" i="47" s="1"/>
  <c r="F1373" i="10"/>
  <c r="H1372" i="10"/>
  <c r="G1372" i="47" s="1"/>
  <c r="M1285" i="10"/>
  <c r="N1485" i="10" s="1"/>
  <c r="I1485" i="47" s="1"/>
  <c r="N1284" i="10"/>
  <c r="I1284" i="47" s="1"/>
  <c r="F1374" i="10" l="1"/>
  <c r="G1373" i="10"/>
  <c r="B1373" i="47" s="1"/>
  <c r="H1373" i="10"/>
  <c r="G1373" i="47" s="1"/>
  <c r="N1285" i="10"/>
  <c r="I1285" i="47" s="1"/>
  <c r="M1286" i="10"/>
  <c r="N1486" i="10" s="1"/>
  <c r="I1486" i="47" s="1"/>
  <c r="F1375" i="10" l="1"/>
  <c r="G1374" i="10"/>
  <c r="B1374" i="47" s="1"/>
  <c r="H1374" i="10"/>
  <c r="G1374" i="47" s="1"/>
  <c r="N1286" i="10"/>
  <c r="I1286" i="47" s="1"/>
  <c r="M1287" i="10"/>
  <c r="N1487" i="10" s="1"/>
  <c r="I1487" i="47" s="1"/>
  <c r="F1376" i="10" l="1"/>
  <c r="G1375" i="10"/>
  <c r="B1375" i="47" s="1"/>
  <c r="H1375" i="10"/>
  <c r="G1375" i="47" s="1"/>
  <c r="M1288" i="10"/>
  <c r="N1488" i="10" s="1"/>
  <c r="I1488" i="47" s="1"/>
  <c r="N1287" i="10"/>
  <c r="I1287" i="47" s="1"/>
  <c r="F1377" i="10" l="1"/>
  <c r="G1376" i="10"/>
  <c r="B1376" i="47" s="1"/>
  <c r="H1376" i="10"/>
  <c r="G1376" i="47" s="1"/>
  <c r="M1289" i="10"/>
  <c r="N1489" i="10" s="1"/>
  <c r="I1489" i="47" s="1"/>
  <c r="N1288" i="10"/>
  <c r="I1288" i="47" s="1"/>
  <c r="G1377" i="10" l="1"/>
  <c r="B1377" i="47" s="1"/>
  <c r="F1378" i="10"/>
  <c r="H1377" i="10"/>
  <c r="G1377" i="47" s="1"/>
  <c r="N1289" i="10"/>
  <c r="I1289" i="47" s="1"/>
  <c r="M1290" i="10"/>
  <c r="N1490" i="10" s="1"/>
  <c r="I1490" i="47" s="1"/>
  <c r="F1379" i="10" l="1"/>
  <c r="G1378" i="10"/>
  <c r="B1378" i="47" s="1"/>
  <c r="H1378" i="10"/>
  <c r="G1378" i="47" s="1"/>
  <c r="N1290" i="10"/>
  <c r="I1290" i="47" s="1"/>
  <c r="M1291" i="10"/>
  <c r="N1491" i="10" s="1"/>
  <c r="I1491" i="47" s="1"/>
  <c r="G1379" i="10" l="1"/>
  <c r="B1379" i="47" s="1"/>
  <c r="F1380" i="10"/>
  <c r="H1379" i="10"/>
  <c r="G1379" i="47" s="1"/>
  <c r="M1292" i="10"/>
  <c r="N1492" i="10" s="1"/>
  <c r="I1492" i="47" s="1"/>
  <c r="N1291" i="10"/>
  <c r="I1291" i="47" s="1"/>
  <c r="G1380" i="10" l="1"/>
  <c r="B1380" i="47" s="1"/>
  <c r="F1381" i="10"/>
  <c r="H1380" i="10"/>
  <c r="G1380" i="47" s="1"/>
  <c r="M1293" i="10"/>
  <c r="N1493" i="10" s="1"/>
  <c r="I1493" i="47" s="1"/>
  <c r="N1292" i="10"/>
  <c r="I1292" i="47" s="1"/>
  <c r="F1382" i="10" l="1"/>
  <c r="G1381" i="10"/>
  <c r="B1381" i="47" s="1"/>
  <c r="H1381" i="10"/>
  <c r="G1381" i="47" s="1"/>
  <c r="N1293" i="10"/>
  <c r="I1293" i="47" s="1"/>
  <c r="M1294" i="10"/>
  <c r="N1494" i="10" s="1"/>
  <c r="I1494" i="47" s="1"/>
  <c r="G1382" i="10" l="1"/>
  <c r="B1382" i="47" s="1"/>
  <c r="F1383" i="10"/>
  <c r="H1382" i="10"/>
  <c r="G1382" i="47" s="1"/>
  <c r="N1294" i="10"/>
  <c r="I1294" i="47" s="1"/>
  <c r="M1295" i="10"/>
  <c r="N1495" i="10" s="1"/>
  <c r="I1495" i="47" s="1"/>
  <c r="G1383" i="10" l="1"/>
  <c r="B1383" i="47" s="1"/>
  <c r="F1384" i="10"/>
  <c r="H1383" i="10"/>
  <c r="G1383" i="47" s="1"/>
  <c r="N1295" i="10"/>
  <c r="I1295" i="47" s="1"/>
  <c r="M1296" i="10"/>
  <c r="N1496" i="10" s="1"/>
  <c r="I1496" i="47" s="1"/>
  <c r="F1385" i="10" l="1"/>
  <c r="G1384" i="10"/>
  <c r="B1384" i="47" s="1"/>
  <c r="H1384" i="10"/>
  <c r="G1384" i="47" s="1"/>
  <c r="N1296" i="10"/>
  <c r="I1296" i="47" s="1"/>
  <c r="M1297" i="10"/>
  <c r="N1497" i="10" s="1"/>
  <c r="I1497" i="47" s="1"/>
  <c r="F1386" i="10" l="1"/>
  <c r="G1385" i="10"/>
  <c r="B1385" i="47" s="1"/>
  <c r="H1385" i="10"/>
  <c r="G1385" i="47" s="1"/>
  <c r="M1298" i="10"/>
  <c r="N1498" i="10" s="1"/>
  <c r="I1498" i="47" s="1"/>
  <c r="N1297" i="10"/>
  <c r="I1297" i="47" s="1"/>
  <c r="F1387" i="10" l="1"/>
  <c r="G1386" i="10"/>
  <c r="B1386" i="47" s="1"/>
  <c r="H1386" i="10"/>
  <c r="G1386" i="47" s="1"/>
  <c r="M1299" i="10"/>
  <c r="N1499" i="10" s="1"/>
  <c r="I1499" i="47" s="1"/>
  <c r="N1298" i="10"/>
  <c r="I1298" i="47" s="1"/>
  <c r="F1388" i="10" l="1"/>
  <c r="G1387" i="10"/>
  <c r="B1387" i="47" s="1"/>
  <c r="H1387" i="10"/>
  <c r="G1387" i="47" s="1"/>
  <c r="M1300" i="10"/>
  <c r="N1500" i="10" s="1"/>
  <c r="I1500" i="47" s="1"/>
  <c r="N1299" i="10"/>
  <c r="I1299" i="47" s="1"/>
  <c r="G1388" i="10" l="1"/>
  <c r="B1388" i="47" s="1"/>
  <c r="F1389" i="10"/>
  <c r="H1388" i="10"/>
  <c r="G1388" i="47" s="1"/>
  <c r="M1301" i="10"/>
  <c r="N1501" i="10" s="1"/>
  <c r="I1501" i="47" s="1"/>
  <c r="N1300" i="10"/>
  <c r="I1300" i="47" s="1"/>
  <c r="F1390" i="10" l="1"/>
  <c r="G1389" i="10"/>
  <c r="B1389" i="47" s="1"/>
  <c r="H1389" i="10"/>
  <c r="G1389" i="47" s="1"/>
  <c r="N1301" i="10"/>
  <c r="I1301" i="47" s="1"/>
  <c r="M1302" i="10"/>
  <c r="N1502" i="10" s="1"/>
  <c r="I1502" i="47" s="1"/>
  <c r="G1390" i="10" l="1"/>
  <c r="B1390" i="47" s="1"/>
  <c r="F1391" i="10"/>
  <c r="H1390" i="10"/>
  <c r="G1390" i="47" s="1"/>
  <c r="N1302" i="10"/>
  <c r="I1302" i="47" s="1"/>
  <c r="M1303" i="10"/>
  <c r="N1503" i="10" s="1"/>
  <c r="I1503" i="47" s="1"/>
  <c r="F1392" i="10" l="1"/>
  <c r="G1391" i="10"/>
  <c r="B1391" i="47" s="1"/>
  <c r="H1391" i="10"/>
  <c r="G1391" i="47" s="1"/>
  <c r="M1304" i="10"/>
  <c r="N1504" i="10" s="1"/>
  <c r="I1504" i="47" s="1"/>
  <c r="N1303" i="10"/>
  <c r="I1303" i="47" s="1"/>
  <c r="G1392" i="10" l="1"/>
  <c r="B1392" i="47" s="1"/>
  <c r="F1393" i="10"/>
  <c r="H1392" i="10"/>
  <c r="G1392" i="47" s="1"/>
  <c r="N1304" i="10"/>
  <c r="I1304" i="47" s="1"/>
  <c r="M1305" i="10"/>
  <c r="N1505" i="10" s="1"/>
  <c r="I1505" i="47" s="1"/>
  <c r="F1394" i="10" l="1"/>
  <c r="G1393" i="10"/>
  <c r="B1393" i="47" s="1"/>
  <c r="H1393" i="10"/>
  <c r="G1393" i="47" s="1"/>
  <c r="N1305" i="10"/>
  <c r="I1305" i="47" s="1"/>
  <c r="M1306" i="10"/>
  <c r="N1506" i="10" s="1"/>
  <c r="I1506" i="47" s="1"/>
  <c r="F1395" i="10" l="1"/>
  <c r="G1394" i="10"/>
  <c r="B1394" i="47" s="1"/>
  <c r="H1394" i="10"/>
  <c r="G1394" i="47" s="1"/>
  <c r="N1306" i="10"/>
  <c r="I1306" i="47" s="1"/>
  <c r="M1307" i="10"/>
  <c r="N1507" i="10" s="1"/>
  <c r="I1507" i="47" s="1"/>
  <c r="G1395" i="10" l="1"/>
  <c r="B1395" i="47" s="1"/>
  <c r="F1396" i="10"/>
  <c r="H1395" i="10"/>
  <c r="G1395" i="47" s="1"/>
  <c r="M1308" i="10"/>
  <c r="N1508" i="10" s="1"/>
  <c r="I1508" i="47" s="1"/>
  <c r="N1307" i="10"/>
  <c r="I1307" i="47" s="1"/>
  <c r="F1397" i="10" l="1"/>
  <c r="G1396" i="10"/>
  <c r="B1396" i="47" s="1"/>
  <c r="H1396" i="10"/>
  <c r="G1396" i="47" s="1"/>
  <c r="M1309" i="10"/>
  <c r="N1509" i="10" s="1"/>
  <c r="I1509" i="47" s="1"/>
  <c r="N1308" i="10"/>
  <c r="I1308" i="47" s="1"/>
  <c r="G1397" i="10" l="1"/>
  <c r="B1397" i="47" s="1"/>
  <c r="F1398" i="10"/>
  <c r="H1397" i="10"/>
  <c r="G1397" i="47" s="1"/>
  <c r="N1309" i="10"/>
  <c r="I1309" i="47" s="1"/>
  <c r="M1310" i="10"/>
  <c r="N1510" i="10" s="1"/>
  <c r="I1510" i="47" s="1"/>
  <c r="G1398" i="10" l="1"/>
  <c r="B1398" i="47" s="1"/>
  <c r="F1399" i="10"/>
  <c r="H1398" i="10"/>
  <c r="G1398" i="47" s="1"/>
  <c r="M1311" i="10"/>
  <c r="N1511" i="10" s="1"/>
  <c r="I1511" i="47" s="1"/>
  <c r="N1310" i="10"/>
  <c r="I1310" i="47" s="1"/>
  <c r="G1399" i="10" l="1"/>
  <c r="B1399" i="47" s="1"/>
  <c r="F1400" i="10"/>
  <c r="H1399" i="10"/>
  <c r="G1399" i="47" s="1"/>
  <c r="M1312" i="10"/>
  <c r="N1512" i="10" s="1"/>
  <c r="I1512" i="47" s="1"/>
  <c r="N1311" i="10"/>
  <c r="I1311" i="47" s="1"/>
  <c r="G1400" i="10" l="1"/>
  <c r="B1400" i="47" s="1"/>
  <c r="F1401" i="10"/>
  <c r="H1400" i="10"/>
  <c r="G1400" i="47" s="1"/>
  <c r="N1312" i="10"/>
  <c r="I1312" i="47" s="1"/>
  <c r="M1313" i="10"/>
  <c r="N1513" i="10" s="1"/>
  <c r="I1513" i="47" s="1"/>
  <c r="G1401" i="10" l="1"/>
  <c r="B1401" i="47" s="1"/>
  <c r="F1402" i="10"/>
  <c r="H1401" i="10"/>
  <c r="G1401" i="47" s="1"/>
  <c r="M1314" i="10"/>
  <c r="N1514" i="10" s="1"/>
  <c r="I1514" i="47" s="1"/>
  <c r="N1313" i="10"/>
  <c r="I1313" i="47" s="1"/>
  <c r="F1403" i="10" l="1"/>
  <c r="G1402" i="10"/>
  <c r="B1402" i="47" s="1"/>
  <c r="H1402" i="10"/>
  <c r="G1402" i="47" s="1"/>
  <c r="M1315" i="10"/>
  <c r="N1515" i="10" s="1"/>
  <c r="I1515" i="47" s="1"/>
  <c r="N1314" i="10"/>
  <c r="I1314" i="47" s="1"/>
  <c r="G1403" i="10" l="1"/>
  <c r="B1403" i="47" s="1"/>
  <c r="F1404" i="10"/>
  <c r="H1403" i="10"/>
  <c r="G1403" i="47" s="1"/>
  <c r="M1316" i="10"/>
  <c r="N1516" i="10" s="1"/>
  <c r="I1516" i="47" s="1"/>
  <c r="N1315" i="10"/>
  <c r="I1315" i="47" s="1"/>
  <c r="F1405" i="10" l="1"/>
  <c r="G1404" i="10"/>
  <c r="B1404" i="47" s="1"/>
  <c r="H1404" i="10"/>
  <c r="G1404" i="47" s="1"/>
  <c r="N1316" i="10"/>
  <c r="I1316" i="47" s="1"/>
  <c r="M1317" i="10"/>
  <c r="N1517" i="10" s="1"/>
  <c r="I1517" i="47" s="1"/>
  <c r="G1405" i="10" l="1"/>
  <c r="B1405" i="47" s="1"/>
  <c r="F1406" i="10"/>
  <c r="H1405" i="10"/>
  <c r="G1405" i="47" s="1"/>
  <c r="N1317" i="10"/>
  <c r="I1317" i="47" s="1"/>
  <c r="M1318" i="10"/>
  <c r="N1518" i="10" s="1"/>
  <c r="I1518" i="47" s="1"/>
  <c r="F1407" i="10" l="1"/>
  <c r="G1406" i="10"/>
  <c r="B1406" i="47" s="1"/>
  <c r="H1406" i="10"/>
  <c r="G1406" i="47" s="1"/>
  <c r="N1318" i="10"/>
  <c r="I1318" i="47" s="1"/>
  <c r="M1319" i="10"/>
  <c r="N1519" i="10" s="1"/>
  <c r="I1519" i="47" s="1"/>
  <c r="G1407" i="10" l="1"/>
  <c r="B1407" i="47" s="1"/>
  <c r="F1408" i="10"/>
  <c r="H1407" i="10"/>
  <c r="G1407" i="47" s="1"/>
  <c r="M1320" i="10"/>
  <c r="N1520" i="10" s="1"/>
  <c r="I1520" i="47" s="1"/>
  <c r="N1319" i="10"/>
  <c r="I1319" i="47" s="1"/>
  <c r="F1409" i="10" l="1"/>
  <c r="G1408" i="10"/>
  <c r="B1408" i="47" s="1"/>
  <c r="H1408" i="10"/>
  <c r="G1408" i="47" s="1"/>
  <c r="M1321" i="10"/>
  <c r="N1521" i="10" s="1"/>
  <c r="I1521" i="47" s="1"/>
  <c r="N1320" i="10"/>
  <c r="I1320" i="47" s="1"/>
  <c r="G1409" i="10" l="1"/>
  <c r="B1409" i="47" s="1"/>
  <c r="F1410" i="10"/>
  <c r="H1409" i="10"/>
  <c r="G1409" i="47" s="1"/>
  <c r="M1322" i="10"/>
  <c r="N1522" i="10" s="1"/>
  <c r="I1522" i="47" s="1"/>
  <c r="N1321" i="10"/>
  <c r="I1321" i="47" s="1"/>
  <c r="F1411" i="10" l="1"/>
  <c r="G1410" i="10"/>
  <c r="B1410" i="47" s="1"/>
  <c r="H1410" i="10"/>
  <c r="G1410" i="47" s="1"/>
  <c r="N1322" i="10"/>
  <c r="I1322" i="47" s="1"/>
  <c r="M1323" i="10"/>
  <c r="N1523" i="10" s="1"/>
  <c r="I1523" i="47" s="1"/>
  <c r="F1412" i="10" l="1"/>
  <c r="G1411" i="10"/>
  <c r="B1411" i="47" s="1"/>
  <c r="H1411" i="10"/>
  <c r="G1411" i="47" s="1"/>
  <c r="M1324" i="10"/>
  <c r="N1524" i="10" s="1"/>
  <c r="I1524" i="47" s="1"/>
  <c r="N1323" i="10"/>
  <c r="I1323" i="47" s="1"/>
  <c r="F1413" i="10" l="1"/>
  <c r="G1412" i="10"/>
  <c r="B1412" i="47" s="1"/>
  <c r="H1412" i="10"/>
  <c r="G1412" i="47" s="1"/>
  <c r="N1324" i="10"/>
  <c r="I1324" i="47" s="1"/>
  <c r="M1325" i="10"/>
  <c r="N1525" i="10" s="1"/>
  <c r="I1525" i="47" s="1"/>
  <c r="G1413" i="10" l="1"/>
  <c r="B1413" i="47" s="1"/>
  <c r="F1414" i="10"/>
  <c r="H1413" i="10"/>
  <c r="G1413" i="47" s="1"/>
  <c r="N1325" i="10"/>
  <c r="I1325" i="47" s="1"/>
  <c r="M1326" i="10"/>
  <c r="N1526" i="10" s="1"/>
  <c r="I1526" i="47" s="1"/>
  <c r="F1415" i="10" l="1"/>
  <c r="G1414" i="10"/>
  <c r="B1414" i="47" s="1"/>
  <c r="H1414" i="10"/>
  <c r="G1414" i="47" s="1"/>
  <c r="M1327" i="10"/>
  <c r="N1527" i="10" s="1"/>
  <c r="I1527" i="47" s="1"/>
  <c r="N1326" i="10"/>
  <c r="I1326" i="47" s="1"/>
  <c r="F1416" i="10" l="1"/>
  <c r="G1415" i="10"/>
  <c r="B1415" i="47" s="1"/>
  <c r="H1415" i="10"/>
  <c r="G1415" i="47" s="1"/>
  <c r="N1327" i="10"/>
  <c r="I1327" i="47" s="1"/>
  <c r="M1328" i="10"/>
  <c r="N1528" i="10" s="1"/>
  <c r="I1528" i="47" s="1"/>
  <c r="F1417" i="10" l="1"/>
  <c r="G1416" i="10"/>
  <c r="B1416" i="47" s="1"/>
  <c r="H1416" i="10"/>
  <c r="G1416" i="47" s="1"/>
  <c r="N1328" i="10"/>
  <c r="I1328" i="47" s="1"/>
  <c r="M1329" i="10"/>
  <c r="N1529" i="10" s="1"/>
  <c r="I1529" i="47" s="1"/>
  <c r="F1418" i="10" l="1"/>
  <c r="G1417" i="10"/>
  <c r="B1417" i="47" s="1"/>
  <c r="H1417" i="10"/>
  <c r="G1417" i="47" s="1"/>
  <c r="M1330" i="10"/>
  <c r="N1530" i="10" s="1"/>
  <c r="I1530" i="47" s="1"/>
  <c r="N1329" i="10"/>
  <c r="I1329" i="47" s="1"/>
  <c r="G1418" i="10" l="1"/>
  <c r="B1418" i="47" s="1"/>
  <c r="F1419" i="10"/>
  <c r="H1418" i="10"/>
  <c r="G1418" i="47" s="1"/>
  <c r="M1331" i="10"/>
  <c r="N1531" i="10" s="1"/>
  <c r="I1531" i="47" s="1"/>
  <c r="N1330" i="10"/>
  <c r="I1330" i="47" s="1"/>
  <c r="G1419" i="10" l="1"/>
  <c r="B1419" i="47" s="1"/>
  <c r="F1420" i="10"/>
  <c r="H1419" i="10"/>
  <c r="G1419" i="47" s="1"/>
  <c r="N1331" i="10"/>
  <c r="I1331" i="47" s="1"/>
  <c r="M1332" i="10"/>
  <c r="N1532" i="10" s="1"/>
  <c r="I1532" i="47" s="1"/>
  <c r="F1421" i="10" l="1"/>
  <c r="G1420" i="10"/>
  <c r="B1420" i="47" s="1"/>
  <c r="H1420" i="10"/>
  <c r="G1420" i="47" s="1"/>
  <c r="N1332" i="10"/>
  <c r="I1332" i="47" s="1"/>
  <c r="M1333" i="10"/>
  <c r="N1533" i="10" s="1"/>
  <c r="I1533" i="47" s="1"/>
  <c r="G1421" i="10" l="1"/>
  <c r="B1421" i="47" s="1"/>
  <c r="F1422" i="10"/>
  <c r="H1421" i="10"/>
  <c r="G1421" i="47" s="1"/>
  <c r="M1334" i="10"/>
  <c r="N1534" i="10" s="1"/>
  <c r="I1534" i="47" s="1"/>
  <c r="N1333" i="10"/>
  <c r="I1333" i="47" s="1"/>
  <c r="G1422" i="10" l="1"/>
  <c r="B1422" i="47" s="1"/>
  <c r="F1423" i="10"/>
  <c r="H1422" i="10"/>
  <c r="G1422" i="47" s="1"/>
  <c r="M1335" i="10"/>
  <c r="N1535" i="10" s="1"/>
  <c r="I1535" i="47" s="1"/>
  <c r="N1334" i="10"/>
  <c r="I1334" i="47" s="1"/>
  <c r="G1423" i="10" l="1"/>
  <c r="B1423" i="47" s="1"/>
  <c r="F1424" i="10"/>
  <c r="H1423" i="10"/>
  <c r="G1423" i="47" s="1"/>
  <c r="N1335" i="10"/>
  <c r="I1335" i="47" s="1"/>
  <c r="M1336" i="10"/>
  <c r="N1536" i="10" s="1"/>
  <c r="I1536" i="47" s="1"/>
  <c r="F1425" i="10" l="1"/>
  <c r="G1424" i="10"/>
  <c r="B1424" i="47" s="1"/>
  <c r="H1424" i="10"/>
  <c r="G1424" i="47" s="1"/>
  <c r="N1336" i="10"/>
  <c r="I1336" i="47" s="1"/>
  <c r="M1337" i="10"/>
  <c r="N1537" i="10" s="1"/>
  <c r="I1537" i="47" s="1"/>
  <c r="G1425" i="10" l="1"/>
  <c r="B1425" i="47" s="1"/>
  <c r="F1426" i="10"/>
  <c r="H1425" i="10"/>
  <c r="G1425" i="47" s="1"/>
  <c r="M1338" i="10"/>
  <c r="N1538" i="10" s="1"/>
  <c r="I1538" i="47" s="1"/>
  <c r="N1337" i="10"/>
  <c r="I1337" i="47" s="1"/>
  <c r="G1426" i="10" l="1"/>
  <c r="B1426" i="47" s="1"/>
  <c r="F1427" i="10"/>
  <c r="H1426" i="10"/>
  <c r="G1426" i="47" s="1"/>
  <c r="M1339" i="10"/>
  <c r="N1539" i="10" s="1"/>
  <c r="I1539" i="47" s="1"/>
  <c r="N1338" i="10"/>
  <c r="I1338" i="47" s="1"/>
  <c r="F1428" i="10" l="1"/>
  <c r="G1427" i="10"/>
  <c r="B1427" i="47" s="1"/>
  <c r="H1427" i="10"/>
  <c r="G1427" i="47" s="1"/>
  <c r="N1339" i="10"/>
  <c r="I1339" i="47" s="1"/>
  <c r="M1340" i="10"/>
  <c r="N1540" i="10" s="1"/>
  <c r="I1540" i="47" s="1"/>
  <c r="G1428" i="10" l="1"/>
  <c r="B1428" i="47" s="1"/>
  <c r="F1429" i="10"/>
  <c r="H1428" i="10"/>
  <c r="G1428" i="47" s="1"/>
  <c r="N1340" i="10"/>
  <c r="I1340" i="47" s="1"/>
  <c r="M1341" i="10"/>
  <c r="N1541" i="10" s="1"/>
  <c r="I1541" i="47" s="1"/>
  <c r="F1430" i="10" l="1"/>
  <c r="G1429" i="10"/>
  <c r="B1429" i="47" s="1"/>
  <c r="H1429" i="10"/>
  <c r="G1429" i="47" s="1"/>
  <c r="M1342" i="10"/>
  <c r="N1542" i="10" s="1"/>
  <c r="I1542" i="47" s="1"/>
  <c r="N1341" i="10"/>
  <c r="I1341" i="47" s="1"/>
  <c r="F1431" i="10" l="1"/>
  <c r="G1430" i="10"/>
  <c r="B1430" i="47" s="1"/>
  <c r="H1430" i="10"/>
  <c r="G1430" i="47" s="1"/>
  <c r="N1342" i="10"/>
  <c r="I1342" i="47" s="1"/>
  <c r="M1343" i="10"/>
  <c r="N1543" i="10" s="1"/>
  <c r="I1543" i="47" s="1"/>
  <c r="F1432" i="10" l="1"/>
  <c r="G1431" i="10"/>
  <c r="B1431" i="47" s="1"/>
  <c r="H1431" i="10"/>
  <c r="G1431" i="47" s="1"/>
  <c r="N1343" i="10"/>
  <c r="I1343" i="47" s="1"/>
  <c r="M1344" i="10"/>
  <c r="N1544" i="10" s="1"/>
  <c r="I1544" i="47" s="1"/>
  <c r="F1433" i="10" l="1"/>
  <c r="G1432" i="10"/>
  <c r="B1432" i="47" s="1"/>
  <c r="H1432" i="10"/>
  <c r="G1432" i="47" s="1"/>
  <c r="N1344" i="10"/>
  <c r="I1344" i="47" s="1"/>
  <c r="M1345" i="10"/>
  <c r="N1545" i="10" s="1"/>
  <c r="I1545" i="47" s="1"/>
  <c r="F1434" i="10" l="1"/>
  <c r="G1433" i="10"/>
  <c r="B1433" i="47" s="1"/>
  <c r="H1433" i="10"/>
  <c r="G1433" i="47" s="1"/>
  <c r="M1346" i="10"/>
  <c r="N1546" i="10" s="1"/>
  <c r="I1546" i="47" s="1"/>
  <c r="N1345" i="10"/>
  <c r="I1345" i="47" s="1"/>
  <c r="G1434" i="10" l="1"/>
  <c r="B1434" i="47" s="1"/>
  <c r="F1435" i="10"/>
  <c r="H1434" i="10"/>
  <c r="G1434" i="47" s="1"/>
  <c r="N1346" i="10"/>
  <c r="I1346" i="47" s="1"/>
  <c r="M1347" i="10"/>
  <c r="N1547" i="10" s="1"/>
  <c r="I1547" i="47" s="1"/>
  <c r="G1435" i="10" l="1"/>
  <c r="B1435" i="47" s="1"/>
  <c r="F1436" i="10"/>
  <c r="H1435" i="10"/>
  <c r="G1435" i="47" s="1"/>
  <c r="N1347" i="10"/>
  <c r="I1347" i="47" s="1"/>
  <c r="M1348" i="10"/>
  <c r="N1548" i="10" s="1"/>
  <c r="I1548" i="47" s="1"/>
  <c r="F1437" i="10" l="1"/>
  <c r="G1436" i="10"/>
  <c r="B1436" i="47" s="1"/>
  <c r="H1436" i="10"/>
  <c r="G1436" i="47" s="1"/>
  <c r="M1349" i="10"/>
  <c r="N1549" i="10" s="1"/>
  <c r="I1549" i="47" s="1"/>
  <c r="N1348" i="10"/>
  <c r="I1348" i="47" s="1"/>
  <c r="G1437" i="10" l="1"/>
  <c r="B1437" i="47" s="1"/>
  <c r="F1438" i="10"/>
  <c r="H1437" i="10"/>
  <c r="G1437" i="47" s="1"/>
  <c r="M1350" i="10"/>
  <c r="N1550" i="10" s="1"/>
  <c r="I1550" i="47" s="1"/>
  <c r="N1349" i="10"/>
  <c r="I1349" i="47" s="1"/>
  <c r="G1438" i="10" l="1"/>
  <c r="B1438" i="47" s="1"/>
  <c r="F1439" i="10"/>
  <c r="H1438" i="10"/>
  <c r="G1438" i="47" s="1"/>
  <c r="N1350" i="10"/>
  <c r="I1350" i="47" s="1"/>
  <c r="M1351" i="10"/>
  <c r="N1551" i="10" s="1"/>
  <c r="I1551" i="47" s="1"/>
  <c r="F1440" i="10" l="1"/>
  <c r="G1439" i="10"/>
  <c r="B1439" i="47" s="1"/>
  <c r="H1439" i="10"/>
  <c r="G1439" i="47" s="1"/>
  <c r="N1351" i="10"/>
  <c r="I1351" i="47" s="1"/>
  <c r="M1352" i="10"/>
  <c r="N1552" i="10" s="1"/>
  <c r="I1552" i="47" s="1"/>
  <c r="G1440" i="10" l="1"/>
  <c r="B1440" i="47" s="1"/>
  <c r="F1441" i="10"/>
  <c r="H1440" i="10"/>
  <c r="G1440" i="47" s="1"/>
  <c r="N1352" i="10"/>
  <c r="I1352" i="47" s="1"/>
  <c r="M1353" i="10"/>
  <c r="N1553" i="10" s="1"/>
  <c r="I1553" i="47" s="1"/>
  <c r="G1441" i="10" l="1"/>
  <c r="B1441" i="47" s="1"/>
  <c r="F1442" i="10"/>
  <c r="H1441" i="10"/>
  <c r="G1441" i="47" s="1"/>
  <c r="M1354" i="10"/>
  <c r="N1554" i="10" s="1"/>
  <c r="I1554" i="47" s="1"/>
  <c r="N1353" i="10"/>
  <c r="I1353" i="47" s="1"/>
  <c r="G1442" i="10" l="1"/>
  <c r="B1442" i="47" s="1"/>
  <c r="F1443" i="10"/>
  <c r="H1442" i="10"/>
  <c r="G1442" i="47" s="1"/>
  <c r="N1354" i="10"/>
  <c r="I1354" i="47" s="1"/>
  <c r="M1355" i="10"/>
  <c r="N1555" i="10" s="1"/>
  <c r="I1555" i="47" s="1"/>
  <c r="F1444" i="10" l="1"/>
  <c r="G1443" i="10"/>
  <c r="B1443" i="47" s="1"/>
  <c r="H1443" i="10"/>
  <c r="G1443" i="47" s="1"/>
  <c r="N1355" i="10"/>
  <c r="I1355" i="47" s="1"/>
  <c r="M1356" i="10"/>
  <c r="N1556" i="10" s="1"/>
  <c r="I1556" i="47" s="1"/>
  <c r="F1445" i="10" l="1"/>
  <c r="G1444" i="10"/>
  <c r="B1444" i="47" s="1"/>
  <c r="H1444" i="10"/>
  <c r="G1444" i="47" s="1"/>
  <c r="M1357" i="10"/>
  <c r="N1557" i="10" s="1"/>
  <c r="I1557" i="47" s="1"/>
  <c r="N1356" i="10"/>
  <c r="I1356" i="47" s="1"/>
  <c r="F1446" i="10" l="1"/>
  <c r="G1445" i="10"/>
  <c r="B1445" i="47" s="1"/>
  <c r="H1445" i="10"/>
  <c r="G1445" i="47" s="1"/>
  <c r="M1358" i="10"/>
  <c r="N1558" i="10" s="1"/>
  <c r="I1558" i="47" s="1"/>
  <c r="N1357" i="10"/>
  <c r="I1357" i="47" s="1"/>
  <c r="G1446" i="10" l="1"/>
  <c r="B1446" i="47" s="1"/>
  <c r="F1447" i="10"/>
  <c r="H1446" i="10"/>
  <c r="G1446" i="47" s="1"/>
  <c r="N1358" i="10"/>
  <c r="I1358" i="47" s="1"/>
  <c r="M1359" i="10"/>
  <c r="N1559" i="10" s="1"/>
  <c r="I1559" i="47" s="1"/>
  <c r="F1448" i="10" l="1"/>
  <c r="G1447" i="10"/>
  <c r="B1447" i="47" s="1"/>
  <c r="H1447" i="10"/>
  <c r="G1447" i="47" s="1"/>
  <c r="N1359" i="10"/>
  <c r="I1359" i="47" s="1"/>
  <c r="M1360" i="10"/>
  <c r="N1560" i="10" s="1"/>
  <c r="I1560" i="47" s="1"/>
  <c r="F1449" i="10" l="1"/>
  <c r="G1448" i="10"/>
  <c r="B1448" i="47" s="1"/>
  <c r="H1448" i="10"/>
  <c r="G1448" i="47" s="1"/>
  <c r="N1360" i="10"/>
  <c r="I1360" i="47" s="1"/>
  <c r="M1361" i="10"/>
  <c r="N1561" i="10" s="1"/>
  <c r="I1561" i="47" s="1"/>
  <c r="G1449" i="10" l="1"/>
  <c r="B1449" i="47" s="1"/>
  <c r="F1450" i="10"/>
  <c r="H1449" i="10"/>
  <c r="G1449" i="47" s="1"/>
  <c r="N1361" i="10"/>
  <c r="I1361" i="47" s="1"/>
  <c r="M1362" i="10"/>
  <c r="N1562" i="10" s="1"/>
  <c r="I1562" i="47" s="1"/>
  <c r="G1450" i="10" l="1"/>
  <c r="B1450" i="47" s="1"/>
  <c r="F1451" i="10"/>
  <c r="H1450" i="10"/>
  <c r="G1450" i="47" s="1"/>
  <c r="N1362" i="10"/>
  <c r="I1362" i="47" s="1"/>
  <c r="M1363" i="10"/>
  <c r="N1563" i="10" s="1"/>
  <c r="I1563" i="47" s="1"/>
  <c r="G1451" i="10" l="1"/>
  <c r="B1451" i="47" s="1"/>
  <c r="F1452" i="10"/>
  <c r="H1451" i="10"/>
  <c r="G1451" i="47" s="1"/>
  <c r="N1363" i="10"/>
  <c r="I1363" i="47" s="1"/>
  <c r="M1364" i="10"/>
  <c r="N1564" i="10" s="1"/>
  <c r="I1564" i="47" s="1"/>
  <c r="F1453" i="10" l="1"/>
  <c r="G1452" i="10"/>
  <c r="B1452" i="47" s="1"/>
  <c r="H1452" i="10"/>
  <c r="G1452" i="47" s="1"/>
  <c r="M1365" i="10"/>
  <c r="N1565" i="10" s="1"/>
  <c r="I1565" i="47" s="1"/>
  <c r="N1364" i="10"/>
  <c r="I1364" i="47" s="1"/>
  <c r="F1454" i="10" l="1"/>
  <c r="G1453" i="10"/>
  <c r="B1453" i="47" s="1"/>
  <c r="H1453" i="10"/>
  <c r="G1453" i="47" s="1"/>
  <c r="M1366" i="10"/>
  <c r="N1566" i="10" s="1"/>
  <c r="I1566" i="47" s="1"/>
  <c r="N1365" i="10"/>
  <c r="I1365" i="47" s="1"/>
  <c r="F1455" i="10" l="1"/>
  <c r="G1454" i="10"/>
  <c r="B1454" i="47" s="1"/>
  <c r="H1454" i="10"/>
  <c r="G1454" i="47" s="1"/>
  <c r="N1366" i="10"/>
  <c r="I1366" i="47" s="1"/>
  <c r="M1367" i="10"/>
  <c r="N1567" i="10" s="1"/>
  <c r="I1567" i="47" s="1"/>
  <c r="G1455" i="10" l="1"/>
  <c r="B1455" i="47" s="1"/>
  <c r="F1456" i="10"/>
  <c r="H1455" i="10"/>
  <c r="G1455" i="47" s="1"/>
  <c r="N1367" i="10"/>
  <c r="I1367" i="47" s="1"/>
  <c r="M1368" i="10"/>
  <c r="N1568" i="10" s="1"/>
  <c r="I1568" i="47" s="1"/>
  <c r="G1456" i="10" l="1"/>
  <c r="B1456" i="47" s="1"/>
  <c r="F1457" i="10"/>
  <c r="H1456" i="10"/>
  <c r="G1456" i="47" s="1"/>
  <c r="N1368" i="10"/>
  <c r="I1368" i="47" s="1"/>
  <c r="M1369" i="10"/>
  <c r="N1569" i="10" s="1"/>
  <c r="I1569" i="47" s="1"/>
  <c r="G1457" i="10" l="1"/>
  <c r="B1457" i="47" s="1"/>
  <c r="F1458" i="10"/>
  <c r="H1457" i="10"/>
  <c r="G1457" i="47" s="1"/>
  <c r="M1370" i="10"/>
  <c r="N1570" i="10" s="1"/>
  <c r="I1570" i="47" s="1"/>
  <c r="N1369" i="10"/>
  <c r="I1369" i="47" s="1"/>
  <c r="G1458" i="10" l="1"/>
  <c r="B1458" i="47" s="1"/>
  <c r="F1459" i="10"/>
  <c r="H1458" i="10"/>
  <c r="G1458" i="47" s="1"/>
  <c r="N1370" i="10"/>
  <c r="I1370" i="47" s="1"/>
  <c r="M1371" i="10"/>
  <c r="N1571" i="10" s="1"/>
  <c r="I1571" i="47" s="1"/>
  <c r="G1459" i="10" l="1"/>
  <c r="B1459" i="47" s="1"/>
  <c r="F1460" i="10"/>
  <c r="H1459" i="10"/>
  <c r="G1459" i="47" s="1"/>
  <c r="N1371" i="10"/>
  <c r="I1371" i="47" s="1"/>
  <c r="M1372" i="10"/>
  <c r="N1572" i="10" s="1"/>
  <c r="I1572" i="47" s="1"/>
  <c r="F1461" i="10" l="1"/>
  <c r="G1460" i="10"/>
  <c r="B1460" i="47" s="1"/>
  <c r="H1460" i="10"/>
  <c r="G1460" i="47" s="1"/>
  <c r="N1372" i="10"/>
  <c r="I1372" i="47" s="1"/>
  <c r="M1373" i="10"/>
  <c r="N1573" i="10" s="1"/>
  <c r="I1573" i="47" s="1"/>
  <c r="F1462" i="10" l="1"/>
  <c r="G1461" i="10"/>
  <c r="B1461" i="47" s="1"/>
  <c r="H1461" i="10"/>
  <c r="G1461" i="47" s="1"/>
  <c r="M1374" i="10"/>
  <c r="N1574" i="10" s="1"/>
  <c r="I1574" i="47" s="1"/>
  <c r="N1373" i="10"/>
  <c r="I1373" i="47" s="1"/>
  <c r="G1462" i="10" l="1"/>
  <c r="B1462" i="47" s="1"/>
  <c r="B16" i="30" s="1"/>
  <c r="H1462" i="10"/>
  <c r="G1462" i="47" s="1"/>
  <c r="N1374" i="10"/>
  <c r="I1374" i="47" s="1"/>
  <c r="M1375" i="10"/>
  <c r="N1575" i="10" s="1"/>
  <c r="I1575" i="47" s="1"/>
  <c r="C16" i="30" l="1"/>
  <c r="B17" i="30"/>
  <c r="N1375" i="10"/>
  <c r="I1375" i="47" s="1"/>
  <c r="M1376" i="10"/>
  <c r="N1576" i="10" s="1"/>
  <c r="I1576" i="47" s="1"/>
  <c r="B18" i="30" l="1"/>
  <c r="B19" i="30"/>
  <c r="D16" i="30"/>
  <c r="C17" i="30"/>
  <c r="N1376" i="10"/>
  <c r="I1376" i="47" s="1"/>
  <c r="M1377" i="10"/>
  <c r="N1577" i="10" s="1"/>
  <c r="I1577" i="47" s="1"/>
  <c r="C19" i="30" l="1"/>
  <c r="C18" i="30"/>
  <c r="E16" i="30"/>
  <c r="D17" i="30"/>
  <c r="M1378" i="10"/>
  <c r="N1578" i="10" s="1"/>
  <c r="I1578" i="47" s="1"/>
  <c r="N1377" i="10"/>
  <c r="I1377" i="47" s="1"/>
  <c r="D19" i="30" l="1"/>
  <c r="D18" i="30"/>
  <c r="F16" i="30"/>
  <c r="E17" i="30"/>
  <c r="N1378" i="10"/>
  <c r="I1378" i="47" s="1"/>
  <c r="M1379" i="10"/>
  <c r="N1579" i="10" s="1"/>
  <c r="I1579" i="47" s="1"/>
  <c r="E19" i="30" l="1"/>
  <c r="E18" i="30"/>
  <c r="G16" i="30"/>
  <c r="F17" i="30"/>
  <c r="N1379" i="10"/>
  <c r="I1379" i="47" s="1"/>
  <c r="M1380" i="10"/>
  <c r="N1580" i="10" s="1"/>
  <c r="I1580" i="47" s="1"/>
  <c r="F19" i="30" l="1"/>
  <c r="F18" i="30"/>
  <c r="H16" i="30"/>
  <c r="H17" i="30" s="1"/>
  <c r="G17" i="30"/>
  <c r="N1380" i="10"/>
  <c r="I1380" i="47" s="1"/>
  <c r="M1381" i="10"/>
  <c r="N1581" i="10" s="1"/>
  <c r="I1581" i="47" s="1"/>
  <c r="G18" i="30" l="1"/>
  <c r="G19" i="30"/>
  <c r="H19" i="30"/>
  <c r="H18" i="30"/>
  <c r="M1382" i="10"/>
  <c r="N1582" i="10" s="1"/>
  <c r="I1582" i="47" s="1"/>
  <c r="N1381" i="10"/>
  <c r="I1381" i="47" s="1"/>
  <c r="N1382" i="10" l="1"/>
  <c r="I1382" i="47" s="1"/>
  <c r="M1383" i="10"/>
  <c r="N1583" i="10" s="1"/>
  <c r="I1583" i="47" s="1"/>
  <c r="N1383" i="10" l="1"/>
  <c r="I1383" i="47" s="1"/>
  <c r="M1384" i="10"/>
  <c r="N1584" i="10" s="1"/>
  <c r="I1584" i="47" s="1"/>
  <c r="N1384" i="10" l="1"/>
  <c r="I1384" i="47" s="1"/>
  <c r="M1385" i="10"/>
  <c r="N1585" i="10" s="1"/>
  <c r="I1585" i="47" s="1"/>
  <c r="M1386" i="10" l="1"/>
  <c r="N1586" i="10" s="1"/>
  <c r="I1586" i="47" s="1"/>
  <c r="N1385" i="10"/>
  <c r="I1385" i="47" s="1"/>
  <c r="M1387" i="10" l="1"/>
  <c r="N1587" i="10" s="1"/>
  <c r="I1587" i="47" s="1"/>
  <c r="N1386" i="10"/>
  <c r="I1386" i="47" s="1"/>
  <c r="N1387" i="10" l="1"/>
  <c r="I1387" i="47" s="1"/>
  <c r="M1388" i="10"/>
  <c r="N1588" i="10" s="1"/>
  <c r="I1588" i="47" s="1"/>
  <c r="N1388" i="10" l="1"/>
  <c r="I1388" i="47" s="1"/>
  <c r="M1389" i="10"/>
  <c r="N1589" i="10" s="1"/>
  <c r="I1589" i="47" s="1"/>
  <c r="M1390" i="10" l="1"/>
  <c r="N1590" i="10" s="1"/>
  <c r="I1590" i="47" s="1"/>
  <c r="N1389" i="10"/>
  <c r="I1389" i="47" s="1"/>
  <c r="N1390" i="10" l="1"/>
  <c r="I1390" i="47" s="1"/>
  <c r="M1391" i="10"/>
  <c r="N1591" i="10" s="1"/>
  <c r="I1591" i="47" s="1"/>
  <c r="M1392" i="10" l="1"/>
  <c r="N1592" i="10" s="1"/>
  <c r="I1592" i="47" s="1"/>
  <c r="N1391" i="10"/>
  <c r="I1391" i="47" s="1"/>
  <c r="N1392" i="10" l="1"/>
  <c r="I1392" i="47" s="1"/>
  <c r="M1393" i="10"/>
  <c r="N1593" i="10" s="1"/>
  <c r="I1593" i="47" s="1"/>
  <c r="M1394" i="10" l="1"/>
  <c r="N1594" i="10" s="1"/>
  <c r="I1594" i="47" s="1"/>
  <c r="N1393" i="10"/>
  <c r="I1393" i="47" s="1"/>
  <c r="N1394" i="10" l="1"/>
  <c r="I1394" i="47" s="1"/>
  <c r="M1395" i="10"/>
  <c r="N1595" i="10" s="1"/>
  <c r="I1595" i="47" s="1"/>
  <c r="N1395" i="10" l="1"/>
  <c r="I1395" i="47" s="1"/>
  <c r="M1396" i="10"/>
  <c r="N1596" i="10" s="1"/>
  <c r="I1596" i="47" s="1"/>
  <c r="N1396" i="10" l="1"/>
  <c r="I1396" i="47" s="1"/>
  <c r="M1397" i="10"/>
  <c r="N1597" i="10" s="1"/>
  <c r="I1597" i="47" s="1"/>
  <c r="M1398" i="10" l="1"/>
  <c r="N1598" i="10" s="1"/>
  <c r="I1598" i="47" s="1"/>
  <c r="N1397" i="10"/>
  <c r="I1397" i="47" s="1"/>
  <c r="N1398" i="10" l="1"/>
  <c r="I1398" i="47" s="1"/>
  <c r="M1399" i="10"/>
  <c r="N1599" i="10" s="1"/>
  <c r="I1599" i="47" s="1"/>
  <c r="N1399" i="10" l="1"/>
  <c r="I1399" i="47" s="1"/>
  <c r="M1400" i="10"/>
  <c r="N1600" i="10" s="1"/>
  <c r="I1600" i="47" s="1"/>
  <c r="N1400" i="10" l="1"/>
  <c r="I1400" i="47" s="1"/>
  <c r="M1401" i="10"/>
  <c r="N1601" i="10" s="1"/>
  <c r="I1601" i="47" s="1"/>
  <c r="N1401" i="10" l="1"/>
  <c r="I1401" i="47" s="1"/>
  <c r="M1402" i="10"/>
  <c r="N1602" i="10" s="1"/>
  <c r="I1602" i="47" s="1"/>
  <c r="N1402" i="10" l="1"/>
  <c r="I1402" i="47" s="1"/>
  <c r="M1403" i="10"/>
  <c r="N1603" i="10" s="1"/>
  <c r="I1603" i="47" s="1"/>
  <c r="M1404" i="10" l="1"/>
  <c r="N1604" i="10" s="1"/>
  <c r="I1604" i="47" s="1"/>
  <c r="N1403" i="10"/>
  <c r="I1403" i="47" s="1"/>
  <c r="N1404" i="10" l="1"/>
  <c r="I1404" i="47" s="1"/>
  <c r="M1405" i="10"/>
  <c r="N1605" i="10" s="1"/>
  <c r="I1605" i="47" s="1"/>
  <c r="N1405" i="10" l="1"/>
  <c r="I1405" i="47" s="1"/>
  <c r="M1406" i="10"/>
  <c r="N1606" i="10" s="1"/>
  <c r="I1606" i="47" s="1"/>
  <c r="N1406" i="10" l="1"/>
  <c r="I1406" i="47" s="1"/>
  <c r="M1407" i="10"/>
  <c r="N1607" i="10" s="1"/>
  <c r="I1607" i="47" s="1"/>
  <c r="M1408" i="10" l="1"/>
  <c r="N1608" i="10" s="1"/>
  <c r="I1608" i="47" s="1"/>
  <c r="N1407" i="10"/>
  <c r="I1407" i="47" s="1"/>
  <c r="M1409" i="10" l="1"/>
  <c r="N1609" i="10" s="1"/>
  <c r="I1609" i="47" s="1"/>
  <c r="N1408" i="10"/>
  <c r="I1408" i="47" s="1"/>
  <c r="N1409" i="10" l="1"/>
  <c r="I1409" i="47" s="1"/>
  <c r="M1410" i="10"/>
  <c r="N1610" i="10" s="1"/>
  <c r="I1610" i="47" s="1"/>
  <c r="N1410" i="10" l="1"/>
  <c r="I1410" i="47" s="1"/>
  <c r="M1411" i="10"/>
  <c r="N1611" i="10" s="1"/>
  <c r="I1611" i="47" s="1"/>
  <c r="N1411" i="10" l="1"/>
  <c r="I1411" i="47" s="1"/>
  <c r="M1412" i="10"/>
  <c r="N1612" i="10" s="1"/>
  <c r="I1612" i="47" s="1"/>
  <c r="M1413" i="10" l="1"/>
  <c r="N1613" i="10" s="1"/>
  <c r="I1613" i="47" s="1"/>
  <c r="N1412" i="10"/>
  <c r="I1412" i="47" s="1"/>
  <c r="M1414" i="10" l="1"/>
  <c r="N1614" i="10" s="1"/>
  <c r="I1614" i="47" s="1"/>
  <c r="N1413" i="10"/>
  <c r="I1413" i="47" s="1"/>
  <c r="M1415" i="10" l="1"/>
  <c r="N1615" i="10" s="1"/>
  <c r="I1615" i="47" s="1"/>
  <c r="N1414" i="10"/>
  <c r="I1414" i="47" s="1"/>
  <c r="N1415" i="10" l="1"/>
  <c r="I1415" i="47" s="1"/>
  <c r="M1416" i="10"/>
  <c r="N1616" i="10" s="1"/>
  <c r="I1616" i="47" s="1"/>
  <c r="N1416" i="10" l="1"/>
  <c r="I1416" i="47" s="1"/>
  <c r="M1417" i="10"/>
  <c r="N1617" i="10" s="1"/>
  <c r="I1617" i="47" s="1"/>
  <c r="M1418" i="10" l="1"/>
  <c r="N1618" i="10" s="1"/>
  <c r="I1618" i="47" s="1"/>
  <c r="N1417" i="10"/>
  <c r="I1417" i="47" s="1"/>
  <c r="M1419" i="10" l="1"/>
  <c r="N1619" i="10" s="1"/>
  <c r="I1619" i="47" s="1"/>
  <c r="N1418" i="10"/>
  <c r="I1418" i="47" s="1"/>
  <c r="M1420" i="10" l="1"/>
  <c r="N1620" i="10" s="1"/>
  <c r="I1620" i="47" s="1"/>
  <c r="N1419" i="10"/>
  <c r="I1419" i="47" s="1"/>
  <c r="M1421" i="10" l="1"/>
  <c r="N1621" i="10" s="1"/>
  <c r="I1621" i="47" s="1"/>
  <c r="N1420" i="10"/>
  <c r="I1420" i="47" s="1"/>
  <c r="M1422" i="10" l="1"/>
  <c r="N1622" i="10" s="1"/>
  <c r="I1622" i="47" s="1"/>
  <c r="N1421" i="10"/>
  <c r="I1421" i="47" s="1"/>
  <c r="M1423" i="10" l="1"/>
  <c r="N1623" i="10" s="1"/>
  <c r="I1623" i="47" s="1"/>
  <c r="N1422" i="10"/>
  <c r="I1422" i="47" s="1"/>
  <c r="N1423" i="10" l="1"/>
  <c r="I1423" i="47" s="1"/>
  <c r="M1424" i="10"/>
  <c r="N1624" i="10" s="1"/>
  <c r="I1624" i="47" s="1"/>
  <c r="M1425" i="10" l="1"/>
  <c r="N1625" i="10" s="1"/>
  <c r="I1625" i="47" s="1"/>
  <c r="N1424" i="10"/>
  <c r="I1424" i="47" s="1"/>
  <c r="N1425" i="10" l="1"/>
  <c r="I1425" i="47" s="1"/>
  <c r="M1426" i="10"/>
  <c r="N1626" i="10" s="1"/>
  <c r="I1626" i="47" s="1"/>
  <c r="N1426" i="10" l="1"/>
  <c r="I1426" i="47" s="1"/>
  <c r="M1427" i="10"/>
  <c r="N1627" i="10" s="1"/>
  <c r="I1627" i="47" s="1"/>
  <c r="M1428" i="10" l="1"/>
  <c r="N1628" i="10" s="1"/>
  <c r="I1628" i="47" s="1"/>
  <c r="N1427" i="10"/>
  <c r="I1427" i="47" s="1"/>
  <c r="N1428" i="10" l="1"/>
  <c r="I1428" i="47" s="1"/>
  <c r="M1429" i="10"/>
  <c r="N1629" i="10" s="1"/>
  <c r="I1629" i="47" s="1"/>
  <c r="M1430" i="10" l="1"/>
  <c r="N1630" i="10" s="1"/>
  <c r="I1630" i="47" s="1"/>
  <c r="N1429" i="10"/>
  <c r="I1429" i="47" s="1"/>
  <c r="N1430" i="10" l="1"/>
  <c r="I1430" i="47" s="1"/>
  <c r="M1431" i="10"/>
  <c r="N1631" i="10" s="1"/>
  <c r="I1631" i="47" s="1"/>
  <c r="M1432" i="10" l="1"/>
  <c r="N1632" i="10" s="1"/>
  <c r="I1632" i="47" s="1"/>
  <c r="N1431" i="10"/>
  <c r="I1431" i="47" s="1"/>
  <c r="M1433" i="10" l="1"/>
  <c r="N1633" i="10" s="1"/>
  <c r="I1633" i="47" s="1"/>
  <c r="N1432" i="10"/>
  <c r="I1432" i="47" s="1"/>
  <c r="M1434" i="10" l="1"/>
  <c r="N1634" i="10" s="1"/>
  <c r="I1634" i="47" s="1"/>
  <c r="N1433" i="10"/>
  <c r="I1433" i="47" s="1"/>
  <c r="N1434" i="10" l="1"/>
  <c r="I1434" i="47" s="1"/>
  <c r="M1435" i="10"/>
  <c r="N1635" i="10" s="1"/>
  <c r="I1635" i="47" s="1"/>
  <c r="N1435" i="10" l="1"/>
  <c r="I1435" i="47" s="1"/>
  <c r="M1436" i="10"/>
  <c r="N1636" i="10" s="1"/>
  <c r="I1636" i="47" s="1"/>
  <c r="M1437" i="10" l="1"/>
  <c r="N1637" i="10" s="1"/>
  <c r="I1637" i="47" s="1"/>
  <c r="N1436" i="10"/>
  <c r="I1436" i="47" s="1"/>
  <c r="M1438" i="10" l="1"/>
  <c r="N1638" i="10" s="1"/>
  <c r="I1638" i="47" s="1"/>
  <c r="N1437" i="10"/>
  <c r="I1437" i="47" s="1"/>
  <c r="M1439" i="10" l="1"/>
  <c r="N1639" i="10" s="1"/>
  <c r="I1639" i="47" s="1"/>
  <c r="N1438" i="10"/>
  <c r="I1438" i="47" s="1"/>
  <c r="N1439" i="10" l="1"/>
  <c r="I1439" i="47" s="1"/>
  <c r="M1440" i="10"/>
  <c r="N1640" i="10" s="1"/>
  <c r="I1640" i="47" s="1"/>
  <c r="M1441" i="10" l="1"/>
  <c r="N1641" i="10" s="1"/>
  <c r="I1641" i="47" s="1"/>
  <c r="N1440" i="10"/>
  <c r="I1440" i="47" s="1"/>
  <c r="M1442" i="10" l="1"/>
  <c r="N1642" i="10" s="1"/>
  <c r="I1642" i="47" s="1"/>
  <c r="N1441" i="10"/>
  <c r="I1441" i="47" s="1"/>
  <c r="M1443" i="10" l="1"/>
  <c r="N1643" i="10" s="1"/>
  <c r="I1643" i="47" s="1"/>
  <c r="N1442" i="10"/>
  <c r="I1442" i="47" s="1"/>
  <c r="M1444" i="10" l="1"/>
  <c r="N1644" i="10" s="1"/>
  <c r="I1644" i="47" s="1"/>
  <c r="N1443" i="10"/>
  <c r="I1443" i="47" s="1"/>
  <c r="N1444" i="10" l="1"/>
  <c r="I1444" i="47" s="1"/>
  <c r="M1445" i="10"/>
  <c r="N1645" i="10" s="1"/>
  <c r="I1645" i="47" s="1"/>
  <c r="N1445" i="10" l="1"/>
  <c r="I1445" i="47" s="1"/>
  <c r="M1446" i="10"/>
  <c r="N1646" i="10" s="1"/>
  <c r="I1646" i="47" s="1"/>
  <c r="N1446" i="10" l="1"/>
  <c r="I1446" i="47" s="1"/>
  <c r="M1447" i="10"/>
  <c r="N1647" i="10" s="1"/>
  <c r="I1647" i="47" s="1"/>
  <c r="M1448" i="10" l="1"/>
  <c r="N1648" i="10" s="1"/>
  <c r="I1648" i="47" s="1"/>
  <c r="N1447" i="10"/>
  <c r="I1447" i="47" s="1"/>
  <c r="N1448" i="10" l="1"/>
  <c r="I1448" i="47" s="1"/>
  <c r="M1449" i="10"/>
  <c r="N1649" i="10" s="1"/>
  <c r="I1649" i="47" s="1"/>
  <c r="M1450" i="10" l="1"/>
  <c r="N1650" i="10" s="1"/>
  <c r="I1650" i="47" s="1"/>
  <c r="N1449" i="10"/>
  <c r="I1449" i="47" s="1"/>
  <c r="M1451" i="10" l="1"/>
  <c r="N1651" i="10" s="1"/>
  <c r="I1651" i="47" s="1"/>
  <c r="N1450" i="10"/>
  <c r="I1450" i="47" s="1"/>
  <c r="M1452" i="10" l="1"/>
  <c r="N1652" i="10" s="1"/>
  <c r="I1652" i="47" s="1"/>
  <c r="N1451" i="10"/>
  <c r="I1451" i="47" s="1"/>
  <c r="M1453" i="10" l="1"/>
  <c r="N1653" i="10" s="1"/>
  <c r="I1653" i="47" s="1"/>
  <c r="N1452" i="10"/>
  <c r="I1452" i="47" s="1"/>
  <c r="N1453" i="10" l="1"/>
  <c r="I1453" i="47" s="1"/>
  <c r="M1454" i="10"/>
  <c r="N1654" i="10" s="1"/>
  <c r="I1654" i="47" s="1"/>
  <c r="M1455" i="10" l="1"/>
  <c r="N1655" i="10" s="1"/>
  <c r="I1655" i="47" s="1"/>
  <c r="N1454" i="10"/>
  <c r="I1454" i="47" s="1"/>
  <c r="M1456" i="10" l="1"/>
  <c r="N1656" i="10" s="1"/>
  <c r="I1656" i="47" s="1"/>
  <c r="N1455" i="10"/>
  <c r="I1455" i="47" s="1"/>
  <c r="M1457" i="10" l="1"/>
  <c r="N1657" i="10" s="1"/>
  <c r="I1657" i="47" s="1"/>
  <c r="N1456" i="10"/>
  <c r="I1456" i="47" s="1"/>
  <c r="M1458" i="10" l="1"/>
  <c r="N1658" i="10" s="1"/>
  <c r="I1658" i="47" s="1"/>
  <c r="N1457" i="10"/>
  <c r="I1457" i="47" s="1"/>
  <c r="M1459" i="10" l="1"/>
  <c r="N1659" i="10" s="1"/>
  <c r="I1659" i="47" s="1"/>
  <c r="N1458" i="10"/>
  <c r="I1458" i="47" s="1"/>
  <c r="M1460" i="10" l="1"/>
  <c r="N1660" i="10" s="1"/>
  <c r="I1660" i="47" s="1"/>
  <c r="N1459" i="10"/>
  <c r="I1459" i="47" s="1"/>
  <c r="M1461" i="10" l="1"/>
  <c r="N1661" i="10" s="1"/>
  <c r="I1661" i="47" s="1"/>
  <c r="N1460" i="10"/>
  <c r="I1460" i="47" s="1"/>
  <c r="M1462" i="10" l="1"/>
  <c r="N1461" i="10"/>
  <c r="I1461" i="47" s="1"/>
  <c r="N1462" i="10" l="1"/>
  <c r="I1462" i="47" s="1"/>
  <c r="N1662" i="10"/>
  <c r="I1662" i="47" s="1"/>
  <c r="J1433" i="47" l="1"/>
  <c r="J1434" i="47" s="1"/>
  <c r="J1435" i="47" s="1"/>
  <c r="J1436" i="47" s="1"/>
  <c r="J1437" i="47" s="1"/>
  <c r="J1438" i="47" s="1"/>
  <c r="J1439" i="47" s="1"/>
  <c r="J1440" i="47" s="1"/>
  <c r="J1441" i="47" s="1"/>
  <c r="J1442" i="47" s="1"/>
  <c r="J1443" i="47" s="1"/>
  <c r="J1444" i="47" s="1"/>
  <c r="J1445" i="47" s="1"/>
  <c r="J1446" i="47" s="1"/>
  <c r="J1447" i="47" s="1"/>
  <c r="J1448" i="47" s="1"/>
  <c r="J1449" i="47" s="1"/>
  <c r="J1450" i="47" s="1"/>
  <c r="J1451" i="47" s="1"/>
  <c r="J1452" i="47" s="1"/>
  <c r="J1453" i="47" s="1"/>
  <c r="J1454" i="47" s="1"/>
  <c r="J1455" i="47" s="1"/>
  <c r="J1456" i="47" s="1"/>
  <c r="J1457" i="47" s="1"/>
  <c r="J1458" i="47" s="1"/>
  <c r="J1459" i="47" s="1"/>
  <c r="J1460" i="47" s="1"/>
  <c r="J1461" i="47" s="1"/>
  <c r="J1462" i="47" s="1"/>
</calcChain>
</file>

<file path=xl/sharedStrings.xml><?xml version="1.0" encoding="utf-8"?>
<sst xmlns="http://schemas.openxmlformats.org/spreadsheetml/2006/main" count="180" uniqueCount="91">
  <si>
    <t>EEX-Handelstag</t>
  </si>
  <si>
    <t>Portfolioprognose</t>
  </si>
  <si>
    <t>Gesamtvolumen</t>
  </si>
  <si>
    <t>* Base +</t>
  </si>
  <si>
    <t>Preisformel tägliche Beschaffung</t>
  </si>
  <si>
    <t>Beschaffungstage tägliche Beschaffung</t>
  </si>
  <si>
    <t>Beschaffungsdatum</t>
  </si>
  <si>
    <t>kalkulierte Beschaffungsmenge</t>
  </si>
  <si>
    <t>Nicht beschaffte Menge</t>
  </si>
  <si>
    <t>tatsächliche Beschaffungsmenge</t>
  </si>
  <si>
    <t>Preis Base</t>
  </si>
  <si>
    <t>Market Price</t>
  </si>
  <si>
    <t>Beschaffungspreis</t>
  </si>
  <si>
    <t>Gesamtpreis</t>
  </si>
  <si>
    <t>Portfoliopreis gesamt</t>
  </si>
  <si>
    <t>bisheriges Beschaffungsvolumen absolut</t>
  </si>
  <si>
    <t>bisheriges Beschaffungsvolumen prozentual</t>
  </si>
  <si>
    <t>Portfolio Price</t>
  </si>
  <si>
    <t>Average Market Price</t>
  </si>
  <si>
    <t>Nebenrechnung</t>
  </si>
  <si>
    <t>Portfolioübersicht</t>
  </si>
  <si>
    <t>Erdgas</t>
  </si>
  <si>
    <t>Gesamtmenge</t>
  </si>
  <si>
    <t>Portfoliomenge absolut</t>
  </si>
  <si>
    <t>Portfoliomenge prozentual</t>
  </si>
  <si>
    <t>Portfoliogesamtkosten</t>
  </si>
  <si>
    <t>Portfoliomischpreis</t>
  </si>
  <si>
    <t>prozentuale Veränderung gegenüber Vorjahr</t>
  </si>
  <si>
    <t>Bergkamen</t>
  </si>
  <si>
    <t>Berlin</t>
  </si>
  <si>
    <t>Kiel</t>
  </si>
  <si>
    <t>Weimar</t>
  </si>
  <si>
    <t>Gesamt</t>
  </si>
  <si>
    <t>Vorjahrespreis</t>
  </si>
  <si>
    <t>Savings previous price pro MWh</t>
  </si>
  <si>
    <t>Savings previous price total</t>
  </si>
  <si>
    <t>Average Market Price (AMP)</t>
  </si>
  <si>
    <t>Savings pro MWh (AMP)</t>
  </si>
  <si>
    <t>Savings Gesamtportfoliomenge (AMP)</t>
  </si>
  <si>
    <t>Savings prozentual (AMP)</t>
  </si>
  <si>
    <t>Wuppertal</t>
  </si>
  <si>
    <t>BHC Deutschland</t>
  </si>
  <si>
    <t>Enovos</t>
  </si>
  <si>
    <t>Minimum 2017</t>
  </si>
  <si>
    <t>Preis Base NCG SPOT</t>
  </si>
  <si>
    <t>200 day average Base NCG Spot</t>
  </si>
  <si>
    <t>Handelstage</t>
  </si>
  <si>
    <t>Summe Handelstage</t>
  </si>
  <si>
    <t>Summe Tagespreise</t>
  </si>
  <si>
    <t>Preis Base NCG Spot</t>
  </si>
  <si>
    <t>200 day average Spot Market Price</t>
  </si>
  <si>
    <t>Savings forecast previous year</t>
  </si>
  <si>
    <t>Knapsack</t>
  </si>
  <si>
    <t>Preis Base NCG 2018</t>
  </si>
  <si>
    <t>200 day average Base NCG 2018</t>
  </si>
  <si>
    <t>Average Base NCG 2018</t>
  </si>
  <si>
    <t>Average Market Price 2018</t>
  </si>
  <si>
    <t>Portfolio Price 2018</t>
  </si>
  <si>
    <t>Previous Year Price 2017</t>
  </si>
  <si>
    <t>Market Price 2018</t>
  </si>
  <si>
    <t>Monatspreise incl. Spotanteil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</si>
  <si>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</si>
  <si>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</si>
  <si>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</si>
  <si>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</si>
  <si>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</si>
  <si>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</si>
  <si>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</si>
  <si>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</si>
  <si>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</si>
  <si>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</si>
  <si>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</si>
  <si>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</si>
  <si>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Spotpreis</t>
  </si>
  <si>
    <t>Monatsabrechnungmengen</t>
  </si>
  <si>
    <t>kummuliert</t>
  </si>
  <si>
    <t>Monatsgesamtkosten</t>
  </si>
  <si>
    <t>Monatsdurchschnittspreis</t>
  </si>
  <si>
    <t>Vergleichskosten Spot</t>
  </si>
  <si>
    <t>delivery price ( 22,94 % Spot)</t>
  </si>
  <si>
    <t>yearly floating average NCG Spot</t>
  </si>
  <si>
    <t>fixed price ( 77,06 % Forward)</t>
  </si>
  <si>
    <t>Wechsel von Natural Gas Daily Reference Price NCG Pegas auf European Gas Spot Index EGSI NCG</t>
  </si>
  <si>
    <t>demand weighted delivery price 2018</t>
  </si>
  <si>
    <t>Spotpreis incl. Handlingfee</t>
  </si>
  <si>
    <t>Preis Base NCG SPOT incl. Handlingfee</t>
  </si>
  <si>
    <t>200 day average Base NCG Spot incl. Handlingfee</t>
  </si>
  <si>
    <t>yearly floating average NCG Spot incl. Handlingfee</t>
  </si>
  <si>
    <t>Savings against market price</t>
  </si>
  <si>
    <t>cumulated savings against market price</t>
  </si>
  <si>
    <t>demand weighted spot price 2018 incl. handling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</si>
</sst>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\ &quot;€/MWh&quot;"/>
    <numFmt numFmtId="165" formatCode="#,##0.00\ &quot;MWh&quot;"/>
    <numFmt numFmtId="166" formatCode="0.0000"/>
    <numFmt numFmtId="167" formatCode="#,##0\ &quot;MWh&quot;"/>
    <numFmt numFmtId="168" formatCode="0.00\ &quot;%&quot;"/>
    <numFmt numFmtId="169" formatCode="_-* #,##0.00\ [$€-407]_-;\-* #,##0.00\ [$€-407]_-;_-* &quot;-&quot;??\ [$€-407]_-;_-@_-"/>
    <numFmt numFmtId="170" formatCode="0.00_ &quot;%&quot;\ ;[Red]\-0.00\ &quot;%&quot;"/>
    <numFmt numFmtId="171" formatCode="#,##0.00\ &quot;€/MWh&quot;;[Red]\-#,##0.00\ &quot;€/MWh&quot;"/>
    <numFmt numFmtId="172" formatCode="#,##0.00\ [$€-407];[Red]\-#,##0.00\ [$€-407]"/>
    <numFmt numFmtId="173" formatCode="#,##0.0000\ &quot;€/MWh&quot;"/>
    <numFmt numFmtId="174" formatCode="_-* #,##0\ [$€-407]_-;\-* #,##0\ [$€-407]_-;_-* &quot;-&quot;??\ [$€-407]_-;_-@_-"/>
  </numFmts>
  <fonts count="1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00B050"/>
      <name val="Arial"/>
      <family val="2"/>
    </font>
    <font>
      <b/>
      <i/>
      <sz val="18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color rgb="FFFF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 applyProtection="1">
      <alignment vertical="top"/>
    </xf>
    <xf numFmtId="14" fontId="0" fillId="0" borderId="0" xfId="0" applyNumberFormat="1" applyProtection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2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169" fontId="1" fillId="2" borderId="0" xfId="0" applyNumberFormat="1" applyFont="1" applyFill="1"/>
    <xf numFmtId="164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64" fontId="6" fillId="2" borderId="0" xfId="0" applyNumberFormat="1" applyFont="1" applyFill="1"/>
    <xf numFmtId="0" fontId="7" fillId="0" borderId="0" xfId="0" applyFont="1" applyAlignment="1"/>
    <xf numFmtId="171" fontId="7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171" fontId="7" fillId="0" borderId="0" xfId="0" applyNumberFormat="1" applyFont="1"/>
    <xf numFmtId="0" fontId="2" fillId="0" borderId="0" xfId="0" applyFont="1" applyAlignment="1">
      <alignment horizontal="left"/>
    </xf>
    <xf numFmtId="0" fontId="5" fillId="4" borderId="0" xfId="0" applyFont="1" applyFill="1"/>
    <xf numFmtId="169" fontId="5" fillId="4" borderId="0" xfId="0" applyNumberFormat="1" applyFont="1" applyFill="1"/>
    <xf numFmtId="164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8" fillId="0" borderId="0" xfId="0" applyFont="1" applyAlignment="1">
      <alignment horizontal="center"/>
    </xf>
    <xf numFmtId="14" fontId="0" fillId="4" borderId="0" xfId="0" applyNumberFormat="1" applyFill="1" applyProtection="1"/>
    <xf numFmtId="164" fontId="0" fillId="4" borderId="0" xfId="0" applyNumberFormat="1" applyFill="1"/>
    <xf numFmtId="0" fontId="0" fillId="4" borderId="0" xfId="0" applyFill="1"/>
    <xf numFmtId="0" fontId="8" fillId="0" borderId="0" xfId="0" applyFont="1" applyAlignment="1">
      <alignment horizontal="center"/>
    </xf>
    <xf numFmtId="17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1" fontId="0" fillId="0" borderId="0" xfId="0" applyNumberFormat="1" applyBorder="1"/>
    <xf numFmtId="171" fontId="0" fillId="0" borderId="5" xfId="0" applyNumberFormat="1" applyBorder="1"/>
    <xf numFmtId="0" fontId="0" fillId="0" borderId="0" xfId="0" applyBorder="1"/>
    <xf numFmtId="0" fontId="0" fillId="0" borderId="6" xfId="0" applyBorder="1"/>
    <xf numFmtId="171" fontId="0" fillId="0" borderId="8" xfId="0" applyNumberFormat="1" applyBorder="1"/>
    <xf numFmtId="171" fontId="0" fillId="0" borderId="9" xfId="0" applyNumberFormat="1" applyBorder="1"/>
    <xf numFmtId="0" fontId="0" fillId="0" borderId="8" xfId="0" applyBorder="1"/>
    <xf numFmtId="167" fontId="9" fillId="0" borderId="0" xfId="0" applyNumberFormat="1" applyFont="1" applyBorder="1"/>
    <xf numFmtId="167" fontId="0" fillId="0" borderId="4" xfId="0" applyNumberFormat="1" applyBorder="1"/>
    <xf numFmtId="167" fontId="0" fillId="0" borderId="8" xfId="0" applyNumberFormat="1" applyBorder="1"/>
    <xf numFmtId="167" fontId="0" fillId="0" borderId="6" xfId="0" applyNumberFormat="1" applyBorder="1"/>
    <xf numFmtId="0" fontId="0" fillId="0" borderId="6" xfId="0" applyFill="1" applyBorder="1"/>
    <xf numFmtId="167" fontId="0" fillId="0" borderId="9" xfId="0" applyNumberFormat="1" applyBorder="1"/>
    <xf numFmtId="174" fontId="0" fillId="0" borderId="0" xfId="0" applyNumberFormat="1" applyBorder="1"/>
    <xf numFmtId="174" fontId="0" fillId="0" borderId="4" xfId="0" applyNumberFormat="1" applyBorder="1"/>
    <xf numFmtId="174" fontId="0" fillId="0" borderId="8" xfId="0" applyNumberFormat="1" applyBorder="1"/>
    <xf numFmtId="174" fontId="0" fillId="0" borderId="6" xfId="0" applyNumberFormat="1" applyBorder="1"/>
    <xf numFmtId="174" fontId="0" fillId="0" borderId="9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10" fillId="3" borderId="1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6" xfId="0" applyFont="1" applyFill="1" applyBorder="1"/>
    <xf numFmtId="0" fontId="10" fillId="3" borderId="4" xfId="0" applyFont="1" applyFill="1" applyBorder="1"/>
    <xf numFmtId="174" fontId="10" fillId="3" borderId="0" xfId="0" applyNumberFormat="1" applyFont="1" applyFill="1" applyBorder="1"/>
    <xf numFmtId="174" fontId="10" fillId="3" borderId="4" xfId="0" applyNumberFormat="1" applyFont="1" applyFill="1" applyBorder="1"/>
    <xf numFmtId="0" fontId="10" fillId="3" borderId="10" xfId="0" applyFont="1" applyFill="1" applyBorder="1"/>
    <xf numFmtId="164" fontId="10" fillId="3" borderId="11" xfId="0" applyNumberFormat="1" applyFont="1" applyFill="1" applyBorder="1"/>
    <xf numFmtId="164" fontId="10" fillId="3" borderId="6" xfId="0" applyNumberFormat="1" applyFont="1" applyFill="1" applyBorder="1"/>
    <xf numFmtId="0" fontId="0" fillId="0" borderId="1" xfId="0" applyFill="1" applyBorder="1"/>
    <xf numFmtId="167" fontId="0" fillId="0" borderId="7" xfId="0" applyNumberFormat="1" applyBorder="1"/>
    <xf numFmtId="0" fontId="0" fillId="0" borderId="10" xfId="0" applyFill="1" applyBorder="1"/>
    <xf numFmtId="164" fontId="0" fillId="0" borderId="12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0" fillId="0" borderId="13" xfId="0" applyBorder="1"/>
    <xf numFmtId="0" fontId="0" fillId="0" borderId="14" xfId="0" applyBorder="1"/>
    <xf numFmtId="171" fontId="0" fillId="0" borderId="15" xfId="0" applyNumberFormat="1" applyBorder="1"/>
    <xf numFmtId="0" fontId="0" fillId="0" borderId="12" xfId="0" applyBorder="1"/>
    <xf numFmtId="171" fontId="0" fillId="0" borderId="11" xfId="0" applyNumberFormat="1" applyBorder="1"/>
    <xf numFmtId="0" fontId="0" fillId="0" borderId="11" xfId="0" applyBorder="1"/>
    <xf numFmtId="0" fontId="11" fillId="0" borderId="0" xfId="0" applyFont="1"/>
    <xf numFmtId="167" fontId="0" fillId="0" borderId="0" xfId="0" applyNumberFormat="1" applyFont="1" applyBorder="1"/>
    <xf numFmtId="0" fontId="0" fillId="0" borderId="4" xfId="0" applyFill="1" applyBorder="1"/>
    <xf numFmtId="0" fontId="2" fillId="5" borderId="10" xfId="0" applyFont="1" applyFill="1" applyBorder="1"/>
    <xf numFmtId="174" fontId="2" fillId="5" borderId="11" xfId="0" applyNumberFormat="1" applyFont="1" applyFill="1" applyBorder="1"/>
    <xf numFmtId="174" fontId="2" fillId="5" borderId="10" xfId="0" applyNumberFormat="1" applyFont="1" applyFill="1" applyBorder="1"/>
    <xf numFmtId="0" fontId="12" fillId="5" borderId="6" xfId="0" applyFont="1" applyFill="1" applyBorder="1"/>
    <xf numFmtId="174" fontId="12" fillId="5" borderId="8" xfId="0" applyNumberFormat="1" applyFont="1" applyFill="1" applyBorder="1"/>
    <xf numFmtId="174" fontId="12" fillId="5" borderId="6" xfId="0" applyNumberFormat="1" applyFont="1" applyFill="1" applyBorder="1"/>
    <xf numFmtId="0" fontId="0" fillId="0" borderId="0" xfId="0" applyAlignment="1">
      <alignment vertical="top"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'Marktpreise EEX NCG 2018'!$J$1</c:f>
              <c:strCache>
                <c:ptCount val="1"/>
                <c:pt idx="0">
                  <c:v>Preis Base NCG SPOT incl. Handlingfee</c:v>
                </c:pt>
              </c:strCache>
            </c:strRef>
          </c:tx>
          <c:marker>
            <c:symbol val="none"/>
          </c:marker>
          <c:cat>
            <c:numRef>
              <c:f>'Marktpreise EEX NCG 2018'!$A$1462:$A$1827</c:f>
              <c:numCache>
                <c:formatCode>m/d/yyyy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'Marktpreise EEX NCG 2018'!$J$1462:$J$1826</c:f>
              <c:numCache>
                <c:formatCode>#,##0.00\ "€/MWh"</c:formatCode>
                <c:ptCount val="365"/>
                <c:pt idx="0">
                  <c:v>19.084</c:v>
                </c:pt>
                <c:pt idx="1">
                  <c:v>19.353000000000002</c:v>
                </c:pt>
                <c:pt idx="2">
                  <c:v>19.527000000000001</c:v>
                </c:pt>
                <c:pt idx="3">
                  <c:v>19.489000000000001</c:v>
                </c:pt>
                <c:pt idx="4">
                  <c:v>19.273</c:v>
                </c:pt>
                <c:pt idx="5">
                  <c:v>19.193000000000001</c:v>
                </c:pt>
                <c:pt idx="6">
                  <c:v>18.91</c:v>
                </c:pt>
                <c:pt idx="7">
                  <c:v>18.91</c:v>
                </c:pt>
                <c:pt idx="8">
                  <c:v>18.98</c:v>
                </c:pt>
                <c:pt idx="9">
                  <c:v>19.190000000000001</c:v>
                </c:pt>
                <c:pt idx="10">
                  <c:v>19.52</c:v>
                </c:pt>
                <c:pt idx="11">
                  <c:v>19.562000000000001</c:v>
                </c:pt>
                <c:pt idx="12">
                  <c:v>19.53</c:v>
                </c:pt>
                <c:pt idx="13">
                  <c:v>19.627000000000002</c:v>
                </c:pt>
                <c:pt idx="14">
                  <c:v>19.627000000000002</c:v>
                </c:pt>
                <c:pt idx="15">
                  <c:v>19.690000000000001</c:v>
                </c:pt>
                <c:pt idx="16">
                  <c:v>19.161000000000001</c:v>
                </c:pt>
                <c:pt idx="17">
                  <c:v>19.125</c:v>
                </c:pt>
                <c:pt idx="18">
                  <c:v>18.592000000000002</c:v>
                </c:pt>
                <c:pt idx="19">
                  <c:v>18.539000000000001</c:v>
                </c:pt>
                <c:pt idx="20">
                  <c:v>18.527000000000001</c:v>
                </c:pt>
                <c:pt idx="21">
                  <c:v>18.527000000000001</c:v>
                </c:pt>
                <c:pt idx="22">
                  <c:v>18.528000000000002</c:v>
                </c:pt>
                <c:pt idx="23">
                  <c:v>18.504000000000001</c:v>
                </c:pt>
                <c:pt idx="24">
                  <c:v>18.471</c:v>
                </c:pt>
                <c:pt idx="25">
                  <c:v>18.075000000000003</c:v>
                </c:pt>
                <c:pt idx="26">
                  <c:v>18.011000000000003</c:v>
                </c:pt>
                <c:pt idx="27">
                  <c:v>17.978000000000002</c:v>
                </c:pt>
                <c:pt idx="28">
                  <c:v>17.978000000000002</c:v>
                </c:pt>
                <c:pt idx="29">
                  <c:v>18.03</c:v>
                </c:pt>
                <c:pt idx="30">
                  <c:v>17.71</c:v>
                </c:pt>
                <c:pt idx="31">
                  <c:v>17.589000000000002</c:v>
                </c:pt>
                <c:pt idx="32">
                  <c:v>18.128</c:v>
                </c:pt>
                <c:pt idx="33">
                  <c:v>18.292000000000002</c:v>
                </c:pt>
                <c:pt idx="34">
                  <c:v>18.142000000000003</c:v>
                </c:pt>
                <c:pt idx="35">
                  <c:v>18.142000000000003</c:v>
                </c:pt>
                <c:pt idx="36">
                  <c:v>18.306000000000001</c:v>
                </c:pt>
                <c:pt idx="37">
                  <c:v>18.067</c:v>
                </c:pt>
                <c:pt idx="38">
                  <c:v>18.043000000000003</c:v>
                </c:pt>
                <c:pt idx="39">
                  <c:v>18.447000000000003</c:v>
                </c:pt>
                <c:pt idx="40">
                  <c:v>18.080000000000002</c:v>
                </c:pt>
                <c:pt idx="41">
                  <c:v>17.864000000000001</c:v>
                </c:pt>
                <c:pt idx="42">
                  <c:v>17.864000000000001</c:v>
                </c:pt>
                <c:pt idx="43">
                  <c:v>17.954000000000001</c:v>
                </c:pt>
                <c:pt idx="44">
                  <c:v>17.962</c:v>
                </c:pt>
                <c:pt idx="45">
                  <c:v>18.597000000000001</c:v>
                </c:pt>
                <c:pt idx="46">
                  <c:v>18.273</c:v>
                </c:pt>
                <c:pt idx="47">
                  <c:v>18.09</c:v>
                </c:pt>
                <c:pt idx="48">
                  <c:v>18.154</c:v>
                </c:pt>
                <c:pt idx="49">
                  <c:v>18.154</c:v>
                </c:pt>
                <c:pt idx="50">
                  <c:v>18.252000000000002</c:v>
                </c:pt>
                <c:pt idx="51">
                  <c:v>19.386000000000003</c:v>
                </c:pt>
                <c:pt idx="52">
                  <c:v>20.477</c:v>
                </c:pt>
                <c:pt idx="53">
                  <c:v>21.521000000000001</c:v>
                </c:pt>
                <c:pt idx="54">
                  <c:v>22.66</c:v>
                </c:pt>
                <c:pt idx="55">
                  <c:v>25.606000000000002</c:v>
                </c:pt>
                <c:pt idx="56">
                  <c:v>25.606000000000002</c:v>
                </c:pt>
                <c:pt idx="57">
                  <c:v>27.339000000000002</c:v>
                </c:pt>
                <c:pt idx="58">
                  <c:v>24.695</c:v>
                </c:pt>
                <c:pt idx="59">
                  <c:v>30.470000000000002</c:v>
                </c:pt>
                <c:pt idx="60">
                  <c:v>40.573999999999998</c:v>
                </c:pt>
                <c:pt idx="61">
                  <c:v>61.120999999999995</c:v>
                </c:pt>
                <c:pt idx="62">
                  <c:v>35.327999999999996</c:v>
                </c:pt>
                <c:pt idx="63">
                  <c:v>35.327999999999996</c:v>
                </c:pt>
                <c:pt idx="64">
                  <c:v>34.006999999999998</c:v>
                </c:pt>
                <c:pt idx="65">
                  <c:v>20.427</c:v>
                </c:pt>
                <c:pt idx="66">
                  <c:v>20.092000000000002</c:v>
                </c:pt>
                <c:pt idx="67">
                  <c:v>19.214000000000002</c:v>
                </c:pt>
                <c:pt idx="68">
                  <c:v>19.023</c:v>
                </c:pt>
                <c:pt idx="69">
                  <c:v>19.488</c:v>
                </c:pt>
                <c:pt idx="70">
                  <c:v>19.488</c:v>
                </c:pt>
                <c:pt idx="71">
                  <c:v>19.679000000000002</c:v>
                </c:pt>
                <c:pt idx="72">
                  <c:v>26.327000000000002</c:v>
                </c:pt>
                <c:pt idx="73">
                  <c:v>24.237000000000002</c:v>
                </c:pt>
                <c:pt idx="74">
                  <c:v>22.669</c:v>
                </c:pt>
                <c:pt idx="75">
                  <c:v>23.798000000000002</c:v>
                </c:pt>
                <c:pt idx="76">
                  <c:v>23.040000000000003</c:v>
                </c:pt>
                <c:pt idx="77">
                  <c:v>23.040000000000003</c:v>
                </c:pt>
                <c:pt idx="78">
                  <c:v>23.702000000000002</c:v>
                </c:pt>
                <c:pt idx="79">
                  <c:v>21.167000000000002</c:v>
                </c:pt>
                <c:pt idx="80">
                  <c:v>21.476000000000003</c:v>
                </c:pt>
                <c:pt idx="81">
                  <c:v>22.013000000000002</c:v>
                </c:pt>
                <c:pt idx="82">
                  <c:v>21.177</c:v>
                </c:pt>
                <c:pt idx="83">
                  <c:v>19.832000000000001</c:v>
                </c:pt>
                <c:pt idx="84">
                  <c:v>19.832000000000001</c:v>
                </c:pt>
                <c:pt idx="85">
                  <c:v>19.981000000000002</c:v>
                </c:pt>
                <c:pt idx="86">
                  <c:v>18.862000000000002</c:v>
                </c:pt>
                <c:pt idx="87">
                  <c:v>18.996000000000002</c:v>
                </c:pt>
                <c:pt idx="88">
                  <c:v>19.236000000000001</c:v>
                </c:pt>
                <c:pt idx="89">
                  <c:v>19.129000000000001</c:v>
                </c:pt>
                <c:pt idx="90">
                  <c:v>19.129000000000001</c:v>
                </c:pt>
                <c:pt idx="91">
                  <c:v>19.129000000000001</c:v>
                </c:pt>
                <c:pt idx="92">
                  <c:v>19.129000000000001</c:v>
                </c:pt>
                <c:pt idx="93">
                  <c:v>19.294</c:v>
                </c:pt>
                <c:pt idx="94">
                  <c:v>18.693000000000001</c:v>
                </c:pt>
                <c:pt idx="95">
                  <c:v>19.028000000000002</c:v>
                </c:pt>
                <c:pt idx="96">
                  <c:v>19.108000000000001</c:v>
                </c:pt>
                <c:pt idx="97">
                  <c:v>18.869</c:v>
                </c:pt>
                <c:pt idx="98">
                  <c:v>18.869</c:v>
                </c:pt>
                <c:pt idx="99">
                  <c:v>18.863</c:v>
                </c:pt>
                <c:pt idx="100">
                  <c:v>19.143000000000001</c:v>
                </c:pt>
                <c:pt idx="101">
                  <c:v>19.729000000000003</c:v>
                </c:pt>
                <c:pt idx="102">
                  <c:v>19.916</c:v>
                </c:pt>
                <c:pt idx="103">
                  <c:v>19.983000000000001</c:v>
                </c:pt>
                <c:pt idx="104">
                  <c:v>20.281000000000002</c:v>
                </c:pt>
                <c:pt idx="105">
                  <c:v>20.281000000000002</c:v>
                </c:pt>
                <c:pt idx="106">
                  <c:v>20.409000000000002</c:v>
                </c:pt>
                <c:pt idx="107">
                  <c:v>19.91</c:v>
                </c:pt>
                <c:pt idx="108">
                  <c:v>19.37</c:v>
                </c:pt>
                <c:pt idx="109">
                  <c:v>19.281000000000002</c:v>
                </c:pt>
                <c:pt idx="110">
                  <c:v>19.831</c:v>
                </c:pt>
                <c:pt idx="111">
                  <c:v>19.846</c:v>
                </c:pt>
                <c:pt idx="112">
                  <c:v>19.846</c:v>
                </c:pt>
                <c:pt idx="113">
                  <c:v>19.926000000000002</c:v>
                </c:pt>
                <c:pt idx="114">
                  <c:v>20.097000000000001</c:v>
                </c:pt>
                <c:pt idx="115">
                  <c:v>20.002000000000002</c:v>
                </c:pt>
                <c:pt idx="116">
                  <c:v>20.078000000000003</c:v>
                </c:pt>
                <c:pt idx="117">
                  <c:v>20.440000000000001</c:v>
                </c:pt>
                <c:pt idx="118">
                  <c:v>20.436</c:v>
                </c:pt>
                <c:pt idx="119">
                  <c:v>20.436</c:v>
                </c:pt>
                <c:pt idx="120">
                  <c:v>20.451000000000001</c:v>
                </c:pt>
                <c:pt idx="121">
                  <c:v>20.885000000000002</c:v>
                </c:pt>
                <c:pt idx="122">
                  <c:v>20.891000000000002</c:v>
                </c:pt>
                <c:pt idx="123">
                  <c:v>20.71</c:v>
                </c:pt>
                <c:pt idx="124">
                  <c:v>20.464000000000002</c:v>
                </c:pt>
                <c:pt idx="125">
                  <c:v>20.583000000000002</c:v>
                </c:pt>
                <c:pt idx="126">
                  <c:v>20.583000000000002</c:v>
                </c:pt>
                <c:pt idx="127">
                  <c:v>20.576000000000001</c:v>
                </c:pt>
                <c:pt idx="128">
                  <c:v>20.576000000000001</c:v>
                </c:pt>
                <c:pt idx="129">
                  <c:v>21.195</c:v>
                </c:pt>
                <c:pt idx="130">
                  <c:v>21.366</c:v>
                </c:pt>
                <c:pt idx="131">
                  <c:v>21.223000000000003</c:v>
                </c:pt>
                <c:pt idx="132">
                  <c:v>21.454000000000001</c:v>
                </c:pt>
                <c:pt idx="133">
                  <c:v>21.454000000000001</c:v>
                </c:pt>
                <c:pt idx="134">
                  <c:v>21.537000000000003</c:v>
                </c:pt>
                <c:pt idx="135">
                  <c:v>21.669</c:v>
                </c:pt>
                <c:pt idx="136">
                  <c:v>22.147000000000002</c:v>
                </c:pt>
                <c:pt idx="137">
                  <c:v>21.791</c:v>
                </c:pt>
                <c:pt idx="138">
                  <c:v>22.559000000000001</c:v>
                </c:pt>
                <c:pt idx="139">
                  <c:v>22.421000000000003</c:v>
                </c:pt>
                <c:pt idx="140">
                  <c:v>22.421000000000003</c:v>
                </c:pt>
                <c:pt idx="141">
                  <c:v>22.366</c:v>
                </c:pt>
                <c:pt idx="142">
                  <c:v>22.364000000000001</c:v>
                </c:pt>
                <c:pt idx="143">
                  <c:v>23.123000000000001</c:v>
                </c:pt>
                <c:pt idx="144">
                  <c:v>23.056000000000001</c:v>
                </c:pt>
                <c:pt idx="145">
                  <c:v>23.056000000000001</c:v>
                </c:pt>
                <c:pt idx="146">
                  <c:v>23.056000000000001</c:v>
                </c:pt>
                <c:pt idx="147">
                  <c:v>23.056000000000001</c:v>
                </c:pt>
                <c:pt idx="148">
                  <c:v>23.056000000000001</c:v>
                </c:pt>
                <c:pt idx="149">
                  <c:v>23.056000000000001</c:v>
                </c:pt>
                <c:pt idx="150">
                  <c:v>23.056000000000001</c:v>
                </c:pt>
                <c:pt idx="151">
                  <c:v>23.056000000000001</c:v>
                </c:pt>
                <c:pt idx="152">
                  <c:v>23.056000000000001</c:v>
                </c:pt>
                <c:pt idx="153">
                  <c:v>23.056000000000001</c:v>
                </c:pt>
                <c:pt idx="154">
                  <c:v>23.056000000000001</c:v>
                </c:pt>
                <c:pt idx="155">
                  <c:v>23.056000000000001</c:v>
                </c:pt>
                <c:pt idx="156">
                  <c:v>23.056000000000001</c:v>
                </c:pt>
                <c:pt idx="157">
                  <c:v>23.056000000000001</c:v>
                </c:pt>
                <c:pt idx="158">
                  <c:v>23.056000000000001</c:v>
                </c:pt>
                <c:pt idx="159">
                  <c:v>23.056000000000001</c:v>
                </c:pt>
                <c:pt idx="160">
                  <c:v>23.056000000000001</c:v>
                </c:pt>
                <c:pt idx="161">
                  <c:v>23.056000000000001</c:v>
                </c:pt>
                <c:pt idx="162">
                  <c:v>23.056000000000001</c:v>
                </c:pt>
                <c:pt idx="163">
                  <c:v>23.056000000000001</c:v>
                </c:pt>
                <c:pt idx="164">
                  <c:v>23.056000000000001</c:v>
                </c:pt>
                <c:pt idx="165">
                  <c:v>23.056000000000001</c:v>
                </c:pt>
                <c:pt idx="166">
                  <c:v>23.056000000000001</c:v>
                </c:pt>
                <c:pt idx="167">
                  <c:v>23.056000000000001</c:v>
                </c:pt>
                <c:pt idx="168">
                  <c:v>23.056000000000001</c:v>
                </c:pt>
                <c:pt idx="169">
                  <c:v>23.056000000000001</c:v>
                </c:pt>
                <c:pt idx="170">
                  <c:v>23.056000000000001</c:v>
                </c:pt>
                <c:pt idx="171">
                  <c:v>23.056000000000001</c:v>
                </c:pt>
                <c:pt idx="172">
                  <c:v>23.056000000000001</c:v>
                </c:pt>
                <c:pt idx="173">
                  <c:v>23.056000000000001</c:v>
                </c:pt>
                <c:pt idx="174">
                  <c:v>23.056000000000001</c:v>
                </c:pt>
                <c:pt idx="175">
                  <c:v>23.056000000000001</c:v>
                </c:pt>
                <c:pt idx="176">
                  <c:v>23.056000000000001</c:v>
                </c:pt>
                <c:pt idx="177">
                  <c:v>23.056000000000001</c:v>
                </c:pt>
                <c:pt idx="178">
                  <c:v>23.056000000000001</c:v>
                </c:pt>
                <c:pt idx="179">
                  <c:v>23.056000000000001</c:v>
                </c:pt>
                <c:pt idx="180">
                  <c:v>23.056000000000001</c:v>
                </c:pt>
                <c:pt idx="181">
                  <c:v>23.056000000000001</c:v>
                </c:pt>
                <c:pt idx="182">
                  <c:v>23.056000000000001</c:v>
                </c:pt>
                <c:pt idx="183">
                  <c:v>23.056000000000001</c:v>
                </c:pt>
                <c:pt idx="184">
                  <c:v>23.056000000000001</c:v>
                </c:pt>
                <c:pt idx="185">
                  <c:v>23.056000000000001</c:v>
                </c:pt>
                <c:pt idx="186">
                  <c:v>23.056000000000001</c:v>
                </c:pt>
                <c:pt idx="187">
                  <c:v>23.056000000000001</c:v>
                </c:pt>
                <c:pt idx="188">
                  <c:v>23.056000000000001</c:v>
                </c:pt>
                <c:pt idx="189">
                  <c:v>23.056000000000001</c:v>
                </c:pt>
                <c:pt idx="190">
                  <c:v>23.056000000000001</c:v>
                </c:pt>
                <c:pt idx="191">
                  <c:v>23.056000000000001</c:v>
                </c:pt>
                <c:pt idx="192">
                  <c:v>23.056000000000001</c:v>
                </c:pt>
                <c:pt idx="193">
                  <c:v>23.056000000000001</c:v>
                </c:pt>
                <c:pt idx="194">
                  <c:v>23.056000000000001</c:v>
                </c:pt>
                <c:pt idx="195">
                  <c:v>23.056000000000001</c:v>
                </c:pt>
                <c:pt idx="196">
                  <c:v>23.056000000000001</c:v>
                </c:pt>
                <c:pt idx="197">
                  <c:v>23.056000000000001</c:v>
                </c:pt>
                <c:pt idx="198">
                  <c:v>23.056000000000001</c:v>
                </c:pt>
                <c:pt idx="199">
                  <c:v>23.056000000000001</c:v>
                </c:pt>
                <c:pt idx="200">
                  <c:v>23.056000000000001</c:v>
                </c:pt>
                <c:pt idx="201">
                  <c:v>23.056000000000001</c:v>
                </c:pt>
                <c:pt idx="202">
                  <c:v>23.056000000000001</c:v>
                </c:pt>
                <c:pt idx="203">
                  <c:v>23.056000000000001</c:v>
                </c:pt>
                <c:pt idx="204">
                  <c:v>23.056000000000001</c:v>
                </c:pt>
                <c:pt idx="205">
                  <c:v>23.056000000000001</c:v>
                </c:pt>
                <c:pt idx="206">
                  <c:v>23.056000000000001</c:v>
                </c:pt>
                <c:pt idx="207">
                  <c:v>23.056000000000001</c:v>
                </c:pt>
                <c:pt idx="208">
                  <c:v>23.056000000000001</c:v>
                </c:pt>
                <c:pt idx="209">
                  <c:v>23.056000000000001</c:v>
                </c:pt>
                <c:pt idx="210">
                  <c:v>23.056000000000001</c:v>
                </c:pt>
                <c:pt idx="211">
                  <c:v>23.056000000000001</c:v>
                </c:pt>
                <c:pt idx="212">
                  <c:v>23.056000000000001</c:v>
                </c:pt>
                <c:pt idx="213">
                  <c:v>23.056000000000001</c:v>
                </c:pt>
                <c:pt idx="214">
                  <c:v>23.056000000000001</c:v>
                </c:pt>
                <c:pt idx="215">
                  <c:v>23.056000000000001</c:v>
                </c:pt>
                <c:pt idx="216">
                  <c:v>23.056000000000001</c:v>
                </c:pt>
                <c:pt idx="217">
                  <c:v>23.056000000000001</c:v>
                </c:pt>
                <c:pt idx="218">
                  <c:v>23.056000000000001</c:v>
                </c:pt>
                <c:pt idx="219">
                  <c:v>23.056000000000001</c:v>
                </c:pt>
                <c:pt idx="220">
                  <c:v>23.056000000000001</c:v>
                </c:pt>
                <c:pt idx="221">
                  <c:v>23.056000000000001</c:v>
                </c:pt>
                <c:pt idx="222">
                  <c:v>23.056000000000001</c:v>
                </c:pt>
                <c:pt idx="223">
                  <c:v>23.056000000000001</c:v>
                </c:pt>
                <c:pt idx="224">
                  <c:v>23.056000000000001</c:v>
                </c:pt>
                <c:pt idx="225">
                  <c:v>23.056000000000001</c:v>
                </c:pt>
                <c:pt idx="226">
                  <c:v>23.056000000000001</c:v>
                </c:pt>
                <c:pt idx="227">
                  <c:v>23.056000000000001</c:v>
                </c:pt>
                <c:pt idx="228">
                  <c:v>23.056000000000001</c:v>
                </c:pt>
                <c:pt idx="229">
                  <c:v>23.056000000000001</c:v>
                </c:pt>
                <c:pt idx="230">
                  <c:v>23.056000000000001</c:v>
                </c:pt>
                <c:pt idx="231">
                  <c:v>23.056000000000001</c:v>
                </c:pt>
                <c:pt idx="232">
                  <c:v>23.056000000000001</c:v>
                </c:pt>
                <c:pt idx="233">
                  <c:v>23.056000000000001</c:v>
                </c:pt>
                <c:pt idx="234">
                  <c:v>23.056000000000001</c:v>
                </c:pt>
                <c:pt idx="235">
                  <c:v>23.056000000000001</c:v>
                </c:pt>
                <c:pt idx="236">
                  <c:v>23.056000000000001</c:v>
                </c:pt>
                <c:pt idx="237">
                  <c:v>23.056000000000001</c:v>
                </c:pt>
                <c:pt idx="238">
                  <c:v>23.056000000000001</c:v>
                </c:pt>
                <c:pt idx="239">
                  <c:v>23.056000000000001</c:v>
                </c:pt>
                <c:pt idx="240">
                  <c:v>23.056000000000001</c:v>
                </c:pt>
                <c:pt idx="241">
                  <c:v>23.056000000000001</c:v>
                </c:pt>
                <c:pt idx="242">
                  <c:v>23.056000000000001</c:v>
                </c:pt>
                <c:pt idx="243">
                  <c:v>23.056000000000001</c:v>
                </c:pt>
                <c:pt idx="244">
                  <c:v>23.056000000000001</c:v>
                </c:pt>
                <c:pt idx="245">
                  <c:v>23.056000000000001</c:v>
                </c:pt>
                <c:pt idx="246">
                  <c:v>23.056000000000001</c:v>
                </c:pt>
                <c:pt idx="247">
                  <c:v>23.056000000000001</c:v>
                </c:pt>
                <c:pt idx="248">
                  <c:v>23.056000000000001</c:v>
                </c:pt>
                <c:pt idx="249">
                  <c:v>23.056000000000001</c:v>
                </c:pt>
                <c:pt idx="250">
                  <c:v>23.056000000000001</c:v>
                </c:pt>
                <c:pt idx="251">
                  <c:v>23.056000000000001</c:v>
                </c:pt>
                <c:pt idx="252">
                  <c:v>23.056000000000001</c:v>
                </c:pt>
                <c:pt idx="253">
                  <c:v>23.056000000000001</c:v>
                </c:pt>
                <c:pt idx="254">
                  <c:v>23.056000000000001</c:v>
                </c:pt>
                <c:pt idx="255">
                  <c:v>23.056000000000001</c:v>
                </c:pt>
                <c:pt idx="256">
                  <c:v>23.056000000000001</c:v>
                </c:pt>
                <c:pt idx="257">
                  <c:v>23.056000000000001</c:v>
                </c:pt>
                <c:pt idx="258">
                  <c:v>23.056000000000001</c:v>
                </c:pt>
                <c:pt idx="259">
                  <c:v>23.056000000000001</c:v>
                </c:pt>
                <c:pt idx="260">
                  <c:v>23.056000000000001</c:v>
                </c:pt>
                <c:pt idx="261">
                  <c:v>23.056000000000001</c:v>
                </c:pt>
                <c:pt idx="262">
                  <c:v>23.056000000000001</c:v>
                </c:pt>
                <c:pt idx="263">
                  <c:v>23.056000000000001</c:v>
                </c:pt>
                <c:pt idx="264">
                  <c:v>23.056000000000001</c:v>
                </c:pt>
                <c:pt idx="265">
                  <c:v>23.056000000000001</c:v>
                </c:pt>
                <c:pt idx="266">
                  <c:v>23.056000000000001</c:v>
                </c:pt>
                <c:pt idx="267">
                  <c:v>23.056000000000001</c:v>
                </c:pt>
                <c:pt idx="268">
                  <c:v>23.056000000000001</c:v>
                </c:pt>
                <c:pt idx="269">
                  <c:v>23.056000000000001</c:v>
                </c:pt>
                <c:pt idx="270">
                  <c:v>23.056000000000001</c:v>
                </c:pt>
                <c:pt idx="271">
                  <c:v>23.056000000000001</c:v>
                </c:pt>
                <c:pt idx="272">
                  <c:v>23.056000000000001</c:v>
                </c:pt>
                <c:pt idx="273">
                  <c:v>23.056000000000001</c:v>
                </c:pt>
                <c:pt idx="274">
                  <c:v>23.056000000000001</c:v>
                </c:pt>
                <c:pt idx="275">
                  <c:v>23.056000000000001</c:v>
                </c:pt>
                <c:pt idx="276">
                  <c:v>23.056000000000001</c:v>
                </c:pt>
                <c:pt idx="277">
                  <c:v>23.056000000000001</c:v>
                </c:pt>
                <c:pt idx="278">
                  <c:v>23.056000000000001</c:v>
                </c:pt>
                <c:pt idx="279">
                  <c:v>23.056000000000001</c:v>
                </c:pt>
                <c:pt idx="280">
                  <c:v>23.056000000000001</c:v>
                </c:pt>
                <c:pt idx="281">
                  <c:v>23.056000000000001</c:v>
                </c:pt>
                <c:pt idx="282">
                  <c:v>23.056000000000001</c:v>
                </c:pt>
                <c:pt idx="283">
                  <c:v>23.056000000000001</c:v>
                </c:pt>
                <c:pt idx="284">
                  <c:v>23.056000000000001</c:v>
                </c:pt>
                <c:pt idx="285">
                  <c:v>23.056000000000001</c:v>
                </c:pt>
                <c:pt idx="286">
                  <c:v>23.056000000000001</c:v>
                </c:pt>
                <c:pt idx="287">
                  <c:v>23.056000000000001</c:v>
                </c:pt>
                <c:pt idx="288">
                  <c:v>23.056000000000001</c:v>
                </c:pt>
                <c:pt idx="289">
                  <c:v>23.056000000000001</c:v>
                </c:pt>
                <c:pt idx="290">
                  <c:v>23.056000000000001</c:v>
                </c:pt>
                <c:pt idx="291">
                  <c:v>23.056000000000001</c:v>
                </c:pt>
                <c:pt idx="292">
                  <c:v>23.056000000000001</c:v>
                </c:pt>
                <c:pt idx="293">
                  <c:v>23.056000000000001</c:v>
                </c:pt>
                <c:pt idx="294">
                  <c:v>23.056000000000001</c:v>
                </c:pt>
                <c:pt idx="295">
                  <c:v>23.056000000000001</c:v>
                </c:pt>
                <c:pt idx="296">
                  <c:v>23.056000000000001</c:v>
                </c:pt>
                <c:pt idx="297">
                  <c:v>23.056000000000001</c:v>
                </c:pt>
                <c:pt idx="298">
                  <c:v>23.056000000000001</c:v>
                </c:pt>
                <c:pt idx="299">
                  <c:v>23.056000000000001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23.056000000000001</c:v>
                </c:pt>
                <c:pt idx="304">
                  <c:v>23.056000000000001</c:v>
                </c:pt>
                <c:pt idx="305">
                  <c:v>23.056000000000001</c:v>
                </c:pt>
                <c:pt idx="306">
                  <c:v>23.056000000000001</c:v>
                </c:pt>
                <c:pt idx="307">
                  <c:v>23.056000000000001</c:v>
                </c:pt>
                <c:pt idx="308">
                  <c:v>23.056000000000001</c:v>
                </c:pt>
                <c:pt idx="309">
                  <c:v>23.056000000000001</c:v>
                </c:pt>
                <c:pt idx="310">
                  <c:v>23.056000000000001</c:v>
                </c:pt>
                <c:pt idx="311">
                  <c:v>23.056000000000001</c:v>
                </c:pt>
                <c:pt idx="312">
                  <c:v>23.056000000000001</c:v>
                </c:pt>
                <c:pt idx="313">
                  <c:v>23.056000000000001</c:v>
                </c:pt>
                <c:pt idx="314">
                  <c:v>23.056000000000001</c:v>
                </c:pt>
                <c:pt idx="315">
                  <c:v>23.056000000000001</c:v>
                </c:pt>
                <c:pt idx="316">
                  <c:v>23.056000000000001</c:v>
                </c:pt>
                <c:pt idx="317">
                  <c:v>23.056000000000001</c:v>
                </c:pt>
                <c:pt idx="318">
                  <c:v>23.056000000000001</c:v>
                </c:pt>
                <c:pt idx="319">
                  <c:v>23.056000000000001</c:v>
                </c:pt>
                <c:pt idx="320">
                  <c:v>23.056000000000001</c:v>
                </c:pt>
                <c:pt idx="321">
                  <c:v>23.056000000000001</c:v>
                </c:pt>
                <c:pt idx="322">
                  <c:v>23.056000000000001</c:v>
                </c:pt>
                <c:pt idx="323">
                  <c:v>23.056000000000001</c:v>
                </c:pt>
                <c:pt idx="324">
                  <c:v>23.056000000000001</c:v>
                </c:pt>
                <c:pt idx="325">
                  <c:v>23.056000000000001</c:v>
                </c:pt>
                <c:pt idx="326">
                  <c:v>23.056000000000001</c:v>
                </c:pt>
                <c:pt idx="327">
                  <c:v>23.056000000000001</c:v>
                </c:pt>
                <c:pt idx="328">
                  <c:v>23.056000000000001</c:v>
                </c:pt>
                <c:pt idx="329">
                  <c:v>23.056000000000001</c:v>
                </c:pt>
                <c:pt idx="330">
                  <c:v>23.056000000000001</c:v>
                </c:pt>
                <c:pt idx="331">
                  <c:v>23.056000000000001</c:v>
                </c:pt>
                <c:pt idx="332">
                  <c:v>23.056000000000001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23.056000000000001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23.056000000000001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23.056000000000001</c:v>
                </c:pt>
                <c:pt idx="342">
                  <c:v>23.056000000000001</c:v>
                </c:pt>
                <c:pt idx="343">
                  <c:v>23.056000000000001</c:v>
                </c:pt>
                <c:pt idx="344">
                  <c:v>23.056000000000001</c:v>
                </c:pt>
                <c:pt idx="345">
                  <c:v>23.056000000000001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23.056000000000001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23.056000000000001</c:v>
                </c:pt>
                <c:pt idx="355">
                  <c:v>23.056000000000001</c:v>
                </c:pt>
                <c:pt idx="356">
                  <c:v>23.056000000000001</c:v>
                </c:pt>
                <c:pt idx="357">
                  <c:v>23.056000000000001</c:v>
                </c:pt>
                <c:pt idx="358">
                  <c:v>23.056000000000001</c:v>
                </c:pt>
                <c:pt idx="359">
                  <c:v>23.056000000000001</c:v>
                </c:pt>
                <c:pt idx="360">
                  <c:v>23.056000000000001</c:v>
                </c:pt>
                <c:pt idx="361">
                  <c:v>23.056000000000001</c:v>
                </c:pt>
                <c:pt idx="362">
                  <c:v>23.056000000000001</c:v>
                </c:pt>
                <c:pt idx="363">
                  <c:v>23.056000000000001</c:v>
                </c:pt>
                <c:pt idx="364">
                  <c:v>23.056000000000001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Gesamtentwicklung!$J$1</c:f>
              <c:strCache>
                <c:ptCount val="1"/>
                <c:pt idx="0">
                  <c:v>delivery price ( 22,94 % Spot)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'Marktpreise EEX NCG 2018'!$A$1462:$A$1827</c:f>
              <c:numCache>
                <c:formatCode>m/d/yyyy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Gesamtentwicklung!$J$1462:$J$1827</c:f>
              <c:numCache>
                <c:formatCode>General</c:formatCode>
                <c:ptCount val="366"/>
                <c:pt idx="0">
                  <c:v>17.302167822580643</c:v>
                </c:pt>
                <c:pt idx="1">
                  <c:v>17.239820240916032</c:v>
                </c:pt>
                <c:pt idx="2">
                  <c:v>17.239820240916032</c:v>
                </c:pt>
                <c:pt idx="3">
                  <c:v>17.239820240916032</c:v>
                </c:pt>
                <c:pt idx="4">
                  <c:v>17.239820240916032</c:v>
                </c:pt>
                <c:pt idx="5">
                  <c:v>17.239820240916032</c:v>
                </c:pt>
                <c:pt idx="6">
                  <c:v>17.239820240916032</c:v>
                </c:pt>
                <c:pt idx="7">
                  <c:v>17.239820240916032</c:v>
                </c:pt>
                <c:pt idx="8">
                  <c:v>17.239820240916032</c:v>
                </c:pt>
                <c:pt idx="9">
                  <c:v>17.239820240916032</c:v>
                </c:pt>
                <c:pt idx="10">
                  <c:v>17.239820240916032</c:v>
                </c:pt>
                <c:pt idx="11">
                  <c:v>17.239820240916032</c:v>
                </c:pt>
                <c:pt idx="12">
                  <c:v>17.239820240916032</c:v>
                </c:pt>
                <c:pt idx="13">
                  <c:v>17.239820240916032</c:v>
                </c:pt>
                <c:pt idx="14">
                  <c:v>17.239820240916032</c:v>
                </c:pt>
                <c:pt idx="15">
                  <c:v>17.239820240916032</c:v>
                </c:pt>
                <c:pt idx="16">
                  <c:v>17.239820240916032</c:v>
                </c:pt>
                <c:pt idx="17">
                  <c:v>17.239820240916032</c:v>
                </c:pt>
                <c:pt idx="18">
                  <c:v>17.239820240916032</c:v>
                </c:pt>
                <c:pt idx="19">
                  <c:v>17.239820240916032</c:v>
                </c:pt>
                <c:pt idx="20">
                  <c:v>17.239820240916032</c:v>
                </c:pt>
                <c:pt idx="21">
                  <c:v>17.239820240916032</c:v>
                </c:pt>
                <c:pt idx="22">
                  <c:v>17.239820240916032</c:v>
                </c:pt>
                <c:pt idx="23">
                  <c:v>17.239820240916032</c:v>
                </c:pt>
                <c:pt idx="24">
                  <c:v>17.239820240916032</c:v>
                </c:pt>
                <c:pt idx="25">
                  <c:v>17.239820240916032</c:v>
                </c:pt>
                <c:pt idx="26">
                  <c:v>17.239820240916032</c:v>
                </c:pt>
                <c:pt idx="27">
                  <c:v>17.239820240916032</c:v>
                </c:pt>
                <c:pt idx="28">
                  <c:v>17.239820240916032</c:v>
                </c:pt>
                <c:pt idx="29">
                  <c:v>17.239820240916032</c:v>
                </c:pt>
                <c:pt idx="30">
                  <c:v>17.239820240916032</c:v>
                </c:pt>
                <c:pt idx="31">
                  <c:v>17.239820240916032</c:v>
                </c:pt>
                <c:pt idx="32">
                  <c:v>17.529311676630314</c:v>
                </c:pt>
                <c:pt idx="33">
                  <c:v>17.529311676630314</c:v>
                </c:pt>
                <c:pt idx="34">
                  <c:v>17.529311676630314</c:v>
                </c:pt>
                <c:pt idx="35">
                  <c:v>17.529311676630314</c:v>
                </c:pt>
                <c:pt idx="36">
                  <c:v>17.529311676630314</c:v>
                </c:pt>
                <c:pt idx="37">
                  <c:v>17.529311676630314</c:v>
                </c:pt>
                <c:pt idx="38">
                  <c:v>17.529311676630314</c:v>
                </c:pt>
                <c:pt idx="39">
                  <c:v>17.529311676630314</c:v>
                </c:pt>
                <c:pt idx="40">
                  <c:v>17.529311676630314</c:v>
                </c:pt>
                <c:pt idx="41">
                  <c:v>17.529311676630314</c:v>
                </c:pt>
                <c:pt idx="42">
                  <c:v>17.529311676630314</c:v>
                </c:pt>
                <c:pt idx="43">
                  <c:v>17.529311676630314</c:v>
                </c:pt>
                <c:pt idx="44">
                  <c:v>17.529311676630314</c:v>
                </c:pt>
                <c:pt idx="45">
                  <c:v>17.529311676630314</c:v>
                </c:pt>
                <c:pt idx="46">
                  <c:v>17.529311676630314</c:v>
                </c:pt>
                <c:pt idx="47">
                  <c:v>17.529311676630314</c:v>
                </c:pt>
                <c:pt idx="48">
                  <c:v>17.529311676630314</c:v>
                </c:pt>
                <c:pt idx="49">
                  <c:v>17.529311676630314</c:v>
                </c:pt>
                <c:pt idx="50">
                  <c:v>17.529311676630314</c:v>
                </c:pt>
                <c:pt idx="51">
                  <c:v>17.529311676630314</c:v>
                </c:pt>
                <c:pt idx="52">
                  <c:v>17.529311676630314</c:v>
                </c:pt>
                <c:pt idx="53">
                  <c:v>17.529311676630314</c:v>
                </c:pt>
                <c:pt idx="54">
                  <c:v>17.529311676630314</c:v>
                </c:pt>
                <c:pt idx="55">
                  <c:v>17.529311676630314</c:v>
                </c:pt>
                <c:pt idx="56">
                  <c:v>17.529311676630314</c:v>
                </c:pt>
                <c:pt idx="57">
                  <c:v>17.529311676630314</c:v>
                </c:pt>
                <c:pt idx="58">
                  <c:v>17.529311676630314</c:v>
                </c:pt>
                <c:pt idx="59">
                  <c:v>17.529311676630314</c:v>
                </c:pt>
                <c:pt idx="60">
                  <c:v>18.48069664091603</c:v>
                </c:pt>
                <c:pt idx="61">
                  <c:v>18.48069664091603</c:v>
                </c:pt>
                <c:pt idx="62">
                  <c:v>18.48069664091603</c:v>
                </c:pt>
                <c:pt idx="63">
                  <c:v>18.48069664091603</c:v>
                </c:pt>
                <c:pt idx="64">
                  <c:v>18.48069664091603</c:v>
                </c:pt>
                <c:pt idx="65">
                  <c:v>18.48069664091603</c:v>
                </c:pt>
                <c:pt idx="66">
                  <c:v>18.48069664091603</c:v>
                </c:pt>
                <c:pt idx="67">
                  <c:v>18.48069664091603</c:v>
                </c:pt>
                <c:pt idx="68">
                  <c:v>18.48069664091603</c:v>
                </c:pt>
                <c:pt idx="69">
                  <c:v>18.48069664091603</c:v>
                </c:pt>
                <c:pt idx="70">
                  <c:v>18.48069664091603</c:v>
                </c:pt>
                <c:pt idx="71">
                  <c:v>18.48069664091603</c:v>
                </c:pt>
                <c:pt idx="72">
                  <c:v>18.48069664091603</c:v>
                </c:pt>
                <c:pt idx="73">
                  <c:v>18.48069664091603</c:v>
                </c:pt>
                <c:pt idx="74">
                  <c:v>18.48069664091603</c:v>
                </c:pt>
                <c:pt idx="75">
                  <c:v>18.48069664091603</c:v>
                </c:pt>
                <c:pt idx="76">
                  <c:v>18.48069664091603</c:v>
                </c:pt>
                <c:pt idx="77">
                  <c:v>18.48069664091603</c:v>
                </c:pt>
                <c:pt idx="78">
                  <c:v>18.48069664091603</c:v>
                </c:pt>
                <c:pt idx="79">
                  <c:v>18.48069664091603</c:v>
                </c:pt>
                <c:pt idx="80">
                  <c:v>18.48069664091603</c:v>
                </c:pt>
                <c:pt idx="81">
                  <c:v>18.48069664091603</c:v>
                </c:pt>
                <c:pt idx="82">
                  <c:v>18.48069664091603</c:v>
                </c:pt>
                <c:pt idx="83">
                  <c:v>18.48069664091603</c:v>
                </c:pt>
                <c:pt idx="84">
                  <c:v>18.48069664091603</c:v>
                </c:pt>
                <c:pt idx="85">
                  <c:v>18.48069664091603</c:v>
                </c:pt>
                <c:pt idx="86">
                  <c:v>18.48069664091603</c:v>
                </c:pt>
                <c:pt idx="87">
                  <c:v>18.48069664091603</c:v>
                </c:pt>
                <c:pt idx="88">
                  <c:v>18.48069664091603</c:v>
                </c:pt>
                <c:pt idx="89">
                  <c:v>18.48069664091603</c:v>
                </c:pt>
                <c:pt idx="90">
                  <c:v>18.48069664091603</c:v>
                </c:pt>
                <c:pt idx="91">
                  <c:v>17.436935027582699</c:v>
                </c:pt>
                <c:pt idx="92">
                  <c:v>17.436935027582699</c:v>
                </c:pt>
                <c:pt idx="93">
                  <c:v>17.436935027582699</c:v>
                </c:pt>
                <c:pt idx="94">
                  <c:v>17.436935027582699</c:v>
                </c:pt>
                <c:pt idx="95">
                  <c:v>17.436935027582699</c:v>
                </c:pt>
                <c:pt idx="96">
                  <c:v>17.436935027582699</c:v>
                </c:pt>
                <c:pt idx="97">
                  <c:v>17.436935027582699</c:v>
                </c:pt>
                <c:pt idx="98">
                  <c:v>17.436935027582699</c:v>
                </c:pt>
                <c:pt idx="99">
                  <c:v>17.436935027582699</c:v>
                </c:pt>
                <c:pt idx="100">
                  <c:v>17.436935027582699</c:v>
                </c:pt>
                <c:pt idx="101">
                  <c:v>17.436935027582699</c:v>
                </c:pt>
                <c:pt idx="102">
                  <c:v>17.436935027582699</c:v>
                </c:pt>
                <c:pt idx="103">
                  <c:v>17.436935027582699</c:v>
                </c:pt>
                <c:pt idx="104">
                  <c:v>17.436935027582699</c:v>
                </c:pt>
                <c:pt idx="105">
                  <c:v>17.436935027582699</c:v>
                </c:pt>
                <c:pt idx="106">
                  <c:v>17.436935027582699</c:v>
                </c:pt>
                <c:pt idx="107">
                  <c:v>17.436935027582699</c:v>
                </c:pt>
                <c:pt idx="108">
                  <c:v>17.436935027582699</c:v>
                </c:pt>
                <c:pt idx="109">
                  <c:v>17.436935027582699</c:v>
                </c:pt>
                <c:pt idx="110">
                  <c:v>17.436935027582699</c:v>
                </c:pt>
                <c:pt idx="111">
                  <c:v>17.436935027582699</c:v>
                </c:pt>
                <c:pt idx="112">
                  <c:v>17.436935027582699</c:v>
                </c:pt>
                <c:pt idx="113">
                  <c:v>17.436935027582699</c:v>
                </c:pt>
                <c:pt idx="114">
                  <c:v>17.436935027582699</c:v>
                </c:pt>
                <c:pt idx="115">
                  <c:v>17.436935027582699</c:v>
                </c:pt>
                <c:pt idx="116">
                  <c:v>17.436935027582699</c:v>
                </c:pt>
                <c:pt idx="117">
                  <c:v>17.436935027582699</c:v>
                </c:pt>
                <c:pt idx="118">
                  <c:v>17.436935027582699</c:v>
                </c:pt>
                <c:pt idx="119">
                  <c:v>17.436935027582699</c:v>
                </c:pt>
                <c:pt idx="120">
                  <c:v>17.436935027582699</c:v>
                </c:pt>
                <c:pt idx="121">
                  <c:v>17.943412240916032</c:v>
                </c:pt>
                <c:pt idx="122">
                  <c:v>17.943412240916032</c:v>
                </c:pt>
                <c:pt idx="123">
                  <c:v>17.943412240916032</c:v>
                </c:pt>
                <c:pt idx="124">
                  <c:v>17.943412240916032</c:v>
                </c:pt>
                <c:pt idx="125">
                  <c:v>17.943412240916032</c:v>
                </c:pt>
                <c:pt idx="126">
                  <c:v>17.943412240916032</c:v>
                </c:pt>
                <c:pt idx="127">
                  <c:v>17.943412240916032</c:v>
                </c:pt>
                <c:pt idx="128">
                  <c:v>17.943412240916032</c:v>
                </c:pt>
                <c:pt idx="129">
                  <c:v>17.943412240916032</c:v>
                </c:pt>
                <c:pt idx="130">
                  <c:v>17.943412240916032</c:v>
                </c:pt>
                <c:pt idx="131">
                  <c:v>17.943412240916032</c:v>
                </c:pt>
                <c:pt idx="132">
                  <c:v>17.943412240916032</c:v>
                </c:pt>
                <c:pt idx="133">
                  <c:v>17.943412240916032</c:v>
                </c:pt>
                <c:pt idx="134">
                  <c:v>17.943412240916032</c:v>
                </c:pt>
                <c:pt idx="135">
                  <c:v>17.943412240916032</c:v>
                </c:pt>
                <c:pt idx="136">
                  <c:v>17.943412240916032</c:v>
                </c:pt>
                <c:pt idx="137">
                  <c:v>17.943412240916032</c:v>
                </c:pt>
                <c:pt idx="138">
                  <c:v>17.943412240916032</c:v>
                </c:pt>
                <c:pt idx="139">
                  <c:v>17.943412240916032</c:v>
                </c:pt>
                <c:pt idx="140">
                  <c:v>17.943412240916032</c:v>
                </c:pt>
                <c:pt idx="141">
                  <c:v>17.943412240916032</c:v>
                </c:pt>
                <c:pt idx="142">
                  <c:v>17.943412240916032</c:v>
                </c:pt>
                <c:pt idx="143">
                  <c:v>17.943412240916032</c:v>
                </c:pt>
                <c:pt idx="144">
                  <c:v>17.943412240916032</c:v>
                </c:pt>
                <c:pt idx="145">
                  <c:v>17.943412240916032</c:v>
                </c:pt>
                <c:pt idx="146">
                  <c:v>17.943412240916032</c:v>
                </c:pt>
                <c:pt idx="147">
                  <c:v>17.943412240916032</c:v>
                </c:pt>
                <c:pt idx="148">
                  <c:v>17.943412240916032</c:v>
                </c:pt>
                <c:pt idx="149">
                  <c:v>17.943412240916032</c:v>
                </c:pt>
                <c:pt idx="150">
                  <c:v>17.943412240916032</c:v>
                </c:pt>
                <c:pt idx="151">
                  <c:v>17.943412240916032</c:v>
                </c:pt>
                <c:pt idx="152">
                  <c:v>18.20929424091603</c:v>
                </c:pt>
                <c:pt idx="153">
                  <c:v>18.20929424091603</c:v>
                </c:pt>
                <c:pt idx="154">
                  <c:v>18.20929424091603</c:v>
                </c:pt>
                <c:pt idx="155">
                  <c:v>18.20929424091603</c:v>
                </c:pt>
                <c:pt idx="156">
                  <c:v>18.20929424091603</c:v>
                </c:pt>
                <c:pt idx="157">
                  <c:v>18.20929424091603</c:v>
                </c:pt>
                <c:pt idx="158">
                  <c:v>18.20929424091603</c:v>
                </c:pt>
                <c:pt idx="159">
                  <c:v>18.20929424091603</c:v>
                </c:pt>
                <c:pt idx="160">
                  <c:v>18.20929424091603</c:v>
                </c:pt>
                <c:pt idx="161">
                  <c:v>18.20929424091603</c:v>
                </c:pt>
                <c:pt idx="162">
                  <c:v>18.20929424091603</c:v>
                </c:pt>
                <c:pt idx="163">
                  <c:v>18.20929424091603</c:v>
                </c:pt>
                <c:pt idx="164">
                  <c:v>18.20929424091603</c:v>
                </c:pt>
                <c:pt idx="165">
                  <c:v>18.20929424091603</c:v>
                </c:pt>
                <c:pt idx="166">
                  <c:v>18.20929424091603</c:v>
                </c:pt>
                <c:pt idx="167">
                  <c:v>18.20929424091603</c:v>
                </c:pt>
                <c:pt idx="168">
                  <c:v>18.20929424091603</c:v>
                </c:pt>
                <c:pt idx="169">
                  <c:v>18.20929424091603</c:v>
                </c:pt>
                <c:pt idx="170">
                  <c:v>18.20929424091603</c:v>
                </c:pt>
                <c:pt idx="171">
                  <c:v>18.20929424091603</c:v>
                </c:pt>
                <c:pt idx="172">
                  <c:v>18.20929424091603</c:v>
                </c:pt>
                <c:pt idx="173">
                  <c:v>18.20929424091603</c:v>
                </c:pt>
                <c:pt idx="174">
                  <c:v>18.20929424091603</c:v>
                </c:pt>
                <c:pt idx="175">
                  <c:v>18.20929424091603</c:v>
                </c:pt>
                <c:pt idx="176">
                  <c:v>18.20929424091603</c:v>
                </c:pt>
                <c:pt idx="177">
                  <c:v>18.20929424091603</c:v>
                </c:pt>
                <c:pt idx="178">
                  <c:v>18.20929424091603</c:v>
                </c:pt>
                <c:pt idx="179">
                  <c:v>18.20929424091603</c:v>
                </c:pt>
                <c:pt idx="180">
                  <c:v>18.20929424091603</c:v>
                </c:pt>
                <c:pt idx="181">
                  <c:v>18.20929424091603</c:v>
                </c:pt>
                <c:pt idx="182">
                  <c:v>18.20929424091603</c:v>
                </c:pt>
                <c:pt idx="183">
                  <c:v>18.20929424091603</c:v>
                </c:pt>
                <c:pt idx="184">
                  <c:v>18.20929424091603</c:v>
                </c:pt>
                <c:pt idx="185">
                  <c:v>18.20929424091603</c:v>
                </c:pt>
                <c:pt idx="186">
                  <c:v>18.20929424091603</c:v>
                </c:pt>
                <c:pt idx="187">
                  <c:v>18.20929424091603</c:v>
                </c:pt>
                <c:pt idx="188">
                  <c:v>18.20929424091603</c:v>
                </c:pt>
                <c:pt idx="189">
                  <c:v>18.20929424091603</c:v>
                </c:pt>
                <c:pt idx="190">
                  <c:v>18.20929424091603</c:v>
                </c:pt>
                <c:pt idx="191">
                  <c:v>18.20929424091603</c:v>
                </c:pt>
                <c:pt idx="192">
                  <c:v>18.20929424091603</c:v>
                </c:pt>
                <c:pt idx="193">
                  <c:v>18.20929424091603</c:v>
                </c:pt>
                <c:pt idx="194">
                  <c:v>18.20929424091603</c:v>
                </c:pt>
                <c:pt idx="195">
                  <c:v>18.20929424091603</c:v>
                </c:pt>
                <c:pt idx="196">
                  <c:v>18.20929424091603</c:v>
                </c:pt>
                <c:pt idx="197">
                  <c:v>18.20929424091603</c:v>
                </c:pt>
                <c:pt idx="198">
                  <c:v>18.20929424091603</c:v>
                </c:pt>
                <c:pt idx="199">
                  <c:v>18.20929424091603</c:v>
                </c:pt>
                <c:pt idx="200">
                  <c:v>18.20929424091603</c:v>
                </c:pt>
                <c:pt idx="201">
                  <c:v>18.20929424091603</c:v>
                </c:pt>
                <c:pt idx="202">
                  <c:v>18.20929424091603</c:v>
                </c:pt>
                <c:pt idx="203">
                  <c:v>18.20929424091603</c:v>
                </c:pt>
                <c:pt idx="204">
                  <c:v>18.20929424091603</c:v>
                </c:pt>
                <c:pt idx="205">
                  <c:v>18.20929424091603</c:v>
                </c:pt>
                <c:pt idx="206">
                  <c:v>18.20929424091603</c:v>
                </c:pt>
                <c:pt idx="207">
                  <c:v>18.20929424091603</c:v>
                </c:pt>
                <c:pt idx="208">
                  <c:v>18.20929424091603</c:v>
                </c:pt>
                <c:pt idx="209">
                  <c:v>18.20929424091603</c:v>
                </c:pt>
                <c:pt idx="210">
                  <c:v>18.20929424091603</c:v>
                </c:pt>
                <c:pt idx="211">
                  <c:v>18.20929424091603</c:v>
                </c:pt>
                <c:pt idx="212">
                  <c:v>18.20929424091603</c:v>
                </c:pt>
                <c:pt idx="213">
                  <c:v>18.20929424091603</c:v>
                </c:pt>
                <c:pt idx="214">
                  <c:v>18.20929424091603</c:v>
                </c:pt>
                <c:pt idx="215">
                  <c:v>18.20929424091603</c:v>
                </c:pt>
                <c:pt idx="216">
                  <c:v>18.20929424091603</c:v>
                </c:pt>
                <c:pt idx="217">
                  <c:v>18.20929424091603</c:v>
                </c:pt>
                <c:pt idx="218">
                  <c:v>18.20929424091603</c:v>
                </c:pt>
                <c:pt idx="219">
                  <c:v>18.20929424091603</c:v>
                </c:pt>
                <c:pt idx="220">
                  <c:v>18.20929424091603</c:v>
                </c:pt>
                <c:pt idx="221">
                  <c:v>18.20929424091603</c:v>
                </c:pt>
                <c:pt idx="222">
                  <c:v>18.20929424091603</c:v>
                </c:pt>
                <c:pt idx="223">
                  <c:v>18.20929424091603</c:v>
                </c:pt>
                <c:pt idx="224">
                  <c:v>18.20929424091603</c:v>
                </c:pt>
                <c:pt idx="225">
                  <c:v>18.20929424091603</c:v>
                </c:pt>
                <c:pt idx="226">
                  <c:v>18.20929424091603</c:v>
                </c:pt>
                <c:pt idx="227">
                  <c:v>18.20929424091603</c:v>
                </c:pt>
                <c:pt idx="228">
                  <c:v>18.20929424091603</c:v>
                </c:pt>
                <c:pt idx="229">
                  <c:v>18.20929424091603</c:v>
                </c:pt>
                <c:pt idx="230">
                  <c:v>18.20929424091603</c:v>
                </c:pt>
                <c:pt idx="231">
                  <c:v>18.20929424091603</c:v>
                </c:pt>
                <c:pt idx="232">
                  <c:v>18.20929424091603</c:v>
                </c:pt>
                <c:pt idx="233">
                  <c:v>18.20929424091603</c:v>
                </c:pt>
                <c:pt idx="234">
                  <c:v>18.20929424091603</c:v>
                </c:pt>
                <c:pt idx="235">
                  <c:v>18.20929424091603</c:v>
                </c:pt>
                <c:pt idx="236">
                  <c:v>18.20929424091603</c:v>
                </c:pt>
                <c:pt idx="237">
                  <c:v>18.20929424091603</c:v>
                </c:pt>
                <c:pt idx="238">
                  <c:v>18.20929424091603</c:v>
                </c:pt>
                <c:pt idx="239">
                  <c:v>18.20929424091603</c:v>
                </c:pt>
                <c:pt idx="240">
                  <c:v>18.20929424091603</c:v>
                </c:pt>
                <c:pt idx="241">
                  <c:v>18.20929424091603</c:v>
                </c:pt>
                <c:pt idx="242">
                  <c:v>18.20929424091603</c:v>
                </c:pt>
                <c:pt idx="243">
                  <c:v>18.20929424091603</c:v>
                </c:pt>
                <c:pt idx="244">
                  <c:v>18.20929424091603</c:v>
                </c:pt>
                <c:pt idx="245">
                  <c:v>18.20929424091603</c:v>
                </c:pt>
                <c:pt idx="246">
                  <c:v>18.20929424091603</c:v>
                </c:pt>
                <c:pt idx="247">
                  <c:v>18.20929424091603</c:v>
                </c:pt>
                <c:pt idx="248">
                  <c:v>18.20929424091603</c:v>
                </c:pt>
                <c:pt idx="249">
                  <c:v>18.20929424091603</c:v>
                </c:pt>
                <c:pt idx="250">
                  <c:v>18.20929424091603</c:v>
                </c:pt>
                <c:pt idx="251">
                  <c:v>18.20929424091603</c:v>
                </c:pt>
                <c:pt idx="252">
                  <c:v>18.20929424091603</c:v>
                </c:pt>
                <c:pt idx="253">
                  <c:v>18.20929424091603</c:v>
                </c:pt>
                <c:pt idx="254">
                  <c:v>18.20929424091603</c:v>
                </c:pt>
                <c:pt idx="255">
                  <c:v>18.20929424091603</c:v>
                </c:pt>
                <c:pt idx="256">
                  <c:v>18.20929424091603</c:v>
                </c:pt>
                <c:pt idx="257">
                  <c:v>18.20929424091603</c:v>
                </c:pt>
                <c:pt idx="258">
                  <c:v>18.20929424091603</c:v>
                </c:pt>
                <c:pt idx="259">
                  <c:v>18.20929424091603</c:v>
                </c:pt>
                <c:pt idx="260">
                  <c:v>18.20929424091603</c:v>
                </c:pt>
                <c:pt idx="261">
                  <c:v>18.20929424091603</c:v>
                </c:pt>
                <c:pt idx="262">
                  <c:v>18.20929424091603</c:v>
                </c:pt>
                <c:pt idx="263">
                  <c:v>18.20929424091603</c:v>
                </c:pt>
                <c:pt idx="264">
                  <c:v>18.20929424091603</c:v>
                </c:pt>
                <c:pt idx="265">
                  <c:v>18.20929424091603</c:v>
                </c:pt>
                <c:pt idx="266">
                  <c:v>18.20929424091603</c:v>
                </c:pt>
                <c:pt idx="267">
                  <c:v>18.20929424091603</c:v>
                </c:pt>
                <c:pt idx="268">
                  <c:v>18.20929424091603</c:v>
                </c:pt>
                <c:pt idx="269">
                  <c:v>18.20929424091603</c:v>
                </c:pt>
                <c:pt idx="270">
                  <c:v>18.20929424091603</c:v>
                </c:pt>
                <c:pt idx="271">
                  <c:v>18.20929424091603</c:v>
                </c:pt>
                <c:pt idx="272">
                  <c:v>18.20929424091603</c:v>
                </c:pt>
                <c:pt idx="273">
                  <c:v>18.20929424091603</c:v>
                </c:pt>
                <c:pt idx="274">
                  <c:v>18.20929424091603</c:v>
                </c:pt>
                <c:pt idx="275">
                  <c:v>18.20929424091603</c:v>
                </c:pt>
                <c:pt idx="276">
                  <c:v>18.20929424091603</c:v>
                </c:pt>
                <c:pt idx="277">
                  <c:v>18.20929424091603</c:v>
                </c:pt>
                <c:pt idx="278">
                  <c:v>18.20929424091603</c:v>
                </c:pt>
                <c:pt idx="279">
                  <c:v>18.20929424091603</c:v>
                </c:pt>
                <c:pt idx="280">
                  <c:v>18.20929424091603</c:v>
                </c:pt>
                <c:pt idx="281">
                  <c:v>18.20929424091603</c:v>
                </c:pt>
                <c:pt idx="282">
                  <c:v>18.20929424091603</c:v>
                </c:pt>
                <c:pt idx="283">
                  <c:v>18.20929424091603</c:v>
                </c:pt>
                <c:pt idx="284">
                  <c:v>18.20929424091603</c:v>
                </c:pt>
                <c:pt idx="285">
                  <c:v>18.20929424091603</c:v>
                </c:pt>
                <c:pt idx="286">
                  <c:v>18.20929424091603</c:v>
                </c:pt>
                <c:pt idx="287">
                  <c:v>18.20929424091603</c:v>
                </c:pt>
                <c:pt idx="288">
                  <c:v>18.20929424091603</c:v>
                </c:pt>
                <c:pt idx="289">
                  <c:v>18.20929424091603</c:v>
                </c:pt>
                <c:pt idx="290">
                  <c:v>18.20929424091603</c:v>
                </c:pt>
                <c:pt idx="291">
                  <c:v>18.20929424091603</c:v>
                </c:pt>
                <c:pt idx="292">
                  <c:v>18.20929424091603</c:v>
                </c:pt>
                <c:pt idx="293">
                  <c:v>18.20929424091603</c:v>
                </c:pt>
                <c:pt idx="294">
                  <c:v>18.20929424091603</c:v>
                </c:pt>
                <c:pt idx="295">
                  <c:v>18.20929424091603</c:v>
                </c:pt>
                <c:pt idx="296">
                  <c:v>18.20929424091603</c:v>
                </c:pt>
                <c:pt idx="297">
                  <c:v>18.20929424091603</c:v>
                </c:pt>
                <c:pt idx="298">
                  <c:v>18.20929424091603</c:v>
                </c:pt>
                <c:pt idx="299">
                  <c:v>18.20929424091603</c:v>
                </c:pt>
                <c:pt idx="300">
                  <c:v>18.20929424091603</c:v>
                </c:pt>
                <c:pt idx="301">
                  <c:v>18.20929424091603</c:v>
                </c:pt>
                <c:pt idx="302">
                  <c:v>18.20929424091603</c:v>
                </c:pt>
                <c:pt idx="303">
                  <c:v>18.20929424091603</c:v>
                </c:pt>
                <c:pt idx="304">
                  <c:v>18.20929424091603</c:v>
                </c:pt>
                <c:pt idx="305">
                  <c:v>18.20929424091603</c:v>
                </c:pt>
                <c:pt idx="306">
                  <c:v>18.20929424091603</c:v>
                </c:pt>
                <c:pt idx="307">
                  <c:v>18.20929424091603</c:v>
                </c:pt>
                <c:pt idx="308">
                  <c:v>18.20929424091603</c:v>
                </c:pt>
                <c:pt idx="309">
                  <c:v>18.20929424091603</c:v>
                </c:pt>
                <c:pt idx="310">
                  <c:v>18.20929424091603</c:v>
                </c:pt>
                <c:pt idx="311">
                  <c:v>18.20929424091603</c:v>
                </c:pt>
                <c:pt idx="312">
                  <c:v>18.20929424091603</c:v>
                </c:pt>
                <c:pt idx="313">
                  <c:v>18.20929424091603</c:v>
                </c:pt>
                <c:pt idx="314">
                  <c:v>18.20929424091603</c:v>
                </c:pt>
                <c:pt idx="315">
                  <c:v>18.20929424091603</c:v>
                </c:pt>
                <c:pt idx="316">
                  <c:v>18.20929424091603</c:v>
                </c:pt>
                <c:pt idx="317">
                  <c:v>18.20929424091603</c:v>
                </c:pt>
                <c:pt idx="318">
                  <c:v>18.20929424091603</c:v>
                </c:pt>
                <c:pt idx="319">
                  <c:v>18.20929424091603</c:v>
                </c:pt>
                <c:pt idx="320">
                  <c:v>18.20929424091603</c:v>
                </c:pt>
                <c:pt idx="321">
                  <c:v>18.20929424091603</c:v>
                </c:pt>
                <c:pt idx="322">
                  <c:v>18.20929424091603</c:v>
                </c:pt>
                <c:pt idx="323">
                  <c:v>18.20929424091603</c:v>
                </c:pt>
                <c:pt idx="324">
                  <c:v>18.20929424091603</c:v>
                </c:pt>
                <c:pt idx="325">
                  <c:v>18.20929424091603</c:v>
                </c:pt>
                <c:pt idx="326">
                  <c:v>18.20929424091603</c:v>
                </c:pt>
                <c:pt idx="327">
                  <c:v>18.20929424091603</c:v>
                </c:pt>
                <c:pt idx="328">
                  <c:v>18.20929424091603</c:v>
                </c:pt>
                <c:pt idx="329">
                  <c:v>18.20929424091603</c:v>
                </c:pt>
                <c:pt idx="330">
                  <c:v>18.20929424091603</c:v>
                </c:pt>
                <c:pt idx="331">
                  <c:v>18.20929424091603</c:v>
                </c:pt>
                <c:pt idx="332">
                  <c:v>18.20929424091603</c:v>
                </c:pt>
                <c:pt idx="333">
                  <c:v>18.20929424091603</c:v>
                </c:pt>
                <c:pt idx="334">
                  <c:v>18.20929424091603</c:v>
                </c:pt>
                <c:pt idx="335">
                  <c:v>18.20929424091603</c:v>
                </c:pt>
                <c:pt idx="336">
                  <c:v>18.20929424091603</c:v>
                </c:pt>
                <c:pt idx="337">
                  <c:v>18.20929424091603</c:v>
                </c:pt>
                <c:pt idx="338">
                  <c:v>18.20929424091603</c:v>
                </c:pt>
                <c:pt idx="339">
                  <c:v>18.20929424091603</c:v>
                </c:pt>
                <c:pt idx="340">
                  <c:v>18.20929424091603</c:v>
                </c:pt>
                <c:pt idx="341">
                  <c:v>18.20929424091603</c:v>
                </c:pt>
                <c:pt idx="342">
                  <c:v>18.20929424091603</c:v>
                </c:pt>
                <c:pt idx="343">
                  <c:v>18.20929424091603</c:v>
                </c:pt>
                <c:pt idx="344">
                  <c:v>18.20929424091603</c:v>
                </c:pt>
                <c:pt idx="345">
                  <c:v>18.20929424091603</c:v>
                </c:pt>
                <c:pt idx="346">
                  <c:v>18.20929424091603</c:v>
                </c:pt>
                <c:pt idx="347">
                  <c:v>18.20929424091603</c:v>
                </c:pt>
                <c:pt idx="348">
                  <c:v>18.20929424091603</c:v>
                </c:pt>
                <c:pt idx="349">
                  <c:v>18.20929424091603</c:v>
                </c:pt>
                <c:pt idx="350">
                  <c:v>18.20929424091603</c:v>
                </c:pt>
                <c:pt idx="351">
                  <c:v>18.20929424091603</c:v>
                </c:pt>
                <c:pt idx="352">
                  <c:v>18.20929424091603</c:v>
                </c:pt>
                <c:pt idx="353">
                  <c:v>18.20929424091603</c:v>
                </c:pt>
                <c:pt idx="354">
                  <c:v>18.20929424091603</c:v>
                </c:pt>
                <c:pt idx="355">
                  <c:v>18.20929424091603</c:v>
                </c:pt>
                <c:pt idx="356">
                  <c:v>18.20929424091603</c:v>
                </c:pt>
                <c:pt idx="357">
                  <c:v>18.20929424091603</c:v>
                </c:pt>
                <c:pt idx="358">
                  <c:v>18.20929424091603</c:v>
                </c:pt>
                <c:pt idx="359">
                  <c:v>18.20929424091603</c:v>
                </c:pt>
                <c:pt idx="360">
                  <c:v>18.20929424091603</c:v>
                </c:pt>
                <c:pt idx="361">
                  <c:v>18.20929424091603</c:v>
                </c:pt>
                <c:pt idx="362">
                  <c:v>18.20929424091603</c:v>
                </c:pt>
                <c:pt idx="363">
                  <c:v>18.20929424091603</c:v>
                </c:pt>
                <c:pt idx="364">
                  <c:v>18.20929424091603</c:v>
                </c:pt>
                <c:pt idx="365">
                  <c:v>18.20929424091603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Gesamtentwicklung!$K$1</c:f>
              <c:strCache>
                <c:ptCount val="1"/>
                <c:pt idx="0">
                  <c:v>fixed price ( 77,06 % Forward)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cat>
            <c:numRef>
              <c:f>'Marktpreise EEX NCG 2018'!$A$1462:$A$1827</c:f>
              <c:numCache>
                <c:formatCode>m/d/yyyy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Gesamtentwicklung!$K$1462:$K$1827</c:f>
              <c:numCache>
                <c:formatCode>General</c:formatCode>
                <c:ptCount val="366"/>
                <c:pt idx="0">
                  <c:v>16.63</c:v>
                </c:pt>
                <c:pt idx="1">
                  <c:v>16.766477862595423</c:v>
                </c:pt>
                <c:pt idx="2">
                  <c:v>16.766477862595423</c:v>
                </c:pt>
                <c:pt idx="3">
                  <c:v>16.766477862595423</c:v>
                </c:pt>
                <c:pt idx="4">
                  <c:v>16.766477862595423</c:v>
                </c:pt>
                <c:pt idx="5">
                  <c:v>16.766477862595423</c:v>
                </c:pt>
                <c:pt idx="6">
                  <c:v>16.766477862595423</c:v>
                </c:pt>
                <c:pt idx="7">
                  <c:v>16.766477862595423</c:v>
                </c:pt>
                <c:pt idx="8">
                  <c:v>16.766477862595423</c:v>
                </c:pt>
                <c:pt idx="9">
                  <c:v>16.766477862595423</c:v>
                </c:pt>
                <c:pt idx="10">
                  <c:v>16.766477862595423</c:v>
                </c:pt>
                <c:pt idx="11">
                  <c:v>16.766477862595423</c:v>
                </c:pt>
                <c:pt idx="12">
                  <c:v>16.766477862595423</c:v>
                </c:pt>
                <c:pt idx="13">
                  <c:v>16.766477862595423</c:v>
                </c:pt>
                <c:pt idx="14">
                  <c:v>16.766477862595423</c:v>
                </c:pt>
                <c:pt idx="15">
                  <c:v>16.766477862595423</c:v>
                </c:pt>
                <c:pt idx="16">
                  <c:v>16.766477862595423</c:v>
                </c:pt>
                <c:pt idx="17">
                  <c:v>16.766477862595423</c:v>
                </c:pt>
                <c:pt idx="18">
                  <c:v>16.766477862595423</c:v>
                </c:pt>
                <c:pt idx="19">
                  <c:v>16.766477862595423</c:v>
                </c:pt>
                <c:pt idx="20">
                  <c:v>16.766477862595423</c:v>
                </c:pt>
                <c:pt idx="21">
                  <c:v>16.766477862595423</c:v>
                </c:pt>
                <c:pt idx="22">
                  <c:v>16.766477862595423</c:v>
                </c:pt>
                <c:pt idx="23">
                  <c:v>16.766477862595423</c:v>
                </c:pt>
                <c:pt idx="24">
                  <c:v>16.766477862595423</c:v>
                </c:pt>
                <c:pt idx="25">
                  <c:v>16.766477862595423</c:v>
                </c:pt>
                <c:pt idx="26">
                  <c:v>16.766477862595423</c:v>
                </c:pt>
                <c:pt idx="27">
                  <c:v>16.766477862595423</c:v>
                </c:pt>
                <c:pt idx="28">
                  <c:v>16.766477862595423</c:v>
                </c:pt>
                <c:pt idx="29">
                  <c:v>16.766477862595423</c:v>
                </c:pt>
                <c:pt idx="30">
                  <c:v>16.766477862595423</c:v>
                </c:pt>
                <c:pt idx="31">
                  <c:v>16.766477862595423</c:v>
                </c:pt>
                <c:pt idx="32">
                  <c:v>16.766477862595423</c:v>
                </c:pt>
                <c:pt idx="33">
                  <c:v>16.766477862595423</c:v>
                </c:pt>
                <c:pt idx="34">
                  <c:v>16.766477862595423</c:v>
                </c:pt>
                <c:pt idx="35">
                  <c:v>16.766477862595423</c:v>
                </c:pt>
                <c:pt idx="36">
                  <c:v>16.766477862595423</c:v>
                </c:pt>
                <c:pt idx="37">
                  <c:v>16.766477862595423</c:v>
                </c:pt>
                <c:pt idx="38">
                  <c:v>16.766477862595423</c:v>
                </c:pt>
                <c:pt idx="39">
                  <c:v>16.766477862595423</c:v>
                </c:pt>
                <c:pt idx="40">
                  <c:v>16.766477862595423</c:v>
                </c:pt>
                <c:pt idx="41">
                  <c:v>16.766477862595423</c:v>
                </c:pt>
                <c:pt idx="42">
                  <c:v>16.766477862595423</c:v>
                </c:pt>
                <c:pt idx="43">
                  <c:v>16.766477862595423</c:v>
                </c:pt>
                <c:pt idx="44">
                  <c:v>16.766477862595423</c:v>
                </c:pt>
                <c:pt idx="45">
                  <c:v>16.766477862595423</c:v>
                </c:pt>
                <c:pt idx="46">
                  <c:v>16.766477862595423</c:v>
                </c:pt>
                <c:pt idx="47">
                  <c:v>16.766477862595423</c:v>
                </c:pt>
                <c:pt idx="48">
                  <c:v>16.766477862595423</c:v>
                </c:pt>
                <c:pt idx="49">
                  <c:v>16.766477862595423</c:v>
                </c:pt>
                <c:pt idx="50">
                  <c:v>16.766477862595423</c:v>
                </c:pt>
                <c:pt idx="51">
                  <c:v>16.766477862595423</c:v>
                </c:pt>
                <c:pt idx="52">
                  <c:v>16.766477862595423</c:v>
                </c:pt>
                <c:pt idx="53">
                  <c:v>16.766477862595423</c:v>
                </c:pt>
                <c:pt idx="54">
                  <c:v>16.766477862595423</c:v>
                </c:pt>
                <c:pt idx="55">
                  <c:v>16.766477862595423</c:v>
                </c:pt>
                <c:pt idx="56">
                  <c:v>16.766477862595423</c:v>
                </c:pt>
                <c:pt idx="57">
                  <c:v>16.766477862595423</c:v>
                </c:pt>
                <c:pt idx="58">
                  <c:v>16.766477862595423</c:v>
                </c:pt>
                <c:pt idx="59">
                  <c:v>16.766477862595423</c:v>
                </c:pt>
                <c:pt idx="60">
                  <c:v>16.766477862595423</c:v>
                </c:pt>
                <c:pt idx="61">
                  <c:v>16.766477862595423</c:v>
                </c:pt>
                <c:pt idx="62">
                  <c:v>16.766477862595423</c:v>
                </c:pt>
                <c:pt idx="63">
                  <c:v>16.766477862595423</c:v>
                </c:pt>
                <c:pt idx="64">
                  <c:v>16.766477862595423</c:v>
                </c:pt>
                <c:pt idx="65">
                  <c:v>16.766477862595423</c:v>
                </c:pt>
                <c:pt idx="66">
                  <c:v>16.766477862595423</c:v>
                </c:pt>
                <c:pt idx="67">
                  <c:v>16.766477862595423</c:v>
                </c:pt>
                <c:pt idx="68">
                  <c:v>16.766477862595423</c:v>
                </c:pt>
                <c:pt idx="69">
                  <c:v>16.766477862595423</c:v>
                </c:pt>
                <c:pt idx="70">
                  <c:v>16.766477862595423</c:v>
                </c:pt>
                <c:pt idx="71">
                  <c:v>16.766477862595423</c:v>
                </c:pt>
                <c:pt idx="72">
                  <c:v>16.766477862595423</c:v>
                </c:pt>
                <c:pt idx="73">
                  <c:v>16.766477862595423</c:v>
                </c:pt>
                <c:pt idx="74">
                  <c:v>16.766477862595423</c:v>
                </c:pt>
                <c:pt idx="75">
                  <c:v>16.766477862595423</c:v>
                </c:pt>
                <c:pt idx="76">
                  <c:v>16.766477862595423</c:v>
                </c:pt>
                <c:pt idx="77">
                  <c:v>16.766477862595423</c:v>
                </c:pt>
                <c:pt idx="78">
                  <c:v>16.766477862595423</c:v>
                </c:pt>
                <c:pt idx="79">
                  <c:v>16.766477862595423</c:v>
                </c:pt>
                <c:pt idx="80">
                  <c:v>16.766477862595423</c:v>
                </c:pt>
                <c:pt idx="81">
                  <c:v>16.766477862595423</c:v>
                </c:pt>
                <c:pt idx="82">
                  <c:v>16.766477862595423</c:v>
                </c:pt>
                <c:pt idx="83">
                  <c:v>16.766477862595423</c:v>
                </c:pt>
                <c:pt idx="84">
                  <c:v>16.766477862595423</c:v>
                </c:pt>
                <c:pt idx="85">
                  <c:v>16.766477862595423</c:v>
                </c:pt>
                <c:pt idx="86">
                  <c:v>16.766477862595423</c:v>
                </c:pt>
                <c:pt idx="87">
                  <c:v>16.766477862595423</c:v>
                </c:pt>
                <c:pt idx="88">
                  <c:v>16.766477862595423</c:v>
                </c:pt>
                <c:pt idx="89">
                  <c:v>16.766477862595423</c:v>
                </c:pt>
                <c:pt idx="90">
                  <c:v>16.766477862595423</c:v>
                </c:pt>
                <c:pt idx="91">
                  <c:v>16.766477862595423</c:v>
                </c:pt>
                <c:pt idx="92">
                  <c:v>16.766477862595423</c:v>
                </c:pt>
                <c:pt idx="93">
                  <c:v>16.766477862595423</c:v>
                </c:pt>
                <c:pt idx="94">
                  <c:v>16.766477862595423</c:v>
                </c:pt>
                <c:pt idx="95">
                  <c:v>16.766477862595423</c:v>
                </c:pt>
                <c:pt idx="96">
                  <c:v>16.766477862595423</c:v>
                </c:pt>
                <c:pt idx="97">
                  <c:v>16.766477862595423</c:v>
                </c:pt>
                <c:pt idx="98">
                  <c:v>16.766477862595423</c:v>
                </c:pt>
                <c:pt idx="99">
                  <c:v>16.766477862595423</c:v>
                </c:pt>
                <c:pt idx="100">
                  <c:v>16.766477862595423</c:v>
                </c:pt>
                <c:pt idx="101">
                  <c:v>16.766477862595423</c:v>
                </c:pt>
                <c:pt idx="102">
                  <c:v>16.766477862595423</c:v>
                </c:pt>
                <c:pt idx="103">
                  <c:v>16.766477862595423</c:v>
                </c:pt>
                <c:pt idx="104">
                  <c:v>16.766477862595423</c:v>
                </c:pt>
                <c:pt idx="105">
                  <c:v>16.766477862595423</c:v>
                </c:pt>
                <c:pt idx="106">
                  <c:v>16.766477862595423</c:v>
                </c:pt>
                <c:pt idx="107">
                  <c:v>16.766477862595423</c:v>
                </c:pt>
                <c:pt idx="108">
                  <c:v>16.766477862595423</c:v>
                </c:pt>
                <c:pt idx="109">
                  <c:v>16.766477862595423</c:v>
                </c:pt>
                <c:pt idx="110">
                  <c:v>16.766477862595423</c:v>
                </c:pt>
                <c:pt idx="111">
                  <c:v>16.766477862595423</c:v>
                </c:pt>
                <c:pt idx="112">
                  <c:v>16.766477862595423</c:v>
                </c:pt>
                <c:pt idx="113">
                  <c:v>16.766477862595423</c:v>
                </c:pt>
                <c:pt idx="114">
                  <c:v>16.766477862595423</c:v>
                </c:pt>
                <c:pt idx="115">
                  <c:v>16.766477862595423</c:v>
                </c:pt>
                <c:pt idx="116">
                  <c:v>16.766477862595423</c:v>
                </c:pt>
                <c:pt idx="117">
                  <c:v>16.766477862595423</c:v>
                </c:pt>
                <c:pt idx="118">
                  <c:v>16.766477862595423</c:v>
                </c:pt>
                <c:pt idx="119">
                  <c:v>16.766477862595423</c:v>
                </c:pt>
                <c:pt idx="120">
                  <c:v>16.766477862595423</c:v>
                </c:pt>
                <c:pt idx="121">
                  <c:v>16.766477862595423</c:v>
                </c:pt>
                <c:pt idx="122">
                  <c:v>16.766477862595423</c:v>
                </c:pt>
                <c:pt idx="123">
                  <c:v>16.766477862595423</c:v>
                </c:pt>
                <c:pt idx="124">
                  <c:v>16.766477862595423</c:v>
                </c:pt>
                <c:pt idx="125">
                  <c:v>16.766477862595423</c:v>
                </c:pt>
                <c:pt idx="126">
                  <c:v>16.766477862595423</c:v>
                </c:pt>
                <c:pt idx="127">
                  <c:v>16.766477862595423</c:v>
                </c:pt>
                <c:pt idx="128">
                  <c:v>16.766477862595423</c:v>
                </c:pt>
                <c:pt idx="129">
                  <c:v>16.766477862595423</c:v>
                </c:pt>
                <c:pt idx="130">
                  <c:v>16.766477862595423</c:v>
                </c:pt>
                <c:pt idx="131">
                  <c:v>16.766477862595423</c:v>
                </c:pt>
                <c:pt idx="132">
                  <c:v>16.766477862595423</c:v>
                </c:pt>
                <c:pt idx="133">
                  <c:v>16.766477862595423</c:v>
                </c:pt>
                <c:pt idx="134">
                  <c:v>16.766477862595423</c:v>
                </c:pt>
                <c:pt idx="135">
                  <c:v>16.766477862595423</c:v>
                </c:pt>
                <c:pt idx="136">
                  <c:v>16.766477862595423</c:v>
                </c:pt>
                <c:pt idx="137">
                  <c:v>16.766477862595423</c:v>
                </c:pt>
                <c:pt idx="138">
                  <c:v>16.766477862595423</c:v>
                </c:pt>
                <c:pt idx="139">
                  <c:v>16.766477862595423</c:v>
                </c:pt>
                <c:pt idx="140">
                  <c:v>16.766477862595423</c:v>
                </c:pt>
                <c:pt idx="141">
                  <c:v>16.766477862595423</c:v>
                </c:pt>
                <c:pt idx="142">
                  <c:v>16.766477862595423</c:v>
                </c:pt>
                <c:pt idx="143">
                  <c:v>16.766477862595423</c:v>
                </c:pt>
                <c:pt idx="144">
                  <c:v>16.766477862595423</c:v>
                </c:pt>
                <c:pt idx="145">
                  <c:v>16.766477862595423</c:v>
                </c:pt>
                <c:pt idx="146">
                  <c:v>16.766477862595423</c:v>
                </c:pt>
                <c:pt idx="147">
                  <c:v>16.766477862595423</c:v>
                </c:pt>
                <c:pt idx="148">
                  <c:v>16.766477862595423</c:v>
                </c:pt>
                <c:pt idx="149">
                  <c:v>16.766477862595423</c:v>
                </c:pt>
                <c:pt idx="150">
                  <c:v>16.766477862595423</c:v>
                </c:pt>
                <c:pt idx="151">
                  <c:v>16.766477862595423</c:v>
                </c:pt>
                <c:pt idx="152">
                  <c:v>16.766477862595423</c:v>
                </c:pt>
                <c:pt idx="153">
                  <c:v>16.766477862595423</c:v>
                </c:pt>
                <c:pt idx="154">
                  <c:v>16.766477862595423</c:v>
                </c:pt>
                <c:pt idx="155">
                  <c:v>16.766477862595423</c:v>
                </c:pt>
                <c:pt idx="156">
                  <c:v>16.766477862595423</c:v>
                </c:pt>
                <c:pt idx="157">
                  <c:v>16.766477862595423</c:v>
                </c:pt>
                <c:pt idx="158">
                  <c:v>16.766477862595423</c:v>
                </c:pt>
                <c:pt idx="159">
                  <c:v>16.766477862595423</c:v>
                </c:pt>
                <c:pt idx="160">
                  <c:v>16.766477862595423</c:v>
                </c:pt>
                <c:pt idx="161">
                  <c:v>16.766477862595423</c:v>
                </c:pt>
                <c:pt idx="162">
                  <c:v>16.766477862595423</c:v>
                </c:pt>
                <c:pt idx="163">
                  <c:v>16.766477862595423</c:v>
                </c:pt>
                <c:pt idx="164">
                  <c:v>16.766477862595423</c:v>
                </c:pt>
                <c:pt idx="165">
                  <c:v>16.766477862595423</c:v>
                </c:pt>
                <c:pt idx="166">
                  <c:v>16.766477862595423</c:v>
                </c:pt>
                <c:pt idx="167">
                  <c:v>16.766477862595423</c:v>
                </c:pt>
                <c:pt idx="168">
                  <c:v>16.766477862595423</c:v>
                </c:pt>
                <c:pt idx="169">
                  <c:v>16.766477862595423</c:v>
                </c:pt>
                <c:pt idx="170">
                  <c:v>16.766477862595423</c:v>
                </c:pt>
                <c:pt idx="171">
                  <c:v>16.766477862595423</c:v>
                </c:pt>
                <c:pt idx="172">
                  <c:v>16.766477862595423</c:v>
                </c:pt>
                <c:pt idx="173">
                  <c:v>16.766477862595423</c:v>
                </c:pt>
                <c:pt idx="174">
                  <c:v>16.766477862595423</c:v>
                </c:pt>
                <c:pt idx="175">
                  <c:v>16.766477862595423</c:v>
                </c:pt>
                <c:pt idx="176">
                  <c:v>16.766477862595423</c:v>
                </c:pt>
                <c:pt idx="177">
                  <c:v>16.766477862595423</c:v>
                </c:pt>
                <c:pt idx="178">
                  <c:v>16.766477862595423</c:v>
                </c:pt>
                <c:pt idx="179">
                  <c:v>16.766477862595423</c:v>
                </c:pt>
                <c:pt idx="180">
                  <c:v>16.766477862595423</c:v>
                </c:pt>
                <c:pt idx="181">
                  <c:v>16.766477862595423</c:v>
                </c:pt>
                <c:pt idx="182">
                  <c:v>16.766477862595423</c:v>
                </c:pt>
                <c:pt idx="183">
                  <c:v>16.766477862595423</c:v>
                </c:pt>
                <c:pt idx="184">
                  <c:v>16.766477862595423</c:v>
                </c:pt>
                <c:pt idx="185">
                  <c:v>16.766477862595423</c:v>
                </c:pt>
                <c:pt idx="186">
                  <c:v>16.766477862595423</c:v>
                </c:pt>
                <c:pt idx="187">
                  <c:v>16.766477862595423</c:v>
                </c:pt>
                <c:pt idx="188">
                  <c:v>16.766477862595423</c:v>
                </c:pt>
                <c:pt idx="189">
                  <c:v>16.766477862595423</c:v>
                </c:pt>
                <c:pt idx="190">
                  <c:v>16.766477862595423</c:v>
                </c:pt>
                <c:pt idx="191">
                  <c:v>16.766477862595423</c:v>
                </c:pt>
                <c:pt idx="192">
                  <c:v>16.766477862595423</c:v>
                </c:pt>
                <c:pt idx="193">
                  <c:v>16.766477862595423</c:v>
                </c:pt>
                <c:pt idx="194">
                  <c:v>16.766477862595423</c:v>
                </c:pt>
                <c:pt idx="195">
                  <c:v>16.766477862595423</c:v>
                </c:pt>
                <c:pt idx="196">
                  <c:v>16.766477862595423</c:v>
                </c:pt>
                <c:pt idx="197">
                  <c:v>16.766477862595423</c:v>
                </c:pt>
                <c:pt idx="198">
                  <c:v>16.766477862595423</c:v>
                </c:pt>
                <c:pt idx="199">
                  <c:v>16.766477862595423</c:v>
                </c:pt>
                <c:pt idx="200">
                  <c:v>16.766477862595423</c:v>
                </c:pt>
                <c:pt idx="201">
                  <c:v>16.766477862595423</c:v>
                </c:pt>
                <c:pt idx="202">
                  <c:v>16.766477862595423</c:v>
                </c:pt>
                <c:pt idx="203">
                  <c:v>16.766477862595423</c:v>
                </c:pt>
                <c:pt idx="204">
                  <c:v>16.766477862595423</c:v>
                </c:pt>
                <c:pt idx="205">
                  <c:v>16.766477862595423</c:v>
                </c:pt>
                <c:pt idx="206">
                  <c:v>16.766477862595423</c:v>
                </c:pt>
                <c:pt idx="207">
                  <c:v>16.766477862595423</c:v>
                </c:pt>
                <c:pt idx="208">
                  <c:v>16.766477862595423</c:v>
                </c:pt>
                <c:pt idx="209">
                  <c:v>16.766477862595423</c:v>
                </c:pt>
                <c:pt idx="210">
                  <c:v>16.766477862595423</c:v>
                </c:pt>
                <c:pt idx="211">
                  <c:v>16.766477862595423</c:v>
                </c:pt>
                <c:pt idx="212">
                  <c:v>16.766477862595423</c:v>
                </c:pt>
                <c:pt idx="213">
                  <c:v>16.766477862595423</c:v>
                </c:pt>
                <c:pt idx="214">
                  <c:v>16.766477862595423</c:v>
                </c:pt>
                <c:pt idx="215">
                  <c:v>16.766477862595423</c:v>
                </c:pt>
                <c:pt idx="216">
                  <c:v>16.766477862595423</c:v>
                </c:pt>
                <c:pt idx="217">
                  <c:v>16.766477862595423</c:v>
                </c:pt>
                <c:pt idx="218">
                  <c:v>16.766477862595423</c:v>
                </c:pt>
                <c:pt idx="219">
                  <c:v>16.766477862595423</c:v>
                </c:pt>
                <c:pt idx="220">
                  <c:v>16.766477862595423</c:v>
                </c:pt>
                <c:pt idx="221">
                  <c:v>16.766477862595423</c:v>
                </c:pt>
                <c:pt idx="222">
                  <c:v>16.766477862595423</c:v>
                </c:pt>
                <c:pt idx="223">
                  <c:v>16.766477862595423</c:v>
                </c:pt>
                <c:pt idx="224">
                  <c:v>16.766477862595423</c:v>
                </c:pt>
                <c:pt idx="225">
                  <c:v>16.766477862595423</c:v>
                </c:pt>
                <c:pt idx="226">
                  <c:v>16.766477862595423</c:v>
                </c:pt>
                <c:pt idx="227">
                  <c:v>16.766477862595423</c:v>
                </c:pt>
                <c:pt idx="228">
                  <c:v>16.766477862595423</c:v>
                </c:pt>
                <c:pt idx="229">
                  <c:v>16.766477862595423</c:v>
                </c:pt>
                <c:pt idx="230">
                  <c:v>16.766477862595423</c:v>
                </c:pt>
                <c:pt idx="231">
                  <c:v>16.766477862595423</c:v>
                </c:pt>
                <c:pt idx="232">
                  <c:v>16.766477862595423</c:v>
                </c:pt>
                <c:pt idx="233">
                  <c:v>16.766477862595423</c:v>
                </c:pt>
                <c:pt idx="234">
                  <c:v>16.766477862595423</c:v>
                </c:pt>
                <c:pt idx="235">
                  <c:v>16.766477862595423</c:v>
                </c:pt>
                <c:pt idx="236">
                  <c:v>16.766477862595423</c:v>
                </c:pt>
                <c:pt idx="237">
                  <c:v>16.766477862595423</c:v>
                </c:pt>
                <c:pt idx="238">
                  <c:v>16.766477862595423</c:v>
                </c:pt>
                <c:pt idx="239">
                  <c:v>16.766477862595423</c:v>
                </c:pt>
                <c:pt idx="240">
                  <c:v>16.766477862595423</c:v>
                </c:pt>
                <c:pt idx="241">
                  <c:v>16.766477862595423</c:v>
                </c:pt>
                <c:pt idx="242">
                  <c:v>16.766477862595423</c:v>
                </c:pt>
                <c:pt idx="243">
                  <c:v>16.766477862595423</c:v>
                </c:pt>
                <c:pt idx="244">
                  <c:v>16.766477862595423</c:v>
                </c:pt>
                <c:pt idx="245">
                  <c:v>16.766477862595423</c:v>
                </c:pt>
                <c:pt idx="246">
                  <c:v>16.766477862595423</c:v>
                </c:pt>
                <c:pt idx="247">
                  <c:v>16.766477862595423</c:v>
                </c:pt>
                <c:pt idx="248">
                  <c:v>16.766477862595423</c:v>
                </c:pt>
                <c:pt idx="249">
                  <c:v>16.766477862595423</c:v>
                </c:pt>
                <c:pt idx="250">
                  <c:v>16.766477862595423</c:v>
                </c:pt>
                <c:pt idx="251">
                  <c:v>16.766477862595423</c:v>
                </c:pt>
                <c:pt idx="252">
                  <c:v>16.766477862595423</c:v>
                </c:pt>
                <c:pt idx="253">
                  <c:v>16.766477862595423</c:v>
                </c:pt>
                <c:pt idx="254">
                  <c:v>16.766477862595423</c:v>
                </c:pt>
                <c:pt idx="255">
                  <c:v>16.766477862595423</c:v>
                </c:pt>
                <c:pt idx="256">
                  <c:v>16.766477862595423</c:v>
                </c:pt>
                <c:pt idx="257">
                  <c:v>16.766477862595423</c:v>
                </c:pt>
                <c:pt idx="258">
                  <c:v>16.766477862595423</c:v>
                </c:pt>
                <c:pt idx="259">
                  <c:v>16.766477862595423</c:v>
                </c:pt>
                <c:pt idx="260">
                  <c:v>16.766477862595423</c:v>
                </c:pt>
                <c:pt idx="261">
                  <c:v>16.766477862595423</c:v>
                </c:pt>
                <c:pt idx="262">
                  <c:v>16.766477862595423</c:v>
                </c:pt>
                <c:pt idx="263">
                  <c:v>16.766477862595423</c:v>
                </c:pt>
                <c:pt idx="264">
                  <c:v>16.766477862595423</c:v>
                </c:pt>
                <c:pt idx="265">
                  <c:v>16.766477862595423</c:v>
                </c:pt>
                <c:pt idx="266">
                  <c:v>16.766477862595423</c:v>
                </c:pt>
                <c:pt idx="267">
                  <c:v>16.766477862595423</c:v>
                </c:pt>
                <c:pt idx="268">
                  <c:v>16.766477862595423</c:v>
                </c:pt>
                <c:pt idx="269">
                  <c:v>16.766477862595423</c:v>
                </c:pt>
                <c:pt idx="270">
                  <c:v>16.766477862595423</c:v>
                </c:pt>
                <c:pt idx="271">
                  <c:v>16.766477862595423</c:v>
                </c:pt>
                <c:pt idx="272">
                  <c:v>16.766477862595423</c:v>
                </c:pt>
                <c:pt idx="273">
                  <c:v>16.766477862595423</c:v>
                </c:pt>
                <c:pt idx="274">
                  <c:v>16.766477862595423</c:v>
                </c:pt>
                <c:pt idx="275">
                  <c:v>16.766477862595423</c:v>
                </c:pt>
                <c:pt idx="276">
                  <c:v>16.766477862595423</c:v>
                </c:pt>
                <c:pt idx="277">
                  <c:v>16.766477862595423</c:v>
                </c:pt>
                <c:pt idx="278">
                  <c:v>16.766477862595423</c:v>
                </c:pt>
                <c:pt idx="279">
                  <c:v>16.766477862595423</c:v>
                </c:pt>
                <c:pt idx="280">
                  <c:v>16.766477862595423</c:v>
                </c:pt>
                <c:pt idx="281">
                  <c:v>16.766477862595423</c:v>
                </c:pt>
                <c:pt idx="282">
                  <c:v>16.766477862595423</c:v>
                </c:pt>
                <c:pt idx="283">
                  <c:v>16.766477862595423</c:v>
                </c:pt>
                <c:pt idx="284">
                  <c:v>16.766477862595423</c:v>
                </c:pt>
                <c:pt idx="285">
                  <c:v>16.766477862595423</c:v>
                </c:pt>
                <c:pt idx="286">
                  <c:v>16.766477862595423</c:v>
                </c:pt>
                <c:pt idx="287">
                  <c:v>16.766477862595423</c:v>
                </c:pt>
                <c:pt idx="288">
                  <c:v>16.766477862595423</c:v>
                </c:pt>
                <c:pt idx="289">
                  <c:v>16.766477862595423</c:v>
                </c:pt>
                <c:pt idx="290">
                  <c:v>16.766477862595423</c:v>
                </c:pt>
                <c:pt idx="291">
                  <c:v>16.766477862595423</c:v>
                </c:pt>
                <c:pt idx="292">
                  <c:v>16.766477862595423</c:v>
                </c:pt>
                <c:pt idx="293">
                  <c:v>16.766477862595423</c:v>
                </c:pt>
                <c:pt idx="294">
                  <c:v>16.766477862595423</c:v>
                </c:pt>
                <c:pt idx="295">
                  <c:v>16.766477862595423</c:v>
                </c:pt>
                <c:pt idx="296">
                  <c:v>16.766477862595423</c:v>
                </c:pt>
                <c:pt idx="297">
                  <c:v>16.766477862595423</c:v>
                </c:pt>
                <c:pt idx="298">
                  <c:v>16.766477862595423</c:v>
                </c:pt>
                <c:pt idx="299">
                  <c:v>16.766477862595423</c:v>
                </c:pt>
                <c:pt idx="300">
                  <c:v>16.766477862595423</c:v>
                </c:pt>
                <c:pt idx="301">
                  <c:v>16.766477862595423</c:v>
                </c:pt>
                <c:pt idx="302">
                  <c:v>16.766477862595423</c:v>
                </c:pt>
                <c:pt idx="303">
                  <c:v>16.766477862595423</c:v>
                </c:pt>
                <c:pt idx="304">
                  <c:v>16.766477862595423</c:v>
                </c:pt>
                <c:pt idx="305">
                  <c:v>16.766477862595423</c:v>
                </c:pt>
                <c:pt idx="306">
                  <c:v>16.766477862595423</c:v>
                </c:pt>
                <c:pt idx="307">
                  <c:v>16.766477862595423</c:v>
                </c:pt>
                <c:pt idx="308">
                  <c:v>16.766477862595423</c:v>
                </c:pt>
                <c:pt idx="309">
                  <c:v>16.766477862595423</c:v>
                </c:pt>
                <c:pt idx="310">
                  <c:v>16.766477862595423</c:v>
                </c:pt>
                <c:pt idx="311">
                  <c:v>16.766477862595423</c:v>
                </c:pt>
                <c:pt idx="312">
                  <c:v>16.766477862595423</c:v>
                </c:pt>
                <c:pt idx="313">
                  <c:v>16.766477862595423</c:v>
                </c:pt>
                <c:pt idx="314">
                  <c:v>16.766477862595423</c:v>
                </c:pt>
                <c:pt idx="315">
                  <c:v>16.766477862595423</c:v>
                </c:pt>
                <c:pt idx="316">
                  <c:v>16.766477862595423</c:v>
                </c:pt>
                <c:pt idx="317">
                  <c:v>16.766477862595423</c:v>
                </c:pt>
                <c:pt idx="318">
                  <c:v>16.766477862595423</c:v>
                </c:pt>
                <c:pt idx="319">
                  <c:v>16.766477862595423</c:v>
                </c:pt>
                <c:pt idx="320">
                  <c:v>16.766477862595423</c:v>
                </c:pt>
                <c:pt idx="321">
                  <c:v>16.766477862595423</c:v>
                </c:pt>
                <c:pt idx="322">
                  <c:v>16.766477862595423</c:v>
                </c:pt>
                <c:pt idx="323">
                  <c:v>16.766477862595423</c:v>
                </c:pt>
                <c:pt idx="324">
                  <c:v>16.766477862595423</c:v>
                </c:pt>
                <c:pt idx="325">
                  <c:v>16.766477862595423</c:v>
                </c:pt>
                <c:pt idx="326">
                  <c:v>16.766477862595423</c:v>
                </c:pt>
                <c:pt idx="327">
                  <c:v>16.766477862595423</c:v>
                </c:pt>
                <c:pt idx="328">
                  <c:v>16.766477862595423</c:v>
                </c:pt>
                <c:pt idx="329">
                  <c:v>16.766477862595423</c:v>
                </c:pt>
                <c:pt idx="330">
                  <c:v>16.766477862595423</c:v>
                </c:pt>
                <c:pt idx="331">
                  <c:v>16.766477862595423</c:v>
                </c:pt>
                <c:pt idx="332">
                  <c:v>16.766477862595423</c:v>
                </c:pt>
                <c:pt idx="333">
                  <c:v>16.766477862595423</c:v>
                </c:pt>
                <c:pt idx="334">
                  <c:v>16.766477862595423</c:v>
                </c:pt>
                <c:pt idx="335">
                  <c:v>16.766477862595423</c:v>
                </c:pt>
                <c:pt idx="336">
                  <c:v>16.766477862595423</c:v>
                </c:pt>
                <c:pt idx="337">
                  <c:v>16.766477862595423</c:v>
                </c:pt>
                <c:pt idx="338">
                  <c:v>16.766477862595423</c:v>
                </c:pt>
                <c:pt idx="339">
                  <c:v>16.766477862595423</c:v>
                </c:pt>
                <c:pt idx="340">
                  <c:v>16.766477862595423</c:v>
                </c:pt>
                <c:pt idx="341">
                  <c:v>16.766477862595423</c:v>
                </c:pt>
                <c:pt idx="342">
                  <c:v>16.766477862595423</c:v>
                </c:pt>
                <c:pt idx="343">
                  <c:v>16.766477862595423</c:v>
                </c:pt>
                <c:pt idx="344">
                  <c:v>16.766477862595423</c:v>
                </c:pt>
                <c:pt idx="345">
                  <c:v>16.766477862595423</c:v>
                </c:pt>
                <c:pt idx="346">
                  <c:v>16.766477862595423</c:v>
                </c:pt>
                <c:pt idx="347">
                  <c:v>16.766477862595423</c:v>
                </c:pt>
                <c:pt idx="348">
                  <c:v>16.766477862595423</c:v>
                </c:pt>
                <c:pt idx="349">
                  <c:v>16.766477862595423</c:v>
                </c:pt>
                <c:pt idx="350">
                  <c:v>16.766477862595423</c:v>
                </c:pt>
                <c:pt idx="351">
                  <c:v>16.766477862595423</c:v>
                </c:pt>
                <c:pt idx="352">
                  <c:v>16.766477862595423</c:v>
                </c:pt>
                <c:pt idx="353">
                  <c:v>16.766477862595423</c:v>
                </c:pt>
                <c:pt idx="354">
                  <c:v>16.766477862595423</c:v>
                </c:pt>
                <c:pt idx="355">
                  <c:v>16.766477862595423</c:v>
                </c:pt>
                <c:pt idx="356">
                  <c:v>16.766477862595423</c:v>
                </c:pt>
                <c:pt idx="357">
                  <c:v>16.766477862595423</c:v>
                </c:pt>
                <c:pt idx="358">
                  <c:v>16.766477862595423</c:v>
                </c:pt>
                <c:pt idx="359">
                  <c:v>16.766477862595423</c:v>
                </c:pt>
                <c:pt idx="360">
                  <c:v>16.766477862595423</c:v>
                </c:pt>
                <c:pt idx="361">
                  <c:v>16.766477862595423</c:v>
                </c:pt>
                <c:pt idx="362">
                  <c:v>16.766477862595423</c:v>
                </c:pt>
                <c:pt idx="363">
                  <c:v>16.766477862595423</c:v>
                </c:pt>
                <c:pt idx="364">
                  <c:v>16.766477862595423</c:v>
                </c:pt>
                <c:pt idx="365">
                  <c:v>16.766477862595423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'Marktpreise EEX NCG 2018'!$Q$1</c:f>
              <c:strCache>
                <c:ptCount val="1"/>
                <c:pt idx="0">
                  <c:v>yearly floating average NCG Spot incl. Handlingfee</c:v>
                </c:pt>
              </c:strCache>
            </c:strRef>
          </c:tx>
          <c:spPr>
            <a:ln w="22225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'Marktpreise EEX NCG 2018'!$A$1462:$A$1827</c:f>
              <c:numCache>
                <c:formatCode>m/d/yyyy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'Marktpreise EEX NCG 2018'!$Q$1462:$Q$1827</c:f>
              <c:numCache>
                <c:formatCode>#,##0.00\ "€/MWh"</c:formatCode>
                <c:ptCount val="366"/>
                <c:pt idx="0">
                  <c:v>19.084</c:v>
                </c:pt>
                <c:pt idx="1">
                  <c:v>19.218500000000002</c:v>
                </c:pt>
                <c:pt idx="2">
                  <c:v>19.321333333333335</c:v>
                </c:pt>
                <c:pt idx="3">
                  <c:v>19.363250000000004</c:v>
                </c:pt>
                <c:pt idx="4">
                  <c:v>19.345200000000002</c:v>
                </c:pt>
                <c:pt idx="5">
                  <c:v>19.319833333333335</c:v>
                </c:pt>
                <c:pt idx="6">
                  <c:v>19.261285714285719</c:v>
                </c:pt>
                <c:pt idx="7">
                  <c:v>19.217375000000004</c:v>
                </c:pt>
                <c:pt idx="8">
                  <c:v>19.191000000000003</c:v>
                </c:pt>
                <c:pt idx="9">
                  <c:v>19.190900000000003</c:v>
                </c:pt>
                <c:pt idx="10">
                  <c:v>19.220818181818181</c:v>
                </c:pt>
                <c:pt idx="11">
                  <c:v>19.249250000000004</c:v>
                </c:pt>
                <c:pt idx="12">
                  <c:v>19.270846153846158</c:v>
                </c:pt>
                <c:pt idx="13">
                  <c:v>19.296285714285716</c:v>
                </c:pt>
                <c:pt idx="14">
                  <c:v>19.318333333333335</c:v>
                </c:pt>
                <c:pt idx="15">
                  <c:v>19.341562500000002</c:v>
                </c:pt>
                <c:pt idx="16">
                  <c:v>19.330941176470592</c:v>
                </c:pt>
                <c:pt idx="17">
                  <c:v>19.319500000000001</c:v>
                </c:pt>
                <c:pt idx="18">
                  <c:v>19.281210526315792</c:v>
                </c:pt>
                <c:pt idx="19">
                  <c:v>19.2441</c:v>
                </c:pt>
                <c:pt idx="20">
                  <c:v>19.20995238095238</c:v>
                </c:pt>
                <c:pt idx="21">
                  <c:v>19.178909090909091</c:v>
                </c:pt>
                <c:pt idx="22">
                  <c:v>19.150608695652174</c:v>
                </c:pt>
                <c:pt idx="23">
                  <c:v>19.123666666666669</c:v>
                </c:pt>
                <c:pt idx="24">
                  <c:v>19.097560000000001</c:v>
                </c:pt>
                <c:pt idx="25">
                  <c:v>19.058230769230772</c:v>
                </c:pt>
                <c:pt idx="26">
                  <c:v>19.019444444444446</c:v>
                </c:pt>
                <c:pt idx="27">
                  <c:v>18.982250000000001</c:v>
                </c:pt>
                <c:pt idx="28">
                  <c:v>18.947620689655174</c:v>
                </c:pt>
                <c:pt idx="29">
                  <c:v>18.917033333333336</c:v>
                </c:pt>
                <c:pt idx="30">
                  <c:v>18.878096774193551</c:v>
                </c:pt>
                <c:pt idx="31">
                  <c:v>18.837812500000002</c:v>
                </c:pt>
                <c:pt idx="32">
                  <c:v>18.816303030303033</c:v>
                </c:pt>
                <c:pt idx="33">
                  <c:v>18.800882352941176</c:v>
                </c:pt>
                <c:pt idx="34">
                  <c:v>18.782057142857145</c:v>
                </c:pt>
                <c:pt idx="35">
                  <c:v>18.764277777777778</c:v>
                </c:pt>
                <c:pt idx="36">
                  <c:v>18.751891891891891</c:v>
                </c:pt>
                <c:pt idx="37">
                  <c:v>18.73386842105263</c:v>
                </c:pt>
                <c:pt idx="38">
                  <c:v>18.716153846153844</c:v>
                </c:pt>
                <c:pt idx="39">
                  <c:v>18.709424999999996</c:v>
                </c:pt>
                <c:pt idx="40">
                  <c:v>18.694073170731702</c:v>
                </c:pt>
                <c:pt idx="41">
                  <c:v>18.674309523809519</c:v>
                </c:pt>
                <c:pt idx="42">
                  <c:v>18.655465116279064</c:v>
                </c:pt>
                <c:pt idx="43">
                  <c:v>18.639522727272723</c:v>
                </c:pt>
                <c:pt idx="44">
                  <c:v>18.624466666666663</c:v>
                </c:pt>
                <c:pt idx="45">
                  <c:v>18.62386956521739</c:v>
                </c:pt>
                <c:pt idx="46">
                  <c:v>18.616404255319146</c:v>
                </c:pt>
                <c:pt idx="47">
                  <c:v>18.605437499999997</c:v>
                </c:pt>
                <c:pt idx="48">
                  <c:v>18.596224489795915</c:v>
                </c:pt>
                <c:pt idx="49">
                  <c:v>18.587379999999996</c:v>
                </c:pt>
                <c:pt idx="50">
                  <c:v>18.580803921568624</c:v>
                </c:pt>
                <c:pt idx="51">
                  <c:v>18.596288461538457</c:v>
                </c:pt>
                <c:pt idx="52">
                  <c:v>18.631773584905655</c:v>
                </c:pt>
                <c:pt idx="53">
                  <c:v>18.685277777777774</c:v>
                </c:pt>
                <c:pt idx="54">
                  <c:v>18.757545454545451</c:v>
                </c:pt>
                <c:pt idx="55">
                  <c:v>18.879839285714283</c:v>
                </c:pt>
                <c:pt idx="56">
                  <c:v>18.997842105263157</c:v>
                </c:pt>
                <c:pt idx="57">
                  <c:v>19.141655172413792</c:v>
                </c:pt>
                <c:pt idx="58">
                  <c:v>19.235779661016952</c:v>
                </c:pt>
                <c:pt idx="59">
                  <c:v>19.423016666666669</c:v>
                </c:pt>
                <c:pt idx="60">
                  <c:v>19.769754098360657</c:v>
                </c:pt>
                <c:pt idx="61">
                  <c:v>20.436709677419358</c:v>
                </c:pt>
                <c:pt idx="62">
                  <c:v>20.673079365079367</c:v>
                </c:pt>
                <c:pt idx="63">
                  <c:v>20.9020625</c:v>
                </c:pt>
                <c:pt idx="64">
                  <c:v>21.103676923076922</c:v>
                </c:pt>
                <c:pt idx="65">
                  <c:v>21.093424242424245</c:v>
                </c:pt>
                <c:pt idx="66">
                  <c:v>21.078477611940301</c:v>
                </c:pt>
                <c:pt idx="67">
                  <c:v>21.051058823529416</c:v>
                </c:pt>
                <c:pt idx="68">
                  <c:v>21.021666666666672</c:v>
                </c:pt>
                <c:pt idx="69">
                  <c:v>20.999757142857149</c:v>
                </c:pt>
                <c:pt idx="70">
                  <c:v>20.978464788732399</c:v>
                </c:pt>
                <c:pt idx="71">
                  <c:v>20.960416666666671</c:v>
                </c:pt>
                <c:pt idx="72">
                  <c:v>21.033931506849321</c:v>
                </c:pt>
                <c:pt idx="73">
                  <c:v>21.077216216216222</c:v>
                </c:pt>
                <c:pt idx="74">
                  <c:v>21.098440000000004</c:v>
                </c:pt>
                <c:pt idx="75">
                  <c:v>21.133960526315793</c:v>
                </c:pt>
                <c:pt idx="76">
                  <c:v>21.158714285714289</c:v>
                </c:pt>
                <c:pt idx="77">
                  <c:v>21.182833333333335</c:v>
                </c:pt>
                <c:pt idx="78">
                  <c:v>21.214721518987343</c:v>
                </c:pt>
                <c:pt idx="79">
                  <c:v>21.214125000000003</c:v>
                </c:pt>
                <c:pt idx="80">
                  <c:v>21.217358024691361</c:v>
                </c:pt>
                <c:pt idx="81">
                  <c:v>21.22706097560976</c:v>
                </c:pt>
                <c:pt idx="82">
                  <c:v>21.226457831325305</c:v>
                </c:pt>
                <c:pt idx="83">
                  <c:v>21.20985714285715</c:v>
                </c:pt>
                <c:pt idx="84">
                  <c:v>21.193647058823537</c:v>
                </c:pt>
                <c:pt idx="85">
                  <c:v>21.179546511627912</c:v>
                </c:pt>
                <c:pt idx="86">
                  <c:v>21.152908045977018</c:v>
                </c:pt>
                <c:pt idx="87">
                  <c:v>21.128397727272734</c:v>
                </c:pt>
                <c:pt idx="88">
                  <c:v>21.10713483146068</c:v>
                </c:pt>
                <c:pt idx="89">
                  <c:v>21.085155555555563</c:v>
                </c:pt>
                <c:pt idx="90">
                  <c:v>21.063659340659349</c:v>
                </c:pt>
                <c:pt idx="91">
                  <c:v>21.042630434782616</c:v>
                </c:pt>
                <c:pt idx="92">
                  <c:v>21.022053763440869</c:v>
                </c:pt>
                <c:pt idx="93">
                  <c:v>21.003670212765968</c:v>
                </c:pt>
                <c:pt idx="94">
                  <c:v>20.979347368421063</c:v>
                </c:pt>
                <c:pt idx="95">
                  <c:v>20.959020833333341</c:v>
                </c:pt>
                <c:pt idx="96">
                  <c:v>20.939938144329904</c:v>
                </c:pt>
                <c:pt idx="97">
                  <c:v>20.918806122448988</c:v>
                </c:pt>
                <c:pt idx="98">
                  <c:v>20.898101010101019</c:v>
                </c:pt>
                <c:pt idx="99">
                  <c:v>20.877750000000006</c:v>
                </c:pt>
                <c:pt idx="100">
                  <c:v>20.86057425742575</c:v>
                </c:pt>
                <c:pt idx="101">
                  <c:v>20.84948039215687</c:v>
                </c:pt>
                <c:pt idx="102">
                  <c:v>20.840417475728167</c:v>
                </c:pt>
                <c:pt idx="103">
                  <c:v>20.832173076923088</c:v>
                </c:pt>
                <c:pt idx="104">
                  <c:v>20.826923809523819</c:v>
                </c:pt>
                <c:pt idx="105">
                  <c:v>20.821773584905667</c:v>
                </c:pt>
                <c:pt idx="106">
                  <c:v>20.817915887850475</c:v>
                </c:pt>
                <c:pt idx="107">
                  <c:v>20.809509259259265</c:v>
                </c:pt>
                <c:pt idx="108">
                  <c:v>20.796302752293585</c:v>
                </c:pt>
                <c:pt idx="109">
                  <c:v>20.782527272727275</c:v>
                </c:pt>
                <c:pt idx="110">
                  <c:v>20.773954954954959</c:v>
                </c:pt>
                <c:pt idx="111">
                  <c:v>20.765669642857148</c:v>
                </c:pt>
                <c:pt idx="112">
                  <c:v>20.757530973451331</c:v>
                </c:pt>
                <c:pt idx="113">
                  <c:v>20.750236842105267</c:v>
                </c:pt>
                <c:pt idx="114">
                  <c:v>20.744556521739135</c:v>
                </c:pt>
                <c:pt idx="115">
                  <c:v>20.738155172413798</c:v>
                </c:pt>
                <c:pt idx="116">
                  <c:v>20.732512820512824</c:v>
                </c:pt>
                <c:pt idx="117">
                  <c:v>20.730033898305088</c:v>
                </c:pt>
                <c:pt idx="118">
                  <c:v>20.727563025210088</c:v>
                </c:pt>
                <c:pt idx="119">
                  <c:v>20.725133333333339</c:v>
                </c:pt>
                <c:pt idx="120">
                  <c:v>20.722867768595044</c:v>
                </c:pt>
                <c:pt idx="121">
                  <c:v>20.724196721311479</c:v>
                </c:pt>
                <c:pt idx="122">
                  <c:v>20.725552845528462</c:v>
                </c:pt>
                <c:pt idx="123">
                  <c:v>20.725427419354844</c:v>
                </c:pt>
                <c:pt idx="124">
                  <c:v>20.723336000000003</c:v>
                </c:pt>
                <c:pt idx="125">
                  <c:v>20.722222222222225</c:v>
                </c:pt>
                <c:pt idx="126">
                  <c:v>20.721125984251973</c:v>
                </c:pt>
                <c:pt idx="127">
                  <c:v>20.719992187500004</c:v>
                </c:pt>
                <c:pt idx="128">
                  <c:v>20.718875968992251</c:v>
                </c:pt>
                <c:pt idx="129">
                  <c:v>20.722538461538466</c:v>
                </c:pt>
                <c:pt idx="130">
                  <c:v>20.727450381679393</c:v>
                </c:pt>
                <c:pt idx="131">
                  <c:v>20.731204545454549</c:v>
                </c:pt>
                <c:pt idx="132">
                  <c:v>20.736639097744366</c:v>
                </c:pt>
                <c:pt idx="133">
                  <c:v>20.74199253731344</c:v>
                </c:pt>
                <c:pt idx="134">
                  <c:v>20.747881481481489</c:v>
                </c:pt>
                <c:pt idx="135">
                  <c:v>20.754654411764712</c:v>
                </c:pt>
                <c:pt idx="136">
                  <c:v>20.764817518248179</c:v>
                </c:pt>
                <c:pt idx="137">
                  <c:v>20.772253623188412</c:v>
                </c:pt>
                <c:pt idx="138">
                  <c:v>20.785107913669073</c:v>
                </c:pt>
                <c:pt idx="139">
                  <c:v>20.796792857142865</c:v>
                </c:pt>
                <c:pt idx="140">
                  <c:v>20.808312056737599</c:v>
                </c:pt>
                <c:pt idx="141">
                  <c:v>20.819281690140855</c:v>
                </c:pt>
                <c:pt idx="142">
                  <c:v>20.830083916083925</c:v>
                </c:pt>
                <c:pt idx="143">
                  <c:v>20.846006944444454</c:v>
                </c:pt>
                <c:pt idx="144">
                  <c:v>20.861248275862078</c:v>
                </c:pt>
                <c:pt idx="145">
                  <c:v>20.861248275862078</c:v>
                </c:pt>
                <c:pt idx="146">
                  <c:v>20.861248275862078</c:v>
                </c:pt>
                <c:pt idx="147">
                  <c:v>20.861248275862078</c:v>
                </c:pt>
                <c:pt idx="148">
                  <c:v>20.861248275862078</c:v>
                </c:pt>
                <c:pt idx="149">
                  <c:v>20.861248275862078</c:v>
                </c:pt>
                <c:pt idx="150">
                  <c:v>20.861248275862078</c:v>
                </c:pt>
                <c:pt idx="151">
                  <c:v>20.861248275862078</c:v>
                </c:pt>
                <c:pt idx="152">
                  <c:v>20.861248275862078</c:v>
                </c:pt>
                <c:pt idx="153">
                  <c:v>20.861248275862078</c:v>
                </c:pt>
                <c:pt idx="154">
                  <c:v>20.861248275862078</c:v>
                </c:pt>
                <c:pt idx="155">
                  <c:v>20.861248275862078</c:v>
                </c:pt>
                <c:pt idx="156">
                  <c:v>20.861248275862078</c:v>
                </c:pt>
                <c:pt idx="157">
                  <c:v>20.861248275862078</c:v>
                </c:pt>
                <c:pt idx="158">
                  <c:v>20.861248275862078</c:v>
                </c:pt>
                <c:pt idx="159">
                  <c:v>20.861248275862078</c:v>
                </c:pt>
                <c:pt idx="160">
                  <c:v>20.861248275862078</c:v>
                </c:pt>
                <c:pt idx="161">
                  <c:v>20.861248275862078</c:v>
                </c:pt>
                <c:pt idx="162">
                  <c:v>20.861248275862078</c:v>
                </c:pt>
                <c:pt idx="163">
                  <c:v>20.861248275862078</c:v>
                </c:pt>
                <c:pt idx="164">
                  <c:v>20.861248275862078</c:v>
                </c:pt>
                <c:pt idx="165">
                  <c:v>20.861248275862078</c:v>
                </c:pt>
                <c:pt idx="166">
                  <c:v>20.861248275862078</c:v>
                </c:pt>
                <c:pt idx="167">
                  <c:v>20.861248275862078</c:v>
                </c:pt>
                <c:pt idx="168">
                  <c:v>20.861248275862078</c:v>
                </c:pt>
                <c:pt idx="169">
                  <c:v>20.861248275862078</c:v>
                </c:pt>
                <c:pt idx="170">
                  <c:v>20.861248275862078</c:v>
                </c:pt>
                <c:pt idx="171">
                  <c:v>20.861248275862078</c:v>
                </c:pt>
                <c:pt idx="172">
                  <c:v>20.861248275862078</c:v>
                </c:pt>
                <c:pt idx="173">
                  <c:v>20.861248275862078</c:v>
                </c:pt>
                <c:pt idx="174">
                  <c:v>20.861248275862078</c:v>
                </c:pt>
                <c:pt idx="175">
                  <c:v>20.861248275862078</c:v>
                </c:pt>
                <c:pt idx="176">
                  <c:v>20.861248275862078</c:v>
                </c:pt>
                <c:pt idx="177">
                  <c:v>20.861248275862078</c:v>
                </c:pt>
                <c:pt idx="178">
                  <c:v>20.861248275862078</c:v>
                </c:pt>
                <c:pt idx="179">
                  <c:v>20.861248275862078</c:v>
                </c:pt>
                <c:pt idx="180">
                  <c:v>20.861248275862078</c:v>
                </c:pt>
                <c:pt idx="181">
                  <c:v>20.861248275862078</c:v>
                </c:pt>
                <c:pt idx="182">
                  <c:v>20.861248275862078</c:v>
                </c:pt>
                <c:pt idx="183">
                  <c:v>20.861248275862078</c:v>
                </c:pt>
                <c:pt idx="184">
                  <c:v>20.861248275862078</c:v>
                </c:pt>
                <c:pt idx="185">
                  <c:v>20.861248275862078</c:v>
                </c:pt>
                <c:pt idx="186">
                  <c:v>20.861248275862078</c:v>
                </c:pt>
                <c:pt idx="187">
                  <c:v>20.861248275862078</c:v>
                </c:pt>
                <c:pt idx="188">
                  <c:v>20.861248275862078</c:v>
                </c:pt>
                <c:pt idx="189">
                  <c:v>20.861248275862078</c:v>
                </c:pt>
                <c:pt idx="190">
                  <c:v>20.861248275862078</c:v>
                </c:pt>
                <c:pt idx="191">
                  <c:v>20.861248275862078</c:v>
                </c:pt>
                <c:pt idx="192">
                  <c:v>20.861248275862078</c:v>
                </c:pt>
                <c:pt idx="193">
                  <c:v>20.861248275862078</c:v>
                </c:pt>
                <c:pt idx="194">
                  <c:v>20.861248275862078</c:v>
                </c:pt>
                <c:pt idx="195">
                  <c:v>20.861248275862078</c:v>
                </c:pt>
                <c:pt idx="196">
                  <c:v>20.861248275862078</c:v>
                </c:pt>
                <c:pt idx="197">
                  <c:v>20.861248275862078</c:v>
                </c:pt>
                <c:pt idx="198">
                  <c:v>20.861248275862078</c:v>
                </c:pt>
                <c:pt idx="199">
                  <c:v>20.861248275862078</c:v>
                </c:pt>
                <c:pt idx="200">
                  <c:v>20.861248275862078</c:v>
                </c:pt>
                <c:pt idx="201">
                  <c:v>20.861248275862078</c:v>
                </c:pt>
                <c:pt idx="202">
                  <c:v>20.861248275862078</c:v>
                </c:pt>
                <c:pt idx="203">
                  <c:v>20.861248275862078</c:v>
                </c:pt>
                <c:pt idx="204">
                  <c:v>20.861248275862078</c:v>
                </c:pt>
                <c:pt idx="205">
                  <c:v>20.861248275862078</c:v>
                </c:pt>
                <c:pt idx="206">
                  <c:v>20.861248275862078</c:v>
                </c:pt>
                <c:pt idx="207">
                  <c:v>20.861248275862078</c:v>
                </c:pt>
                <c:pt idx="208">
                  <c:v>20.861248275862078</c:v>
                </c:pt>
                <c:pt idx="209">
                  <c:v>20.861248275862078</c:v>
                </c:pt>
                <c:pt idx="210">
                  <c:v>20.861248275862078</c:v>
                </c:pt>
                <c:pt idx="211">
                  <c:v>20.861248275862078</c:v>
                </c:pt>
                <c:pt idx="212">
                  <c:v>20.861248275862078</c:v>
                </c:pt>
                <c:pt idx="213">
                  <c:v>20.861248275862078</c:v>
                </c:pt>
                <c:pt idx="214">
                  <c:v>20.861248275862078</c:v>
                </c:pt>
                <c:pt idx="215">
                  <c:v>20.861248275862078</c:v>
                </c:pt>
                <c:pt idx="216">
                  <c:v>20.861248275862078</c:v>
                </c:pt>
                <c:pt idx="217">
                  <c:v>20.861248275862078</c:v>
                </c:pt>
                <c:pt idx="218">
                  <c:v>20.861248275862078</c:v>
                </c:pt>
                <c:pt idx="219">
                  <c:v>20.861248275862078</c:v>
                </c:pt>
                <c:pt idx="220">
                  <c:v>20.861248275862078</c:v>
                </c:pt>
                <c:pt idx="221">
                  <c:v>20.861248275862078</c:v>
                </c:pt>
                <c:pt idx="222">
                  <c:v>20.861248275862078</c:v>
                </c:pt>
                <c:pt idx="223">
                  <c:v>20.861248275862078</c:v>
                </c:pt>
                <c:pt idx="224">
                  <c:v>20.861248275862078</c:v>
                </c:pt>
                <c:pt idx="225">
                  <c:v>20.861248275862078</c:v>
                </c:pt>
                <c:pt idx="226">
                  <c:v>20.861248275862078</c:v>
                </c:pt>
                <c:pt idx="227">
                  <c:v>20.861248275862078</c:v>
                </c:pt>
                <c:pt idx="228">
                  <c:v>20.861248275862078</c:v>
                </c:pt>
                <c:pt idx="229">
                  <c:v>20.861248275862078</c:v>
                </c:pt>
                <c:pt idx="230">
                  <c:v>20.861248275862078</c:v>
                </c:pt>
                <c:pt idx="231">
                  <c:v>20.861248275862078</c:v>
                </c:pt>
                <c:pt idx="232">
                  <c:v>20.861248275862078</c:v>
                </c:pt>
                <c:pt idx="233">
                  <c:v>20.861248275862078</c:v>
                </c:pt>
                <c:pt idx="234">
                  <c:v>20.861248275862078</c:v>
                </c:pt>
                <c:pt idx="235">
                  <c:v>20.861248275862078</c:v>
                </c:pt>
                <c:pt idx="236">
                  <c:v>20.861248275862078</c:v>
                </c:pt>
                <c:pt idx="237">
                  <c:v>20.861248275862078</c:v>
                </c:pt>
                <c:pt idx="238">
                  <c:v>20.861248275862078</c:v>
                </c:pt>
                <c:pt idx="239">
                  <c:v>20.861248275862078</c:v>
                </c:pt>
                <c:pt idx="240">
                  <c:v>20.861248275862078</c:v>
                </c:pt>
                <c:pt idx="241">
                  <c:v>20.861248275862078</c:v>
                </c:pt>
                <c:pt idx="242">
                  <c:v>20.861248275862078</c:v>
                </c:pt>
                <c:pt idx="243">
                  <c:v>20.861248275862078</c:v>
                </c:pt>
                <c:pt idx="244">
                  <c:v>20.861248275862078</c:v>
                </c:pt>
                <c:pt idx="245">
                  <c:v>20.861248275862078</c:v>
                </c:pt>
                <c:pt idx="246">
                  <c:v>20.861248275862078</c:v>
                </c:pt>
                <c:pt idx="247">
                  <c:v>20.861248275862078</c:v>
                </c:pt>
                <c:pt idx="248">
                  <c:v>20.861248275862078</c:v>
                </c:pt>
                <c:pt idx="249">
                  <c:v>20.861248275862078</c:v>
                </c:pt>
                <c:pt idx="250">
                  <c:v>20.861248275862078</c:v>
                </c:pt>
                <c:pt idx="251">
                  <c:v>20.861248275862078</c:v>
                </c:pt>
                <c:pt idx="252">
                  <c:v>20.861248275862078</c:v>
                </c:pt>
                <c:pt idx="253">
                  <c:v>20.861248275862078</c:v>
                </c:pt>
                <c:pt idx="254">
                  <c:v>20.861248275862078</c:v>
                </c:pt>
                <c:pt idx="255">
                  <c:v>20.861248275862078</c:v>
                </c:pt>
                <c:pt idx="256">
                  <c:v>20.861248275862078</c:v>
                </c:pt>
                <c:pt idx="257">
                  <c:v>20.861248275862078</c:v>
                </c:pt>
                <c:pt idx="258">
                  <c:v>20.861248275862078</c:v>
                </c:pt>
                <c:pt idx="259">
                  <c:v>20.861248275862078</c:v>
                </c:pt>
                <c:pt idx="260">
                  <c:v>20.861248275862078</c:v>
                </c:pt>
                <c:pt idx="261">
                  <c:v>20.861248275862078</c:v>
                </c:pt>
                <c:pt idx="262">
                  <c:v>20.861248275862078</c:v>
                </c:pt>
                <c:pt idx="263">
                  <c:v>20.861248275862078</c:v>
                </c:pt>
                <c:pt idx="264">
                  <c:v>20.861248275862078</c:v>
                </c:pt>
                <c:pt idx="265">
                  <c:v>20.861248275862078</c:v>
                </c:pt>
                <c:pt idx="266">
                  <c:v>20.861248275862078</c:v>
                </c:pt>
                <c:pt idx="267">
                  <c:v>20.861248275862078</c:v>
                </c:pt>
                <c:pt idx="268">
                  <c:v>20.861248275862078</c:v>
                </c:pt>
                <c:pt idx="269">
                  <c:v>20.861248275862078</c:v>
                </c:pt>
                <c:pt idx="270">
                  <c:v>20.861248275862078</c:v>
                </c:pt>
                <c:pt idx="271">
                  <c:v>20.861248275862078</c:v>
                </c:pt>
                <c:pt idx="272">
                  <c:v>20.861248275862078</c:v>
                </c:pt>
                <c:pt idx="273">
                  <c:v>20.861248275862078</c:v>
                </c:pt>
                <c:pt idx="274">
                  <c:v>20.861248275862078</c:v>
                </c:pt>
                <c:pt idx="275">
                  <c:v>20.861248275862078</c:v>
                </c:pt>
                <c:pt idx="276">
                  <c:v>20.861248275862078</c:v>
                </c:pt>
                <c:pt idx="277">
                  <c:v>20.861248275862078</c:v>
                </c:pt>
                <c:pt idx="278">
                  <c:v>20.861248275862078</c:v>
                </c:pt>
                <c:pt idx="279">
                  <c:v>20.861248275862078</c:v>
                </c:pt>
                <c:pt idx="280">
                  <c:v>20.861248275862078</c:v>
                </c:pt>
                <c:pt idx="281">
                  <c:v>20.861248275862078</c:v>
                </c:pt>
                <c:pt idx="282">
                  <c:v>20.861248275862078</c:v>
                </c:pt>
                <c:pt idx="283">
                  <c:v>20.861248275862078</c:v>
                </c:pt>
                <c:pt idx="284">
                  <c:v>20.861248275862078</c:v>
                </c:pt>
                <c:pt idx="285">
                  <c:v>20.861248275862078</c:v>
                </c:pt>
                <c:pt idx="286">
                  <c:v>20.861248275862078</c:v>
                </c:pt>
                <c:pt idx="287">
                  <c:v>20.861248275862078</c:v>
                </c:pt>
                <c:pt idx="288">
                  <c:v>20.861248275862078</c:v>
                </c:pt>
                <c:pt idx="289">
                  <c:v>20.861248275862078</c:v>
                </c:pt>
                <c:pt idx="290">
                  <c:v>20.861248275862078</c:v>
                </c:pt>
                <c:pt idx="291">
                  <c:v>20.861248275862078</c:v>
                </c:pt>
                <c:pt idx="292">
                  <c:v>20.861248275862078</c:v>
                </c:pt>
                <c:pt idx="293">
                  <c:v>20.861248275862078</c:v>
                </c:pt>
                <c:pt idx="294">
                  <c:v>20.861248275862078</c:v>
                </c:pt>
                <c:pt idx="295">
                  <c:v>20.861248275862078</c:v>
                </c:pt>
                <c:pt idx="296">
                  <c:v>20.861248275862078</c:v>
                </c:pt>
                <c:pt idx="297">
                  <c:v>20.861248275862078</c:v>
                </c:pt>
                <c:pt idx="298">
                  <c:v>20.861248275862078</c:v>
                </c:pt>
                <c:pt idx="299">
                  <c:v>20.861248275862078</c:v>
                </c:pt>
                <c:pt idx="300">
                  <c:v>20.861248275862078</c:v>
                </c:pt>
                <c:pt idx="301">
                  <c:v>20.861248275862078</c:v>
                </c:pt>
                <c:pt idx="302">
                  <c:v>20.861248275862078</c:v>
                </c:pt>
                <c:pt idx="303">
                  <c:v>20.861248275862078</c:v>
                </c:pt>
                <c:pt idx="304">
                  <c:v>20.861248275862078</c:v>
                </c:pt>
                <c:pt idx="305">
                  <c:v>20.861248275862078</c:v>
                </c:pt>
                <c:pt idx="306">
                  <c:v>20.861248275862078</c:v>
                </c:pt>
                <c:pt idx="307">
                  <c:v>20.861248275862078</c:v>
                </c:pt>
                <c:pt idx="308">
                  <c:v>20.861248275862078</c:v>
                </c:pt>
                <c:pt idx="309">
                  <c:v>20.861248275862078</c:v>
                </c:pt>
                <c:pt idx="310">
                  <c:v>20.861248275862078</c:v>
                </c:pt>
                <c:pt idx="311">
                  <c:v>20.861248275862078</c:v>
                </c:pt>
                <c:pt idx="312">
                  <c:v>20.861248275862078</c:v>
                </c:pt>
                <c:pt idx="313">
                  <c:v>20.861248275862078</c:v>
                </c:pt>
                <c:pt idx="314">
                  <c:v>20.861248275862078</c:v>
                </c:pt>
                <c:pt idx="315">
                  <c:v>20.861248275862078</c:v>
                </c:pt>
                <c:pt idx="316">
                  <c:v>20.861248275862078</c:v>
                </c:pt>
                <c:pt idx="317">
                  <c:v>20.861248275862078</c:v>
                </c:pt>
                <c:pt idx="318">
                  <c:v>20.861248275862078</c:v>
                </c:pt>
                <c:pt idx="319">
                  <c:v>20.861248275862078</c:v>
                </c:pt>
                <c:pt idx="320">
                  <c:v>20.861248275862078</c:v>
                </c:pt>
                <c:pt idx="321">
                  <c:v>20.861248275862078</c:v>
                </c:pt>
                <c:pt idx="322">
                  <c:v>20.861248275862078</c:v>
                </c:pt>
                <c:pt idx="323">
                  <c:v>20.861248275862078</c:v>
                </c:pt>
                <c:pt idx="324">
                  <c:v>20.861248275862078</c:v>
                </c:pt>
                <c:pt idx="325">
                  <c:v>20.861248275862078</c:v>
                </c:pt>
                <c:pt idx="326">
                  <c:v>20.861248275862078</c:v>
                </c:pt>
                <c:pt idx="327">
                  <c:v>20.861248275862078</c:v>
                </c:pt>
                <c:pt idx="328">
                  <c:v>20.861248275862078</c:v>
                </c:pt>
                <c:pt idx="329">
                  <c:v>20.861248275862078</c:v>
                </c:pt>
                <c:pt idx="330">
                  <c:v>20.861248275862078</c:v>
                </c:pt>
                <c:pt idx="331">
                  <c:v>20.861248275862078</c:v>
                </c:pt>
                <c:pt idx="332">
                  <c:v>20.861248275862078</c:v>
                </c:pt>
                <c:pt idx="333">
                  <c:v>20.861248275862078</c:v>
                </c:pt>
                <c:pt idx="334">
                  <c:v>20.861248275862078</c:v>
                </c:pt>
                <c:pt idx="335">
                  <c:v>20.861248275862078</c:v>
                </c:pt>
                <c:pt idx="336">
                  <c:v>20.861248275862078</c:v>
                </c:pt>
                <c:pt idx="337">
                  <c:v>20.861248275862078</c:v>
                </c:pt>
                <c:pt idx="338">
                  <c:v>20.861248275862078</c:v>
                </c:pt>
                <c:pt idx="339">
                  <c:v>20.861248275862078</c:v>
                </c:pt>
                <c:pt idx="340">
                  <c:v>20.861248275862078</c:v>
                </c:pt>
                <c:pt idx="341">
                  <c:v>20.861248275862078</c:v>
                </c:pt>
                <c:pt idx="342">
                  <c:v>20.861248275862078</c:v>
                </c:pt>
                <c:pt idx="343">
                  <c:v>20.861248275862078</c:v>
                </c:pt>
                <c:pt idx="344">
                  <c:v>20.861248275862078</c:v>
                </c:pt>
                <c:pt idx="345">
                  <c:v>20.861248275862078</c:v>
                </c:pt>
                <c:pt idx="346">
                  <c:v>20.861248275862078</c:v>
                </c:pt>
                <c:pt idx="347">
                  <c:v>20.861248275862078</c:v>
                </c:pt>
                <c:pt idx="348">
                  <c:v>20.861248275862078</c:v>
                </c:pt>
                <c:pt idx="349">
                  <c:v>20.861248275862078</c:v>
                </c:pt>
                <c:pt idx="350">
                  <c:v>20.861248275862078</c:v>
                </c:pt>
                <c:pt idx="351">
                  <c:v>20.861248275862078</c:v>
                </c:pt>
                <c:pt idx="352">
                  <c:v>20.861248275862078</c:v>
                </c:pt>
                <c:pt idx="353">
                  <c:v>20.861248275862078</c:v>
                </c:pt>
                <c:pt idx="354">
                  <c:v>20.861248275862078</c:v>
                </c:pt>
                <c:pt idx="355">
                  <c:v>20.861248275862078</c:v>
                </c:pt>
                <c:pt idx="356">
                  <c:v>20.861248275862078</c:v>
                </c:pt>
                <c:pt idx="357">
                  <c:v>20.861248275862078</c:v>
                </c:pt>
                <c:pt idx="358">
                  <c:v>20.861248275862078</c:v>
                </c:pt>
                <c:pt idx="359">
                  <c:v>20.861248275862078</c:v>
                </c:pt>
                <c:pt idx="360">
                  <c:v>20.861248275862078</c:v>
                </c:pt>
                <c:pt idx="361">
                  <c:v>20.861248275862078</c:v>
                </c:pt>
                <c:pt idx="362">
                  <c:v>20.861248275862078</c:v>
                </c:pt>
                <c:pt idx="363">
                  <c:v>20.861248275862078</c:v>
                </c:pt>
                <c:pt idx="364">
                  <c:v>20.861248275862078</c:v>
                </c:pt>
                <c:pt idx="365">
                  <c:v>20.861248275862078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Gesamtentwicklung!$L$1</c:f>
              <c:strCache>
                <c:ptCount val="1"/>
                <c:pt idx="0">
                  <c:v>demand weighted spot price 2018 incl. handling fee</c:v>
                </c:pt>
              </c:strCache>
            </c:strRef>
          </c:tx>
          <c:spPr>
            <a:ln w="12700"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'Marktpreise EEX NCG 2018'!$A$1462:$A$1827</c:f>
              <c:numCache>
                <c:formatCode>m/d/yyyy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Gesamtentwicklung!$L$1462:$L$1827</c:f>
              <c:numCache>
                <c:formatCode>General</c:formatCode>
                <c:ptCount val="366"/>
                <c:pt idx="1">
                  <c:v>18.829870967741936</c:v>
                </c:pt>
                <c:pt idx="2">
                  <c:v>18.829870967741936</c:v>
                </c:pt>
                <c:pt idx="3">
                  <c:v>18.829870967741936</c:v>
                </c:pt>
                <c:pt idx="4">
                  <c:v>18.829870967741936</c:v>
                </c:pt>
                <c:pt idx="5">
                  <c:v>18.829870967741936</c:v>
                </c:pt>
                <c:pt idx="6">
                  <c:v>18.829870967741936</c:v>
                </c:pt>
                <c:pt idx="7">
                  <c:v>18.829870967741936</c:v>
                </c:pt>
                <c:pt idx="8">
                  <c:v>18.829870967741936</c:v>
                </c:pt>
                <c:pt idx="9">
                  <c:v>18.829870967741936</c:v>
                </c:pt>
                <c:pt idx="10">
                  <c:v>18.829870967741936</c:v>
                </c:pt>
                <c:pt idx="11">
                  <c:v>18.829870967741936</c:v>
                </c:pt>
                <c:pt idx="12">
                  <c:v>18.829870967741936</c:v>
                </c:pt>
                <c:pt idx="13">
                  <c:v>18.829870967741936</c:v>
                </c:pt>
                <c:pt idx="14">
                  <c:v>18.829870967741936</c:v>
                </c:pt>
                <c:pt idx="15">
                  <c:v>18.829870967741936</c:v>
                </c:pt>
                <c:pt idx="16">
                  <c:v>18.829870967741936</c:v>
                </c:pt>
                <c:pt idx="17">
                  <c:v>18.829870967741936</c:v>
                </c:pt>
                <c:pt idx="18">
                  <c:v>18.829870967741936</c:v>
                </c:pt>
                <c:pt idx="19">
                  <c:v>18.829870967741936</c:v>
                </c:pt>
                <c:pt idx="20">
                  <c:v>18.829870967741936</c:v>
                </c:pt>
                <c:pt idx="21">
                  <c:v>18.829870967741936</c:v>
                </c:pt>
                <c:pt idx="22">
                  <c:v>18.829870967741936</c:v>
                </c:pt>
                <c:pt idx="23">
                  <c:v>18.829870967741936</c:v>
                </c:pt>
                <c:pt idx="24">
                  <c:v>18.829870967741936</c:v>
                </c:pt>
                <c:pt idx="25">
                  <c:v>18.829870967741936</c:v>
                </c:pt>
                <c:pt idx="26">
                  <c:v>18.829870967741936</c:v>
                </c:pt>
                <c:pt idx="27">
                  <c:v>18.829870967741936</c:v>
                </c:pt>
                <c:pt idx="28">
                  <c:v>18.829870967741936</c:v>
                </c:pt>
                <c:pt idx="29">
                  <c:v>18.829870967741936</c:v>
                </c:pt>
                <c:pt idx="30">
                  <c:v>18.829870967741936</c:v>
                </c:pt>
                <c:pt idx="31">
                  <c:v>18.829870967741936</c:v>
                </c:pt>
                <c:pt idx="32">
                  <c:v>19.495058249013006</c:v>
                </c:pt>
                <c:pt idx="33">
                  <c:v>19.495058249013006</c:v>
                </c:pt>
                <c:pt idx="34">
                  <c:v>19.495058249013006</c:v>
                </c:pt>
                <c:pt idx="35">
                  <c:v>19.495058249013006</c:v>
                </c:pt>
                <c:pt idx="36">
                  <c:v>19.495058249013006</c:v>
                </c:pt>
                <c:pt idx="37">
                  <c:v>19.495058249013006</c:v>
                </c:pt>
                <c:pt idx="38">
                  <c:v>19.495058249013006</c:v>
                </c:pt>
                <c:pt idx="39">
                  <c:v>19.495058249013006</c:v>
                </c:pt>
                <c:pt idx="40">
                  <c:v>19.495058249013006</c:v>
                </c:pt>
                <c:pt idx="41">
                  <c:v>19.495058249013006</c:v>
                </c:pt>
                <c:pt idx="42">
                  <c:v>19.495058249013006</c:v>
                </c:pt>
                <c:pt idx="43">
                  <c:v>19.495058249013006</c:v>
                </c:pt>
                <c:pt idx="44">
                  <c:v>19.495058249013006</c:v>
                </c:pt>
                <c:pt idx="45">
                  <c:v>19.495058249013006</c:v>
                </c:pt>
                <c:pt idx="46">
                  <c:v>19.495058249013006</c:v>
                </c:pt>
                <c:pt idx="47">
                  <c:v>19.495058249013006</c:v>
                </c:pt>
                <c:pt idx="48">
                  <c:v>19.495058249013006</c:v>
                </c:pt>
                <c:pt idx="49">
                  <c:v>19.495058249013006</c:v>
                </c:pt>
                <c:pt idx="50">
                  <c:v>19.495058249013006</c:v>
                </c:pt>
                <c:pt idx="51">
                  <c:v>19.495058249013006</c:v>
                </c:pt>
                <c:pt idx="52">
                  <c:v>19.495058249013006</c:v>
                </c:pt>
                <c:pt idx="53">
                  <c:v>19.495058249013006</c:v>
                </c:pt>
                <c:pt idx="54">
                  <c:v>19.495058249013006</c:v>
                </c:pt>
                <c:pt idx="55">
                  <c:v>19.495058249013006</c:v>
                </c:pt>
                <c:pt idx="56">
                  <c:v>19.495058249013006</c:v>
                </c:pt>
                <c:pt idx="57">
                  <c:v>19.495058249013006</c:v>
                </c:pt>
                <c:pt idx="58">
                  <c:v>19.495058249013006</c:v>
                </c:pt>
                <c:pt idx="59">
                  <c:v>19.495058249013006</c:v>
                </c:pt>
                <c:pt idx="60">
                  <c:v>21.078778725017138</c:v>
                </c:pt>
                <c:pt idx="61">
                  <c:v>21.078778725017138</c:v>
                </c:pt>
                <c:pt idx="62">
                  <c:v>21.078778725017138</c:v>
                </c:pt>
                <c:pt idx="63">
                  <c:v>21.078778725017138</c:v>
                </c:pt>
                <c:pt idx="64">
                  <c:v>21.078778725017138</c:v>
                </c:pt>
                <c:pt idx="65">
                  <c:v>21.078778725017138</c:v>
                </c:pt>
                <c:pt idx="66">
                  <c:v>21.078778725017138</c:v>
                </c:pt>
                <c:pt idx="67">
                  <c:v>21.078778725017138</c:v>
                </c:pt>
                <c:pt idx="68">
                  <c:v>21.078778725017138</c:v>
                </c:pt>
                <c:pt idx="69">
                  <c:v>21.078778725017138</c:v>
                </c:pt>
                <c:pt idx="70">
                  <c:v>21.078778725017138</c:v>
                </c:pt>
                <c:pt idx="71">
                  <c:v>21.078778725017138</c:v>
                </c:pt>
                <c:pt idx="72">
                  <c:v>21.078778725017138</c:v>
                </c:pt>
                <c:pt idx="73">
                  <c:v>21.078778725017138</c:v>
                </c:pt>
                <c:pt idx="74">
                  <c:v>21.078778725017138</c:v>
                </c:pt>
                <c:pt idx="75">
                  <c:v>21.078778725017138</c:v>
                </c:pt>
                <c:pt idx="76">
                  <c:v>21.078778725017138</c:v>
                </c:pt>
                <c:pt idx="77">
                  <c:v>21.078778725017138</c:v>
                </c:pt>
                <c:pt idx="78">
                  <c:v>21.078778725017138</c:v>
                </c:pt>
                <c:pt idx="79">
                  <c:v>21.078778725017138</c:v>
                </c:pt>
                <c:pt idx="80">
                  <c:v>21.078778725017138</c:v>
                </c:pt>
                <c:pt idx="81">
                  <c:v>21.078778725017138</c:v>
                </c:pt>
                <c:pt idx="82">
                  <c:v>21.078778725017138</c:v>
                </c:pt>
                <c:pt idx="83">
                  <c:v>21.078778725017138</c:v>
                </c:pt>
                <c:pt idx="84">
                  <c:v>21.078778725017138</c:v>
                </c:pt>
                <c:pt idx="85">
                  <c:v>21.078778725017138</c:v>
                </c:pt>
                <c:pt idx="86">
                  <c:v>21.078778725017138</c:v>
                </c:pt>
                <c:pt idx="87">
                  <c:v>21.078778725017138</c:v>
                </c:pt>
                <c:pt idx="88">
                  <c:v>21.078778725017138</c:v>
                </c:pt>
                <c:pt idx="89">
                  <c:v>21.078778725017138</c:v>
                </c:pt>
                <c:pt idx="90">
                  <c:v>21.078778725017138</c:v>
                </c:pt>
                <c:pt idx="91">
                  <c:v>20.809311957233028</c:v>
                </c:pt>
                <c:pt idx="92">
                  <c:v>20.809311957233028</c:v>
                </c:pt>
                <c:pt idx="93">
                  <c:v>20.809311957233028</c:v>
                </c:pt>
                <c:pt idx="94">
                  <c:v>20.809311957233028</c:v>
                </c:pt>
                <c:pt idx="95">
                  <c:v>20.809311957233028</c:v>
                </c:pt>
                <c:pt idx="96">
                  <c:v>20.809311957233028</c:v>
                </c:pt>
                <c:pt idx="97">
                  <c:v>20.809311957233028</c:v>
                </c:pt>
                <c:pt idx="98">
                  <c:v>20.809311957233028</c:v>
                </c:pt>
                <c:pt idx="99">
                  <c:v>20.809311957233028</c:v>
                </c:pt>
                <c:pt idx="100">
                  <c:v>20.809311957233028</c:v>
                </c:pt>
                <c:pt idx="101">
                  <c:v>20.809311957233028</c:v>
                </c:pt>
                <c:pt idx="102">
                  <c:v>20.809311957233028</c:v>
                </c:pt>
                <c:pt idx="103">
                  <c:v>20.809311957233028</c:v>
                </c:pt>
                <c:pt idx="104">
                  <c:v>20.809311957233028</c:v>
                </c:pt>
                <c:pt idx="105">
                  <c:v>20.809311957233028</c:v>
                </c:pt>
                <c:pt idx="106">
                  <c:v>20.809311957233028</c:v>
                </c:pt>
                <c:pt idx="107">
                  <c:v>20.809311957233028</c:v>
                </c:pt>
                <c:pt idx="108">
                  <c:v>20.809311957233028</c:v>
                </c:pt>
                <c:pt idx="109">
                  <c:v>20.809311957233028</c:v>
                </c:pt>
                <c:pt idx="110">
                  <c:v>20.809311957233028</c:v>
                </c:pt>
                <c:pt idx="111">
                  <c:v>20.809311957233028</c:v>
                </c:pt>
                <c:pt idx="112">
                  <c:v>20.809311957233028</c:v>
                </c:pt>
                <c:pt idx="113">
                  <c:v>20.809311957233028</c:v>
                </c:pt>
                <c:pt idx="114">
                  <c:v>20.809311957233028</c:v>
                </c:pt>
                <c:pt idx="115">
                  <c:v>20.809311957233028</c:v>
                </c:pt>
                <c:pt idx="116">
                  <c:v>20.809311957233028</c:v>
                </c:pt>
                <c:pt idx="117">
                  <c:v>20.809311957233028</c:v>
                </c:pt>
                <c:pt idx="118">
                  <c:v>20.809311957233028</c:v>
                </c:pt>
                <c:pt idx="119">
                  <c:v>20.809311957233028</c:v>
                </c:pt>
                <c:pt idx="120">
                  <c:v>20.809311957233028</c:v>
                </c:pt>
                <c:pt idx="121">
                  <c:v>20.972469523896553</c:v>
                </c:pt>
                <c:pt idx="122">
                  <c:v>20.972469523896553</c:v>
                </c:pt>
                <c:pt idx="123">
                  <c:v>20.972469523896553</c:v>
                </c:pt>
                <c:pt idx="124">
                  <c:v>20.972469523896553</c:v>
                </c:pt>
                <c:pt idx="125">
                  <c:v>20.972469523896553</c:v>
                </c:pt>
                <c:pt idx="126">
                  <c:v>20.972469523896553</c:v>
                </c:pt>
                <c:pt idx="127">
                  <c:v>20.972469523896553</c:v>
                </c:pt>
                <c:pt idx="128">
                  <c:v>20.972469523896553</c:v>
                </c:pt>
                <c:pt idx="129">
                  <c:v>20.972469523896553</c:v>
                </c:pt>
                <c:pt idx="130">
                  <c:v>20.972469523896553</c:v>
                </c:pt>
                <c:pt idx="131">
                  <c:v>20.972469523896553</c:v>
                </c:pt>
                <c:pt idx="132">
                  <c:v>20.972469523896553</c:v>
                </c:pt>
                <c:pt idx="133">
                  <c:v>20.972469523896553</c:v>
                </c:pt>
                <c:pt idx="134">
                  <c:v>20.972469523896553</c:v>
                </c:pt>
                <c:pt idx="135">
                  <c:v>20.972469523896553</c:v>
                </c:pt>
                <c:pt idx="136">
                  <c:v>20.972469523896553</c:v>
                </c:pt>
                <c:pt idx="137">
                  <c:v>20.972469523896553</c:v>
                </c:pt>
                <c:pt idx="138">
                  <c:v>20.972469523896553</c:v>
                </c:pt>
                <c:pt idx="139">
                  <c:v>20.972469523896553</c:v>
                </c:pt>
                <c:pt idx="140">
                  <c:v>20.972469523896553</c:v>
                </c:pt>
                <c:pt idx="141">
                  <c:v>20.972469523896553</c:v>
                </c:pt>
                <c:pt idx="142">
                  <c:v>20.972469523896553</c:v>
                </c:pt>
                <c:pt idx="143">
                  <c:v>20.972469523896553</c:v>
                </c:pt>
                <c:pt idx="144">
                  <c:v>20.972469523896553</c:v>
                </c:pt>
                <c:pt idx="145">
                  <c:v>20.972469523896553</c:v>
                </c:pt>
                <c:pt idx="146">
                  <c:v>20.972469523896553</c:v>
                </c:pt>
                <c:pt idx="147">
                  <c:v>20.972469523896553</c:v>
                </c:pt>
                <c:pt idx="148">
                  <c:v>20.972469523896553</c:v>
                </c:pt>
                <c:pt idx="149">
                  <c:v>20.972469523896553</c:v>
                </c:pt>
                <c:pt idx="150">
                  <c:v>20.972469523896553</c:v>
                </c:pt>
                <c:pt idx="151">
                  <c:v>20.972469523896553</c:v>
                </c:pt>
                <c:pt idx="152">
                  <c:v>21.233804858147529</c:v>
                </c:pt>
                <c:pt idx="153">
                  <c:v>21.233804858147529</c:v>
                </c:pt>
                <c:pt idx="154">
                  <c:v>21.233804858147529</c:v>
                </c:pt>
                <c:pt idx="155">
                  <c:v>21.233804858147529</c:v>
                </c:pt>
                <c:pt idx="156">
                  <c:v>21.233804858147529</c:v>
                </c:pt>
                <c:pt idx="157">
                  <c:v>21.233804858147529</c:v>
                </c:pt>
                <c:pt idx="158">
                  <c:v>21.233804858147529</c:v>
                </c:pt>
                <c:pt idx="159">
                  <c:v>21.233804858147529</c:v>
                </c:pt>
                <c:pt idx="160">
                  <c:v>21.233804858147529</c:v>
                </c:pt>
                <c:pt idx="161">
                  <c:v>21.233804858147529</c:v>
                </c:pt>
                <c:pt idx="162">
                  <c:v>21.233804858147529</c:v>
                </c:pt>
                <c:pt idx="163">
                  <c:v>21.233804858147529</c:v>
                </c:pt>
                <c:pt idx="164">
                  <c:v>21.233804858147529</c:v>
                </c:pt>
                <c:pt idx="165">
                  <c:v>21.233804858147529</c:v>
                </c:pt>
                <c:pt idx="166">
                  <c:v>21.233804858147529</c:v>
                </c:pt>
                <c:pt idx="167">
                  <c:v>21.233804858147529</c:v>
                </c:pt>
                <c:pt idx="168">
                  <c:v>21.233804858147529</c:v>
                </c:pt>
                <c:pt idx="169">
                  <c:v>21.233804858147529</c:v>
                </c:pt>
                <c:pt idx="170">
                  <c:v>21.233804858147529</c:v>
                </c:pt>
                <c:pt idx="171">
                  <c:v>21.233804858147529</c:v>
                </c:pt>
                <c:pt idx="172">
                  <c:v>21.233804858147529</c:v>
                </c:pt>
                <c:pt idx="173">
                  <c:v>21.233804858147529</c:v>
                </c:pt>
                <c:pt idx="174">
                  <c:v>21.233804858147529</c:v>
                </c:pt>
                <c:pt idx="175">
                  <c:v>21.233804858147529</c:v>
                </c:pt>
                <c:pt idx="176">
                  <c:v>21.233804858147529</c:v>
                </c:pt>
                <c:pt idx="177">
                  <c:v>21.233804858147529</c:v>
                </c:pt>
                <c:pt idx="178">
                  <c:v>21.233804858147529</c:v>
                </c:pt>
                <c:pt idx="179">
                  <c:v>21.233804858147529</c:v>
                </c:pt>
                <c:pt idx="180">
                  <c:v>21.233804858147529</c:v>
                </c:pt>
                <c:pt idx="181">
                  <c:v>21.233804858147529</c:v>
                </c:pt>
                <c:pt idx="182">
                  <c:v>21.441374620678953</c:v>
                </c:pt>
                <c:pt idx="183">
                  <c:v>21.441374620678953</c:v>
                </c:pt>
                <c:pt idx="184">
                  <c:v>21.441374620678953</c:v>
                </c:pt>
                <c:pt idx="185">
                  <c:v>21.441374620678953</c:v>
                </c:pt>
                <c:pt idx="186">
                  <c:v>21.441374620678953</c:v>
                </c:pt>
                <c:pt idx="187">
                  <c:v>21.441374620678953</c:v>
                </c:pt>
                <c:pt idx="188">
                  <c:v>21.441374620678953</c:v>
                </c:pt>
                <c:pt idx="189">
                  <c:v>21.441374620678953</c:v>
                </c:pt>
                <c:pt idx="190">
                  <c:v>21.441374620678953</c:v>
                </c:pt>
                <c:pt idx="191">
                  <c:v>21.441374620678953</c:v>
                </c:pt>
                <c:pt idx="192">
                  <c:v>21.441374620678953</c:v>
                </c:pt>
                <c:pt idx="193">
                  <c:v>21.441374620678953</c:v>
                </c:pt>
                <c:pt idx="194">
                  <c:v>21.441374620678953</c:v>
                </c:pt>
                <c:pt idx="195">
                  <c:v>21.441374620678953</c:v>
                </c:pt>
                <c:pt idx="196">
                  <c:v>21.441374620678953</c:v>
                </c:pt>
                <c:pt idx="197">
                  <c:v>21.441374620678953</c:v>
                </c:pt>
                <c:pt idx="198">
                  <c:v>21.441374620678953</c:v>
                </c:pt>
                <c:pt idx="199">
                  <c:v>21.441374620678953</c:v>
                </c:pt>
                <c:pt idx="200">
                  <c:v>21.441374620678953</c:v>
                </c:pt>
                <c:pt idx="201">
                  <c:v>21.441374620678953</c:v>
                </c:pt>
                <c:pt idx="202">
                  <c:v>21.441374620678953</c:v>
                </c:pt>
                <c:pt idx="203">
                  <c:v>21.441374620678953</c:v>
                </c:pt>
                <c:pt idx="204">
                  <c:v>21.441374620678953</c:v>
                </c:pt>
                <c:pt idx="205">
                  <c:v>21.441374620678953</c:v>
                </c:pt>
                <c:pt idx="206">
                  <c:v>21.441374620678953</c:v>
                </c:pt>
                <c:pt idx="207">
                  <c:v>21.441374620678953</c:v>
                </c:pt>
                <c:pt idx="208">
                  <c:v>21.441374620678953</c:v>
                </c:pt>
                <c:pt idx="209">
                  <c:v>21.441374620678953</c:v>
                </c:pt>
                <c:pt idx="210">
                  <c:v>21.441374620678953</c:v>
                </c:pt>
                <c:pt idx="211">
                  <c:v>21.441374620678953</c:v>
                </c:pt>
                <c:pt idx="212">
                  <c:v>21.441374620678953</c:v>
                </c:pt>
                <c:pt idx="213">
                  <c:v>21.602758905488223</c:v>
                </c:pt>
                <c:pt idx="214">
                  <c:v>21.602758905488223</c:v>
                </c:pt>
                <c:pt idx="215">
                  <c:v>21.602758905488223</c:v>
                </c:pt>
                <c:pt idx="216">
                  <c:v>21.602758905488223</c:v>
                </c:pt>
                <c:pt idx="217">
                  <c:v>21.602758905488223</c:v>
                </c:pt>
                <c:pt idx="218">
                  <c:v>21.602758905488223</c:v>
                </c:pt>
                <c:pt idx="219">
                  <c:v>21.602758905488223</c:v>
                </c:pt>
                <c:pt idx="220">
                  <c:v>21.602758905488223</c:v>
                </c:pt>
                <c:pt idx="221">
                  <c:v>21.602758905488223</c:v>
                </c:pt>
                <c:pt idx="222">
                  <c:v>21.602758905488223</c:v>
                </c:pt>
                <c:pt idx="223">
                  <c:v>21.602758905488223</c:v>
                </c:pt>
                <c:pt idx="224">
                  <c:v>21.602758905488223</c:v>
                </c:pt>
                <c:pt idx="225">
                  <c:v>21.602758905488223</c:v>
                </c:pt>
                <c:pt idx="226">
                  <c:v>21.602758905488223</c:v>
                </c:pt>
                <c:pt idx="227">
                  <c:v>21.602758905488223</c:v>
                </c:pt>
                <c:pt idx="228">
                  <c:v>21.602758905488223</c:v>
                </c:pt>
                <c:pt idx="229">
                  <c:v>21.602758905488223</c:v>
                </c:pt>
                <c:pt idx="230">
                  <c:v>21.602758905488223</c:v>
                </c:pt>
                <c:pt idx="231">
                  <c:v>21.602758905488223</c:v>
                </c:pt>
                <c:pt idx="232">
                  <c:v>21.602758905488223</c:v>
                </c:pt>
                <c:pt idx="233">
                  <c:v>21.602758905488223</c:v>
                </c:pt>
                <c:pt idx="234">
                  <c:v>21.602758905488223</c:v>
                </c:pt>
                <c:pt idx="235">
                  <c:v>21.602758905488223</c:v>
                </c:pt>
                <c:pt idx="236">
                  <c:v>21.602758905488223</c:v>
                </c:pt>
                <c:pt idx="237">
                  <c:v>21.602758905488223</c:v>
                </c:pt>
                <c:pt idx="238">
                  <c:v>21.602758905488223</c:v>
                </c:pt>
                <c:pt idx="239">
                  <c:v>21.602758905488223</c:v>
                </c:pt>
                <c:pt idx="240">
                  <c:v>21.602758905488223</c:v>
                </c:pt>
                <c:pt idx="241">
                  <c:v>21.602758905488223</c:v>
                </c:pt>
                <c:pt idx="242">
                  <c:v>21.602758905488223</c:v>
                </c:pt>
                <c:pt idx="243">
                  <c:v>21.602758905488223</c:v>
                </c:pt>
                <c:pt idx="244">
                  <c:v>21.737686505072059</c:v>
                </c:pt>
                <c:pt idx="245">
                  <c:v>21.737686505072059</c:v>
                </c:pt>
                <c:pt idx="246">
                  <c:v>21.737686505072059</c:v>
                </c:pt>
                <c:pt idx="247">
                  <c:v>21.737686505072059</c:v>
                </c:pt>
                <c:pt idx="248">
                  <c:v>21.737686505072059</c:v>
                </c:pt>
                <c:pt idx="249">
                  <c:v>21.737686505072059</c:v>
                </c:pt>
                <c:pt idx="250">
                  <c:v>21.737686505072059</c:v>
                </c:pt>
                <c:pt idx="251">
                  <c:v>21.737686505072059</c:v>
                </c:pt>
                <c:pt idx="252">
                  <c:v>21.737686505072059</c:v>
                </c:pt>
                <c:pt idx="253">
                  <c:v>21.737686505072059</c:v>
                </c:pt>
                <c:pt idx="254">
                  <c:v>21.737686505072059</c:v>
                </c:pt>
                <c:pt idx="255">
                  <c:v>21.737686505072059</c:v>
                </c:pt>
                <c:pt idx="256">
                  <c:v>21.737686505072059</c:v>
                </c:pt>
                <c:pt idx="257">
                  <c:v>21.737686505072059</c:v>
                </c:pt>
                <c:pt idx="258">
                  <c:v>21.737686505072059</c:v>
                </c:pt>
                <c:pt idx="259">
                  <c:v>21.737686505072059</c:v>
                </c:pt>
                <c:pt idx="260">
                  <c:v>21.737686505072059</c:v>
                </c:pt>
                <c:pt idx="261">
                  <c:v>21.737686505072059</c:v>
                </c:pt>
                <c:pt idx="262">
                  <c:v>21.737686505072059</c:v>
                </c:pt>
                <c:pt idx="263">
                  <c:v>21.737686505072059</c:v>
                </c:pt>
                <c:pt idx="264">
                  <c:v>21.737686505072059</c:v>
                </c:pt>
                <c:pt idx="265">
                  <c:v>21.737686505072059</c:v>
                </c:pt>
                <c:pt idx="266">
                  <c:v>21.737686505072059</c:v>
                </c:pt>
                <c:pt idx="267">
                  <c:v>21.737686505072059</c:v>
                </c:pt>
                <c:pt idx="268">
                  <c:v>21.737686505072059</c:v>
                </c:pt>
                <c:pt idx="269">
                  <c:v>21.737686505072059</c:v>
                </c:pt>
                <c:pt idx="270">
                  <c:v>21.737686505072059</c:v>
                </c:pt>
                <c:pt idx="271">
                  <c:v>21.737686505072059</c:v>
                </c:pt>
                <c:pt idx="272">
                  <c:v>21.737686505072059</c:v>
                </c:pt>
                <c:pt idx="273">
                  <c:v>21.737686505072059</c:v>
                </c:pt>
                <c:pt idx="274">
                  <c:v>21.863834511096474</c:v>
                </c:pt>
                <c:pt idx="275">
                  <c:v>21.863834511096474</c:v>
                </c:pt>
                <c:pt idx="276">
                  <c:v>21.863834511096474</c:v>
                </c:pt>
                <c:pt idx="277">
                  <c:v>21.863834511096474</c:v>
                </c:pt>
                <c:pt idx="278">
                  <c:v>21.863834511096474</c:v>
                </c:pt>
                <c:pt idx="279">
                  <c:v>21.863834511096474</c:v>
                </c:pt>
                <c:pt idx="280">
                  <c:v>21.863834511096474</c:v>
                </c:pt>
                <c:pt idx="281">
                  <c:v>21.863834511096474</c:v>
                </c:pt>
                <c:pt idx="282">
                  <c:v>21.863834511096474</c:v>
                </c:pt>
                <c:pt idx="283">
                  <c:v>21.863834511096474</c:v>
                </c:pt>
                <c:pt idx="284">
                  <c:v>21.863834511096474</c:v>
                </c:pt>
                <c:pt idx="285">
                  <c:v>21.863834511096474</c:v>
                </c:pt>
                <c:pt idx="286">
                  <c:v>21.863834511096474</c:v>
                </c:pt>
                <c:pt idx="287">
                  <c:v>21.863834511096474</c:v>
                </c:pt>
                <c:pt idx="288">
                  <c:v>21.863834511096474</c:v>
                </c:pt>
                <c:pt idx="289">
                  <c:v>21.863834511096474</c:v>
                </c:pt>
                <c:pt idx="290">
                  <c:v>21.863834511096474</c:v>
                </c:pt>
                <c:pt idx="291">
                  <c:v>21.863834511096474</c:v>
                </c:pt>
                <c:pt idx="292">
                  <c:v>21.863834511096474</c:v>
                </c:pt>
                <c:pt idx="293">
                  <c:v>21.863834511096474</c:v>
                </c:pt>
                <c:pt idx="294">
                  <c:v>21.863834511096474</c:v>
                </c:pt>
                <c:pt idx="295">
                  <c:v>21.863834511096474</c:v>
                </c:pt>
                <c:pt idx="296">
                  <c:v>21.863834511096474</c:v>
                </c:pt>
                <c:pt idx="297">
                  <c:v>21.863834511096474</c:v>
                </c:pt>
                <c:pt idx="298">
                  <c:v>21.863834511096474</c:v>
                </c:pt>
                <c:pt idx="299">
                  <c:v>21.863834511096474</c:v>
                </c:pt>
                <c:pt idx="300">
                  <c:v>21.863834511096474</c:v>
                </c:pt>
                <c:pt idx="301">
                  <c:v>21.863834511096474</c:v>
                </c:pt>
                <c:pt idx="302">
                  <c:v>21.863834511096474</c:v>
                </c:pt>
                <c:pt idx="303">
                  <c:v>21.863834511096474</c:v>
                </c:pt>
                <c:pt idx="304">
                  <c:v>21.863834511096474</c:v>
                </c:pt>
                <c:pt idx="305">
                  <c:v>21.977499085048287</c:v>
                </c:pt>
                <c:pt idx="306">
                  <c:v>21.977499085048287</c:v>
                </c:pt>
                <c:pt idx="307">
                  <c:v>21.977499085048287</c:v>
                </c:pt>
                <c:pt idx="308">
                  <c:v>21.977499085048287</c:v>
                </c:pt>
                <c:pt idx="309">
                  <c:v>21.977499085048287</c:v>
                </c:pt>
                <c:pt idx="310">
                  <c:v>21.977499085048287</c:v>
                </c:pt>
                <c:pt idx="311">
                  <c:v>21.977499085048287</c:v>
                </c:pt>
                <c:pt idx="312">
                  <c:v>21.977499085048287</c:v>
                </c:pt>
                <c:pt idx="313">
                  <c:v>21.977499085048287</c:v>
                </c:pt>
                <c:pt idx="314">
                  <c:v>21.977499085048287</c:v>
                </c:pt>
                <c:pt idx="315">
                  <c:v>21.977499085048287</c:v>
                </c:pt>
                <c:pt idx="316">
                  <c:v>21.977499085048287</c:v>
                </c:pt>
                <c:pt idx="317">
                  <c:v>21.977499085048287</c:v>
                </c:pt>
                <c:pt idx="318">
                  <c:v>21.977499085048287</c:v>
                </c:pt>
                <c:pt idx="319">
                  <c:v>21.977499085048287</c:v>
                </c:pt>
                <c:pt idx="320">
                  <c:v>21.977499085048287</c:v>
                </c:pt>
                <c:pt idx="321">
                  <c:v>21.977499085048287</c:v>
                </c:pt>
                <c:pt idx="322">
                  <c:v>21.977499085048287</c:v>
                </c:pt>
                <c:pt idx="323">
                  <c:v>21.977499085048287</c:v>
                </c:pt>
                <c:pt idx="324">
                  <c:v>21.977499085048287</c:v>
                </c:pt>
                <c:pt idx="325">
                  <c:v>21.977499085048287</c:v>
                </c:pt>
                <c:pt idx="326">
                  <c:v>21.977499085048287</c:v>
                </c:pt>
                <c:pt idx="327">
                  <c:v>21.977499085048287</c:v>
                </c:pt>
                <c:pt idx="328">
                  <c:v>21.977499085048287</c:v>
                </c:pt>
                <c:pt idx="329">
                  <c:v>21.977499085048287</c:v>
                </c:pt>
                <c:pt idx="330">
                  <c:v>21.977499085048287</c:v>
                </c:pt>
                <c:pt idx="331">
                  <c:v>21.977499085048287</c:v>
                </c:pt>
                <c:pt idx="332">
                  <c:v>21.977499085048287</c:v>
                </c:pt>
                <c:pt idx="333">
                  <c:v>21.977499085048287</c:v>
                </c:pt>
                <c:pt idx="334">
                  <c:v>21.977499085048287</c:v>
                </c:pt>
                <c:pt idx="335">
                  <c:v>22.083046527592369</c:v>
                </c:pt>
                <c:pt idx="336">
                  <c:v>22.083046527592369</c:v>
                </c:pt>
                <c:pt idx="337">
                  <c:v>22.083046527592369</c:v>
                </c:pt>
                <c:pt idx="338">
                  <c:v>22.083046527592369</c:v>
                </c:pt>
                <c:pt idx="339">
                  <c:v>22.083046527592369</c:v>
                </c:pt>
                <c:pt idx="340">
                  <c:v>22.083046527592369</c:v>
                </c:pt>
                <c:pt idx="341">
                  <c:v>22.083046527592369</c:v>
                </c:pt>
                <c:pt idx="342">
                  <c:v>22.083046527592369</c:v>
                </c:pt>
                <c:pt idx="343">
                  <c:v>22.083046527592369</c:v>
                </c:pt>
                <c:pt idx="344">
                  <c:v>22.083046527592369</c:v>
                </c:pt>
                <c:pt idx="345">
                  <c:v>22.083046527592369</c:v>
                </c:pt>
                <c:pt idx="346">
                  <c:v>22.083046527592369</c:v>
                </c:pt>
                <c:pt idx="347">
                  <c:v>22.083046527592369</c:v>
                </c:pt>
                <c:pt idx="348">
                  <c:v>22.083046527592369</c:v>
                </c:pt>
                <c:pt idx="349">
                  <c:v>22.083046527592369</c:v>
                </c:pt>
                <c:pt idx="350">
                  <c:v>22.083046527592369</c:v>
                </c:pt>
                <c:pt idx="351">
                  <c:v>22.083046527592369</c:v>
                </c:pt>
                <c:pt idx="352">
                  <c:v>22.083046527592369</c:v>
                </c:pt>
                <c:pt idx="353">
                  <c:v>22.083046527592369</c:v>
                </c:pt>
                <c:pt idx="354">
                  <c:v>22.083046527592369</c:v>
                </c:pt>
                <c:pt idx="355">
                  <c:v>22.083046527592369</c:v>
                </c:pt>
                <c:pt idx="356">
                  <c:v>22.083046527592369</c:v>
                </c:pt>
                <c:pt idx="357">
                  <c:v>22.083046527592369</c:v>
                </c:pt>
                <c:pt idx="358">
                  <c:v>22.083046527592369</c:v>
                </c:pt>
                <c:pt idx="359">
                  <c:v>22.083046527592369</c:v>
                </c:pt>
                <c:pt idx="360">
                  <c:v>22.083046527592369</c:v>
                </c:pt>
                <c:pt idx="361">
                  <c:v>22.083046527592369</c:v>
                </c:pt>
                <c:pt idx="362">
                  <c:v>22.083046527592369</c:v>
                </c:pt>
                <c:pt idx="363">
                  <c:v>22.083046527592369</c:v>
                </c:pt>
                <c:pt idx="364">
                  <c:v>22.083046527592369</c:v>
                </c:pt>
                <c:pt idx="365">
                  <c:v>22.083046527592369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Gesamtentwicklung!$M$1</c:f>
              <c:strCache>
                <c:ptCount val="1"/>
                <c:pt idx="0">
                  <c:v>demand weighted delivery price 2018</c:v>
                </c:pt>
              </c:strCache>
            </c:strRef>
          </c:tx>
          <c:spPr>
            <a:ln w="15875">
              <a:solidFill>
                <a:srgbClr val="92D050"/>
              </a:solidFill>
              <a:prstDash val="sysDash"/>
            </a:ln>
          </c:spPr>
          <c:marker>
            <c:symbol val="none"/>
          </c:marker>
          <c:val>
            <c:numRef>
              <c:f>Gesamtentwicklung!$M$1463:$M$1827</c:f>
              <c:numCache>
                <c:formatCode>General</c:formatCode>
                <c:ptCount val="365"/>
                <c:pt idx="0">
                  <c:v>17.239820240916032</c:v>
                </c:pt>
                <c:pt idx="1">
                  <c:v>17.239820240916032</c:v>
                </c:pt>
                <c:pt idx="2">
                  <c:v>17.239820240916032</c:v>
                </c:pt>
                <c:pt idx="3">
                  <c:v>17.239820240916032</c:v>
                </c:pt>
                <c:pt idx="4">
                  <c:v>17.239820240916032</c:v>
                </c:pt>
                <c:pt idx="5">
                  <c:v>17.239820240916032</c:v>
                </c:pt>
                <c:pt idx="6">
                  <c:v>17.239820240916032</c:v>
                </c:pt>
                <c:pt idx="7">
                  <c:v>17.239820240916032</c:v>
                </c:pt>
                <c:pt idx="8">
                  <c:v>17.239820240916032</c:v>
                </c:pt>
                <c:pt idx="9">
                  <c:v>17.239820240916032</c:v>
                </c:pt>
                <c:pt idx="10">
                  <c:v>17.239820240916032</c:v>
                </c:pt>
                <c:pt idx="11">
                  <c:v>17.239820240916032</c:v>
                </c:pt>
                <c:pt idx="12">
                  <c:v>17.239820240916032</c:v>
                </c:pt>
                <c:pt idx="13">
                  <c:v>17.239820240916032</c:v>
                </c:pt>
                <c:pt idx="14">
                  <c:v>17.239820240916032</c:v>
                </c:pt>
                <c:pt idx="15">
                  <c:v>17.239820240916032</c:v>
                </c:pt>
                <c:pt idx="16">
                  <c:v>17.239820240916032</c:v>
                </c:pt>
                <c:pt idx="17">
                  <c:v>17.239820240916032</c:v>
                </c:pt>
                <c:pt idx="18">
                  <c:v>17.239820240916032</c:v>
                </c:pt>
                <c:pt idx="19">
                  <c:v>17.239820240916032</c:v>
                </c:pt>
                <c:pt idx="20">
                  <c:v>17.239820240916032</c:v>
                </c:pt>
                <c:pt idx="21">
                  <c:v>17.239820240916032</c:v>
                </c:pt>
                <c:pt idx="22">
                  <c:v>17.239820240916032</c:v>
                </c:pt>
                <c:pt idx="23">
                  <c:v>17.239820240916032</c:v>
                </c:pt>
                <c:pt idx="24">
                  <c:v>17.239820240916032</c:v>
                </c:pt>
                <c:pt idx="25">
                  <c:v>17.239820240916032</c:v>
                </c:pt>
                <c:pt idx="26">
                  <c:v>17.239820240916032</c:v>
                </c:pt>
                <c:pt idx="27">
                  <c:v>17.239820240916032</c:v>
                </c:pt>
                <c:pt idx="28">
                  <c:v>17.239820240916032</c:v>
                </c:pt>
                <c:pt idx="29">
                  <c:v>17.239820240916032</c:v>
                </c:pt>
                <c:pt idx="30">
                  <c:v>17.239820240916032</c:v>
                </c:pt>
                <c:pt idx="31">
                  <c:v>17.392414203239611</c:v>
                </c:pt>
                <c:pt idx="32">
                  <c:v>17.392414203239611</c:v>
                </c:pt>
                <c:pt idx="33">
                  <c:v>17.392414203239611</c:v>
                </c:pt>
                <c:pt idx="34">
                  <c:v>17.392414203239611</c:v>
                </c:pt>
                <c:pt idx="35">
                  <c:v>17.392414203239611</c:v>
                </c:pt>
                <c:pt idx="36">
                  <c:v>17.392414203239611</c:v>
                </c:pt>
                <c:pt idx="37">
                  <c:v>17.392414203239611</c:v>
                </c:pt>
                <c:pt idx="38">
                  <c:v>17.392414203239611</c:v>
                </c:pt>
                <c:pt idx="39">
                  <c:v>17.392414203239611</c:v>
                </c:pt>
                <c:pt idx="40">
                  <c:v>17.392414203239611</c:v>
                </c:pt>
                <c:pt idx="41">
                  <c:v>17.392414203239611</c:v>
                </c:pt>
                <c:pt idx="42">
                  <c:v>17.392414203239611</c:v>
                </c:pt>
                <c:pt idx="43">
                  <c:v>17.392414203239611</c:v>
                </c:pt>
                <c:pt idx="44">
                  <c:v>17.392414203239611</c:v>
                </c:pt>
                <c:pt idx="45">
                  <c:v>17.392414203239611</c:v>
                </c:pt>
                <c:pt idx="46">
                  <c:v>17.392414203239611</c:v>
                </c:pt>
                <c:pt idx="47">
                  <c:v>17.392414203239611</c:v>
                </c:pt>
                <c:pt idx="48">
                  <c:v>17.392414203239611</c:v>
                </c:pt>
                <c:pt idx="49">
                  <c:v>17.392414203239611</c:v>
                </c:pt>
                <c:pt idx="50">
                  <c:v>17.392414203239611</c:v>
                </c:pt>
                <c:pt idx="51">
                  <c:v>17.392414203239611</c:v>
                </c:pt>
                <c:pt idx="52">
                  <c:v>17.392414203239611</c:v>
                </c:pt>
                <c:pt idx="53">
                  <c:v>17.392414203239611</c:v>
                </c:pt>
                <c:pt idx="54">
                  <c:v>17.392414203239611</c:v>
                </c:pt>
                <c:pt idx="55">
                  <c:v>17.392414203239611</c:v>
                </c:pt>
                <c:pt idx="56">
                  <c:v>17.392414203239611</c:v>
                </c:pt>
                <c:pt idx="57">
                  <c:v>17.392414203239611</c:v>
                </c:pt>
                <c:pt idx="58">
                  <c:v>17.392414203239611</c:v>
                </c:pt>
                <c:pt idx="59">
                  <c:v>17.755719680434961</c:v>
                </c:pt>
                <c:pt idx="60">
                  <c:v>17.755719680434961</c:v>
                </c:pt>
                <c:pt idx="61">
                  <c:v>17.755719680434961</c:v>
                </c:pt>
                <c:pt idx="62">
                  <c:v>17.755719680434961</c:v>
                </c:pt>
                <c:pt idx="63">
                  <c:v>17.755719680434961</c:v>
                </c:pt>
                <c:pt idx="64">
                  <c:v>17.755719680434961</c:v>
                </c:pt>
                <c:pt idx="65">
                  <c:v>17.755719680434961</c:v>
                </c:pt>
                <c:pt idx="66">
                  <c:v>17.755719680434961</c:v>
                </c:pt>
                <c:pt idx="67">
                  <c:v>17.755719680434961</c:v>
                </c:pt>
                <c:pt idx="68">
                  <c:v>17.755719680434961</c:v>
                </c:pt>
                <c:pt idx="69">
                  <c:v>17.755719680434961</c:v>
                </c:pt>
                <c:pt idx="70">
                  <c:v>17.755719680434961</c:v>
                </c:pt>
                <c:pt idx="71">
                  <c:v>17.755719680434961</c:v>
                </c:pt>
                <c:pt idx="72">
                  <c:v>17.755719680434961</c:v>
                </c:pt>
                <c:pt idx="73">
                  <c:v>17.755719680434961</c:v>
                </c:pt>
                <c:pt idx="74">
                  <c:v>17.755719680434961</c:v>
                </c:pt>
                <c:pt idx="75">
                  <c:v>17.755719680434961</c:v>
                </c:pt>
                <c:pt idx="76">
                  <c:v>17.755719680434961</c:v>
                </c:pt>
                <c:pt idx="77">
                  <c:v>17.755719680434961</c:v>
                </c:pt>
                <c:pt idx="78">
                  <c:v>17.755719680434961</c:v>
                </c:pt>
                <c:pt idx="79">
                  <c:v>17.755719680434961</c:v>
                </c:pt>
                <c:pt idx="80">
                  <c:v>17.755719680434961</c:v>
                </c:pt>
                <c:pt idx="81">
                  <c:v>17.755719680434961</c:v>
                </c:pt>
                <c:pt idx="82">
                  <c:v>17.755719680434961</c:v>
                </c:pt>
                <c:pt idx="83">
                  <c:v>17.755719680434961</c:v>
                </c:pt>
                <c:pt idx="84">
                  <c:v>17.755719680434961</c:v>
                </c:pt>
                <c:pt idx="85">
                  <c:v>17.755719680434961</c:v>
                </c:pt>
                <c:pt idx="86">
                  <c:v>17.755719680434961</c:v>
                </c:pt>
                <c:pt idx="87">
                  <c:v>17.755719680434961</c:v>
                </c:pt>
                <c:pt idx="88">
                  <c:v>17.755719680434961</c:v>
                </c:pt>
                <c:pt idx="89">
                  <c:v>17.755719680434961</c:v>
                </c:pt>
                <c:pt idx="90">
                  <c:v>17.693904003905285</c:v>
                </c:pt>
                <c:pt idx="91">
                  <c:v>17.693904003905285</c:v>
                </c:pt>
                <c:pt idx="92">
                  <c:v>17.693904003905285</c:v>
                </c:pt>
                <c:pt idx="93">
                  <c:v>17.693904003905285</c:v>
                </c:pt>
                <c:pt idx="94">
                  <c:v>17.693904003905285</c:v>
                </c:pt>
                <c:pt idx="95">
                  <c:v>17.693904003905285</c:v>
                </c:pt>
                <c:pt idx="96">
                  <c:v>17.693904003905285</c:v>
                </c:pt>
                <c:pt idx="97">
                  <c:v>17.693904003905285</c:v>
                </c:pt>
                <c:pt idx="98">
                  <c:v>17.693904003905285</c:v>
                </c:pt>
                <c:pt idx="99">
                  <c:v>17.693904003905285</c:v>
                </c:pt>
                <c:pt idx="100">
                  <c:v>17.693904003905285</c:v>
                </c:pt>
                <c:pt idx="101">
                  <c:v>17.693904003905285</c:v>
                </c:pt>
                <c:pt idx="102">
                  <c:v>17.693904003905285</c:v>
                </c:pt>
                <c:pt idx="103">
                  <c:v>17.693904003905285</c:v>
                </c:pt>
                <c:pt idx="104">
                  <c:v>17.693904003905285</c:v>
                </c:pt>
                <c:pt idx="105">
                  <c:v>17.693904003905285</c:v>
                </c:pt>
                <c:pt idx="106">
                  <c:v>17.693904003905285</c:v>
                </c:pt>
                <c:pt idx="107">
                  <c:v>17.693904003905285</c:v>
                </c:pt>
                <c:pt idx="108">
                  <c:v>17.693904003905285</c:v>
                </c:pt>
                <c:pt idx="109">
                  <c:v>17.693904003905285</c:v>
                </c:pt>
                <c:pt idx="110">
                  <c:v>17.693904003905285</c:v>
                </c:pt>
                <c:pt idx="111">
                  <c:v>17.693904003905285</c:v>
                </c:pt>
                <c:pt idx="112">
                  <c:v>17.693904003905285</c:v>
                </c:pt>
                <c:pt idx="113">
                  <c:v>17.693904003905285</c:v>
                </c:pt>
                <c:pt idx="114">
                  <c:v>17.693904003905285</c:v>
                </c:pt>
                <c:pt idx="115">
                  <c:v>17.693904003905285</c:v>
                </c:pt>
                <c:pt idx="116">
                  <c:v>17.693904003905285</c:v>
                </c:pt>
                <c:pt idx="117">
                  <c:v>17.693904003905285</c:v>
                </c:pt>
                <c:pt idx="118">
                  <c:v>17.693904003905285</c:v>
                </c:pt>
                <c:pt idx="119">
                  <c:v>17.693904003905285</c:v>
                </c:pt>
                <c:pt idx="120">
                  <c:v>17.731332349697897</c:v>
                </c:pt>
                <c:pt idx="121">
                  <c:v>17.731332349697897</c:v>
                </c:pt>
                <c:pt idx="122">
                  <c:v>17.731332349697897</c:v>
                </c:pt>
                <c:pt idx="123">
                  <c:v>17.731332349697897</c:v>
                </c:pt>
                <c:pt idx="124">
                  <c:v>17.731332349697897</c:v>
                </c:pt>
                <c:pt idx="125">
                  <c:v>17.731332349697897</c:v>
                </c:pt>
                <c:pt idx="126">
                  <c:v>17.731332349697897</c:v>
                </c:pt>
                <c:pt idx="127">
                  <c:v>17.731332349697897</c:v>
                </c:pt>
                <c:pt idx="128">
                  <c:v>17.731332349697897</c:v>
                </c:pt>
                <c:pt idx="129">
                  <c:v>17.731332349697897</c:v>
                </c:pt>
                <c:pt idx="130">
                  <c:v>17.731332349697897</c:v>
                </c:pt>
                <c:pt idx="131">
                  <c:v>17.731332349697897</c:v>
                </c:pt>
                <c:pt idx="132">
                  <c:v>17.731332349697897</c:v>
                </c:pt>
                <c:pt idx="133">
                  <c:v>17.731332349697897</c:v>
                </c:pt>
                <c:pt idx="134">
                  <c:v>17.731332349697897</c:v>
                </c:pt>
                <c:pt idx="135">
                  <c:v>17.731332349697897</c:v>
                </c:pt>
                <c:pt idx="136">
                  <c:v>17.731332349697897</c:v>
                </c:pt>
                <c:pt idx="137">
                  <c:v>17.731332349697897</c:v>
                </c:pt>
                <c:pt idx="138">
                  <c:v>17.731332349697897</c:v>
                </c:pt>
                <c:pt idx="139">
                  <c:v>17.731332349697897</c:v>
                </c:pt>
                <c:pt idx="140">
                  <c:v>17.731332349697897</c:v>
                </c:pt>
                <c:pt idx="141">
                  <c:v>17.731332349697897</c:v>
                </c:pt>
                <c:pt idx="142">
                  <c:v>17.731332349697897</c:v>
                </c:pt>
                <c:pt idx="143">
                  <c:v>17.731332349697897</c:v>
                </c:pt>
                <c:pt idx="144">
                  <c:v>17.731332349697897</c:v>
                </c:pt>
                <c:pt idx="145">
                  <c:v>17.731332349697897</c:v>
                </c:pt>
                <c:pt idx="146">
                  <c:v>17.731332349697897</c:v>
                </c:pt>
                <c:pt idx="147">
                  <c:v>17.731332349697897</c:v>
                </c:pt>
                <c:pt idx="148">
                  <c:v>17.731332349697897</c:v>
                </c:pt>
                <c:pt idx="149">
                  <c:v>17.731332349697897</c:v>
                </c:pt>
                <c:pt idx="150">
                  <c:v>17.731332349697897</c:v>
                </c:pt>
                <c:pt idx="151">
                  <c:v>17.791282675375076</c:v>
                </c:pt>
                <c:pt idx="152">
                  <c:v>17.791282675375076</c:v>
                </c:pt>
                <c:pt idx="153">
                  <c:v>17.791282675375076</c:v>
                </c:pt>
                <c:pt idx="154">
                  <c:v>17.791282675375076</c:v>
                </c:pt>
                <c:pt idx="155">
                  <c:v>17.791282675375076</c:v>
                </c:pt>
                <c:pt idx="156">
                  <c:v>17.791282675375076</c:v>
                </c:pt>
                <c:pt idx="157">
                  <c:v>17.791282675375076</c:v>
                </c:pt>
                <c:pt idx="158">
                  <c:v>17.791282675375076</c:v>
                </c:pt>
                <c:pt idx="159">
                  <c:v>17.791282675375076</c:v>
                </c:pt>
                <c:pt idx="160">
                  <c:v>17.791282675375076</c:v>
                </c:pt>
                <c:pt idx="161">
                  <c:v>17.791282675375076</c:v>
                </c:pt>
                <c:pt idx="162">
                  <c:v>17.791282675375076</c:v>
                </c:pt>
                <c:pt idx="163">
                  <c:v>17.791282675375076</c:v>
                </c:pt>
                <c:pt idx="164">
                  <c:v>17.791282675375076</c:v>
                </c:pt>
                <c:pt idx="165">
                  <c:v>17.791282675375076</c:v>
                </c:pt>
                <c:pt idx="166">
                  <c:v>17.791282675375076</c:v>
                </c:pt>
                <c:pt idx="167">
                  <c:v>17.791282675375076</c:v>
                </c:pt>
                <c:pt idx="168">
                  <c:v>17.791282675375076</c:v>
                </c:pt>
                <c:pt idx="169">
                  <c:v>17.791282675375076</c:v>
                </c:pt>
                <c:pt idx="170">
                  <c:v>17.791282675375076</c:v>
                </c:pt>
                <c:pt idx="171">
                  <c:v>17.791282675375076</c:v>
                </c:pt>
                <c:pt idx="172">
                  <c:v>17.791282675375076</c:v>
                </c:pt>
                <c:pt idx="173">
                  <c:v>17.791282675375076</c:v>
                </c:pt>
                <c:pt idx="174">
                  <c:v>17.791282675375076</c:v>
                </c:pt>
                <c:pt idx="175">
                  <c:v>17.791282675375076</c:v>
                </c:pt>
                <c:pt idx="176">
                  <c:v>17.791282675375076</c:v>
                </c:pt>
                <c:pt idx="177">
                  <c:v>17.791282675375076</c:v>
                </c:pt>
                <c:pt idx="178">
                  <c:v>17.791282675375076</c:v>
                </c:pt>
                <c:pt idx="179">
                  <c:v>17.791282675375076</c:v>
                </c:pt>
                <c:pt idx="180">
                  <c:v>17.791282675375076</c:v>
                </c:pt>
                <c:pt idx="181">
                  <c:v>17.838899178899783</c:v>
                </c:pt>
                <c:pt idx="182">
                  <c:v>17.838899178899783</c:v>
                </c:pt>
                <c:pt idx="183">
                  <c:v>17.838899178899783</c:v>
                </c:pt>
                <c:pt idx="184">
                  <c:v>17.838899178899783</c:v>
                </c:pt>
                <c:pt idx="185">
                  <c:v>17.838899178899783</c:v>
                </c:pt>
                <c:pt idx="186">
                  <c:v>17.838899178899783</c:v>
                </c:pt>
                <c:pt idx="187">
                  <c:v>17.838899178899783</c:v>
                </c:pt>
                <c:pt idx="188">
                  <c:v>17.838899178899783</c:v>
                </c:pt>
                <c:pt idx="189">
                  <c:v>17.838899178899783</c:v>
                </c:pt>
                <c:pt idx="190">
                  <c:v>17.838899178899783</c:v>
                </c:pt>
                <c:pt idx="191">
                  <c:v>17.838899178899783</c:v>
                </c:pt>
                <c:pt idx="192">
                  <c:v>17.838899178899783</c:v>
                </c:pt>
                <c:pt idx="193">
                  <c:v>17.838899178899783</c:v>
                </c:pt>
                <c:pt idx="194">
                  <c:v>17.838899178899783</c:v>
                </c:pt>
                <c:pt idx="195">
                  <c:v>17.838899178899783</c:v>
                </c:pt>
                <c:pt idx="196">
                  <c:v>17.838899178899783</c:v>
                </c:pt>
                <c:pt idx="197">
                  <c:v>17.838899178899783</c:v>
                </c:pt>
                <c:pt idx="198">
                  <c:v>17.838899178899783</c:v>
                </c:pt>
                <c:pt idx="199">
                  <c:v>17.838899178899783</c:v>
                </c:pt>
                <c:pt idx="200">
                  <c:v>17.838899178899783</c:v>
                </c:pt>
                <c:pt idx="201">
                  <c:v>17.838899178899783</c:v>
                </c:pt>
                <c:pt idx="202">
                  <c:v>17.838899178899783</c:v>
                </c:pt>
                <c:pt idx="203">
                  <c:v>17.838899178899783</c:v>
                </c:pt>
                <c:pt idx="204">
                  <c:v>17.838899178899783</c:v>
                </c:pt>
                <c:pt idx="205">
                  <c:v>17.838899178899783</c:v>
                </c:pt>
                <c:pt idx="206">
                  <c:v>17.838899178899783</c:v>
                </c:pt>
                <c:pt idx="207">
                  <c:v>17.838899178899783</c:v>
                </c:pt>
                <c:pt idx="208">
                  <c:v>17.838899178899783</c:v>
                </c:pt>
                <c:pt idx="209">
                  <c:v>17.838899178899783</c:v>
                </c:pt>
                <c:pt idx="210">
                  <c:v>17.838899178899783</c:v>
                </c:pt>
                <c:pt idx="211">
                  <c:v>17.838899178899783</c:v>
                </c:pt>
                <c:pt idx="212">
                  <c:v>17.875920733835027</c:v>
                </c:pt>
                <c:pt idx="213">
                  <c:v>17.875920733835027</c:v>
                </c:pt>
                <c:pt idx="214">
                  <c:v>17.875920733835027</c:v>
                </c:pt>
                <c:pt idx="215">
                  <c:v>17.875920733835027</c:v>
                </c:pt>
                <c:pt idx="216">
                  <c:v>17.875920733835027</c:v>
                </c:pt>
                <c:pt idx="217">
                  <c:v>17.875920733835027</c:v>
                </c:pt>
                <c:pt idx="218">
                  <c:v>17.875920733835027</c:v>
                </c:pt>
                <c:pt idx="219">
                  <c:v>17.875920733835027</c:v>
                </c:pt>
                <c:pt idx="220">
                  <c:v>17.875920733835027</c:v>
                </c:pt>
                <c:pt idx="221">
                  <c:v>17.875920733835027</c:v>
                </c:pt>
                <c:pt idx="222">
                  <c:v>17.875920733835027</c:v>
                </c:pt>
                <c:pt idx="223">
                  <c:v>17.875920733835027</c:v>
                </c:pt>
                <c:pt idx="224">
                  <c:v>17.875920733835027</c:v>
                </c:pt>
                <c:pt idx="225">
                  <c:v>17.875920733835027</c:v>
                </c:pt>
                <c:pt idx="226">
                  <c:v>17.875920733835027</c:v>
                </c:pt>
                <c:pt idx="227">
                  <c:v>17.875920733835027</c:v>
                </c:pt>
                <c:pt idx="228">
                  <c:v>17.875920733835027</c:v>
                </c:pt>
                <c:pt idx="229">
                  <c:v>17.875920733835027</c:v>
                </c:pt>
                <c:pt idx="230">
                  <c:v>17.875920733835027</c:v>
                </c:pt>
                <c:pt idx="231">
                  <c:v>17.875920733835027</c:v>
                </c:pt>
                <c:pt idx="232">
                  <c:v>17.875920733835027</c:v>
                </c:pt>
                <c:pt idx="233">
                  <c:v>17.875920733835027</c:v>
                </c:pt>
                <c:pt idx="234">
                  <c:v>17.875920733835027</c:v>
                </c:pt>
                <c:pt idx="235">
                  <c:v>17.875920733835027</c:v>
                </c:pt>
                <c:pt idx="236">
                  <c:v>17.875920733835027</c:v>
                </c:pt>
                <c:pt idx="237">
                  <c:v>17.875920733835027</c:v>
                </c:pt>
                <c:pt idx="238">
                  <c:v>17.875920733835027</c:v>
                </c:pt>
                <c:pt idx="239">
                  <c:v>17.875920733835027</c:v>
                </c:pt>
                <c:pt idx="240">
                  <c:v>17.875920733835027</c:v>
                </c:pt>
                <c:pt idx="241">
                  <c:v>17.875920733835027</c:v>
                </c:pt>
                <c:pt idx="242">
                  <c:v>17.875920733835027</c:v>
                </c:pt>
                <c:pt idx="243">
                  <c:v>17.906873125179562</c:v>
                </c:pt>
                <c:pt idx="244">
                  <c:v>17.906873125179562</c:v>
                </c:pt>
                <c:pt idx="245">
                  <c:v>17.906873125179562</c:v>
                </c:pt>
                <c:pt idx="246">
                  <c:v>17.906873125179562</c:v>
                </c:pt>
                <c:pt idx="247">
                  <c:v>17.906873125179562</c:v>
                </c:pt>
                <c:pt idx="248">
                  <c:v>17.906873125179562</c:v>
                </c:pt>
                <c:pt idx="249">
                  <c:v>17.906873125179562</c:v>
                </c:pt>
                <c:pt idx="250">
                  <c:v>17.906873125179562</c:v>
                </c:pt>
                <c:pt idx="251">
                  <c:v>17.906873125179562</c:v>
                </c:pt>
                <c:pt idx="252">
                  <c:v>17.906873125179562</c:v>
                </c:pt>
                <c:pt idx="253">
                  <c:v>17.906873125179562</c:v>
                </c:pt>
                <c:pt idx="254">
                  <c:v>17.906873125179562</c:v>
                </c:pt>
                <c:pt idx="255">
                  <c:v>17.906873125179562</c:v>
                </c:pt>
                <c:pt idx="256">
                  <c:v>17.906873125179562</c:v>
                </c:pt>
                <c:pt idx="257">
                  <c:v>17.906873125179562</c:v>
                </c:pt>
                <c:pt idx="258">
                  <c:v>17.906873125179562</c:v>
                </c:pt>
                <c:pt idx="259">
                  <c:v>17.906873125179562</c:v>
                </c:pt>
                <c:pt idx="260">
                  <c:v>17.906873125179562</c:v>
                </c:pt>
                <c:pt idx="261">
                  <c:v>17.906873125179562</c:v>
                </c:pt>
                <c:pt idx="262">
                  <c:v>17.906873125179562</c:v>
                </c:pt>
                <c:pt idx="263">
                  <c:v>17.906873125179562</c:v>
                </c:pt>
                <c:pt idx="264">
                  <c:v>17.906873125179562</c:v>
                </c:pt>
                <c:pt idx="265">
                  <c:v>17.906873125179562</c:v>
                </c:pt>
                <c:pt idx="266">
                  <c:v>17.906873125179562</c:v>
                </c:pt>
                <c:pt idx="267">
                  <c:v>17.906873125179562</c:v>
                </c:pt>
                <c:pt idx="268">
                  <c:v>17.906873125179562</c:v>
                </c:pt>
                <c:pt idx="269">
                  <c:v>17.906873125179562</c:v>
                </c:pt>
                <c:pt idx="270">
                  <c:v>17.906873125179562</c:v>
                </c:pt>
                <c:pt idx="271">
                  <c:v>17.906873125179562</c:v>
                </c:pt>
                <c:pt idx="272">
                  <c:v>17.906873125179562</c:v>
                </c:pt>
                <c:pt idx="273">
                  <c:v>17.935811477761561</c:v>
                </c:pt>
                <c:pt idx="274">
                  <c:v>17.935811477761561</c:v>
                </c:pt>
                <c:pt idx="275">
                  <c:v>17.935811477761561</c:v>
                </c:pt>
                <c:pt idx="276">
                  <c:v>17.935811477761561</c:v>
                </c:pt>
                <c:pt idx="277">
                  <c:v>17.935811477761561</c:v>
                </c:pt>
                <c:pt idx="278">
                  <c:v>17.935811477761561</c:v>
                </c:pt>
                <c:pt idx="279">
                  <c:v>17.935811477761561</c:v>
                </c:pt>
                <c:pt idx="280">
                  <c:v>17.935811477761561</c:v>
                </c:pt>
                <c:pt idx="281">
                  <c:v>17.935811477761561</c:v>
                </c:pt>
                <c:pt idx="282">
                  <c:v>17.935811477761561</c:v>
                </c:pt>
                <c:pt idx="283">
                  <c:v>17.935811477761561</c:v>
                </c:pt>
                <c:pt idx="284">
                  <c:v>17.935811477761561</c:v>
                </c:pt>
                <c:pt idx="285">
                  <c:v>17.935811477761561</c:v>
                </c:pt>
                <c:pt idx="286">
                  <c:v>17.935811477761561</c:v>
                </c:pt>
                <c:pt idx="287">
                  <c:v>17.935811477761561</c:v>
                </c:pt>
                <c:pt idx="288">
                  <c:v>17.935811477761561</c:v>
                </c:pt>
                <c:pt idx="289">
                  <c:v>17.935811477761561</c:v>
                </c:pt>
                <c:pt idx="290">
                  <c:v>17.935811477761561</c:v>
                </c:pt>
                <c:pt idx="291">
                  <c:v>17.935811477761561</c:v>
                </c:pt>
                <c:pt idx="292">
                  <c:v>17.935811477761561</c:v>
                </c:pt>
                <c:pt idx="293">
                  <c:v>17.935811477761561</c:v>
                </c:pt>
                <c:pt idx="294">
                  <c:v>17.935811477761561</c:v>
                </c:pt>
                <c:pt idx="295">
                  <c:v>17.935811477761561</c:v>
                </c:pt>
                <c:pt idx="296">
                  <c:v>17.935811477761561</c:v>
                </c:pt>
                <c:pt idx="297">
                  <c:v>17.935811477761561</c:v>
                </c:pt>
                <c:pt idx="298">
                  <c:v>17.935811477761561</c:v>
                </c:pt>
                <c:pt idx="299">
                  <c:v>17.935811477761561</c:v>
                </c:pt>
                <c:pt idx="300">
                  <c:v>17.935811477761561</c:v>
                </c:pt>
                <c:pt idx="301">
                  <c:v>17.935811477761561</c:v>
                </c:pt>
                <c:pt idx="302">
                  <c:v>17.935811477761561</c:v>
                </c:pt>
                <c:pt idx="303">
                  <c:v>17.935811477761561</c:v>
                </c:pt>
                <c:pt idx="304">
                  <c:v>17.961886131026109</c:v>
                </c:pt>
                <c:pt idx="305">
                  <c:v>17.961886131026109</c:v>
                </c:pt>
                <c:pt idx="306">
                  <c:v>17.961886131026109</c:v>
                </c:pt>
                <c:pt idx="307">
                  <c:v>17.961886131026109</c:v>
                </c:pt>
                <c:pt idx="308">
                  <c:v>17.961886131026109</c:v>
                </c:pt>
                <c:pt idx="309">
                  <c:v>17.961886131026109</c:v>
                </c:pt>
                <c:pt idx="310">
                  <c:v>17.961886131026109</c:v>
                </c:pt>
                <c:pt idx="311">
                  <c:v>17.961886131026109</c:v>
                </c:pt>
                <c:pt idx="312">
                  <c:v>17.961886131026109</c:v>
                </c:pt>
                <c:pt idx="313">
                  <c:v>17.961886131026109</c:v>
                </c:pt>
                <c:pt idx="314">
                  <c:v>17.961886131026109</c:v>
                </c:pt>
                <c:pt idx="315">
                  <c:v>17.961886131026109</c:v>
                </c:pt>
                <c:pt idx="316">
                  <c:v>17.961886131026109</c:v>
                </c:pt>
                <c:pt idx="317">
                  <c:v>17.961886131026109</c:v>
                </c:pt>
                <c:pt idx="318">
                  <c:v>17.961886131026109</c:v>
                </c:pt>
                <c:pt idx="319">
                  <c:v>17.961886131026109</c:v>
                </c:pt>
                <c:pt idx="320">
                  <c:v>17.961886131026109</c:v>
                </c:pt>
                <c:pt idx="321">
                  <c:v>17.961886131026109</c:v>
                </c:pt>
                <c:pt idx="322">
                  <c:v>17.961886131026109</c:v>
                </c:pt>
                <c:pt idx="323">
                  <c:v>17.961886131026109</c:v>
                </c:pt>
                <c:pt idx="324">
                  <c:v>17.961886131026109</c:v>
                </c:pt>
                <c:pt idx="325">
                  <c:v>17.961886131026109</c:v>
                </c:pt>
                <c:pt idx="326">
                  <c:v>17.961886131026109</c:v>
                </c:pt>
                <c:pt idx="327">
                  <c:v>17.961886131026109</c:v>
                </c:pt>
                <c:pt idx="328">
                  <c:v>17.961886131026109</c:v>
                </c:pt>
                <c:pt idx="329">
                  <c:v>17.961886131026109</c:v>
                </c:pt>
                <c:pt idx="330">
                  <c:v>17.961886131026109</c:v>
                </c:pt>
                <c:pt idx="331">
                  <c:v>17.961886131026109</c:v>
                </c:pt>
                <c:pt idx="332">
                  <c:v>17.961886131026109</c:v>
                </c:pt>
                <c:pt idx="333">
                  <c:v>17.961886131026109</c:v>
                </c:pt>
                <c:pt idx="334">
                  <c:v>17.986098714345722</c:v>
                </c:pt>
                <c:pt idx="335">
                  <c:v>17.986098714345722</c:v>
                </c:pt>
                <c:pt idx="336">
                  <c:v>17.986098714345722</c:v>
                </c:pt>
                <c:pt idx="337">
                  <c:v>17.986098714345722</c:v>
                </c:pt>
                <c:pt idx="338">
                  <c:v>17.986098714345722</c:v>
                </c:pt>
                <c:pt idx="339">
                  <c:v>17.986098714345722</c:v>
                </c:pt>
                <c:pt idx="340">
                  <c:v>17.986098714345722</c:v>
                </c:pt>
                <c:pt idx="341">
                  <c:v>17.986098714345722</c:v>
                </c:pt>
                <c:pt idx="342">
                  <c:v>17.986098714345722</c:v>
                </c:pt>
                <c:pt idx="343">
                  <c:v>17.986098714345722</c:v>
                </c:pt>
                <c:pt idx="344">
                  <c:v>17.986098714345722</c:v>
                </c:pt>
                <c:pt idx="345">
                  <c:v>17.986098714345722</c:v>
                </c:pt>
                <c:pt idx="346">
                  <c:v>17.986098714345722</c:v>
                </c:pt>
                <c:pt idx="347">
                  <c:v>17.986098714345722</c:v>
                </c:pt>
                <c:pt idx="348">
                  <c:v>17.986098714345722</c:v>
                </c:pt>
                <c:pt idx="349">
                  <c:v>17.986098714345722</c:v>
                </c:pt>
                <c:pt idx="350">
                  <c:v>17.986098714345722</c:v>
                </c:pt>
                <c:pt idx="351">
                  <c:v>17.986098714345722</c:v>
                </c:pt>
                <c:pt idx="352">
                  <c:v>17.986098714345722</c:v>
                </c:pt>
                <c:pt idx="353">
                  <c:v>17.986098714345722</c:v>
                </c:pt>
                <c:pt idx="354">
                  <c:v>17.986098714345722</c:v>
                </c:pt>
                <c:pt idx="355">
                  <c:v>17.986098714345722</c:v>
                </c:pt>
                <c:pt idx="356">
                  <c:v>17.986098714345722</c:v>
                </c:pt>
                <c:pt idx="357">
                  <c:v>17.986098714345722</c:v>
                </c:pt>
                <c:pt idx="358">
                  <c:v>17.986098714345722</c:v>
                </c:pt>
                <c:pt idx="359">
                  <c:v>17.986098714345722</c:v>
                </c:pt>
                <c:pt idx="360">
                  <c:v>17.986098714345722</c:v>
                </c:pt>
                <c:pt idx="361">
                  <c:v>17.986098714345722</c:v>
                </c:pt>
                <c:pt idx="362">
                  <c:v>17.986098714345722</c:v>
                </c:pt>
                <c:pt idx="363">
                  <c:v>17.986098714345722</c:v>
                </c:pt>
                <c:pt idx="364">
                  <c:v>17.986098714345722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3152"/>
        <c:axId val="201171328"/>
      </c:lineChart>
      <c:dateAx>
        <c:axId val="20115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171328"/>
        <c:crossesAt val="0"/>
        <c:auto val="1"/>
        <c:lblOffset val="100"/>
        <c:baseTimeUnit val="days"/>
      </c:dateAx>
      <c:valAx>
        <c:axId val="201171328"/>
        <c:scaling>
          <c:orientation val="minMax"/>
          <c:max val="30"/>
          <c:min val="15"/>
        </c:scaling>
        <c:delete val="0"/>
        <c:axPos val="l"/>
        <c:majorGridlines/>
        <c:numFmt formatCode="#,##0.00\ &quot;€/MWh&quot;" sourceLinked="1"/>
        <c:majorTickMark val="out"/>
        <c:minorTickMark val="none"/>
        <c:tickLblPos val="nextTo"/>
        <c:crossAx val="201153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Gesamtentwicklung!$E$1</c:f>
              <c:strCache>
                <c:ptCount val="1"/>
                <c:pt idx="0">
                  <c:v>Market Price 2018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Gesamtentwicklung!$A$367:$A$883</c:f>
              <c:numCache>
                <c:formatCode>m/d/yyyy</c:formatCode>
                <c:ptCount val="51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</c:numCache>
            </c:numRef>
          </c:cat>
          <c:val>
            <c:numRef>
              <c:f>Gesamtentwicklung!$E$1098:$E$1462</c:f>
              <c:numCache>
                <c:formatCode>#,##0.00\ "€/MWh"</c:formatCode>
                <c:ptCount val="365"/>
                <c:pt idx="2">
                  <c:v>18.089599999999997</c:v>
                </c:pt>
                <c:pt idx="3">
                  <c:v>18.279600000000002</c:v>
                </c:pt>
                <c:pt idx="4">
                  <c:v>18.189599999999999</c:v>
                </c:pt>
                <c:pt idx="5">
                  <c:v>18.019599999999997</c:v>
                </c:pt>
                <c:pt idx="6">
                  <c:v>18.019599999999997</c:v>
                </c:pt>
                <c:pt idx="7">
                  <c:v>18.019599999999997</c:v>
                </c:pt>
                <c:pt idx="8">
                  <c:v>18.2196</c:v>
                </c:pt>
                <c:pt idx="9">
                  <c:v>18.239600000000003</c:v>
                </c:pt>
                <c:pt idx="10">
                  <c:v>18.779600000000002</c:v>
                </c:pt>
                <c:pt idx="11">
                  <c:v>18.619599999999998</c:v>
                </c:pt>
                <c:pt idx="12">
                  <c:v>18.569600000000001</c:v>
                </c:pt>
                <c:pt idx="13">
                  <c:v>18.569600000000001</c:v>
                </c:pt>
                <c:pt idx="14">
                  <c:v>18.569600000000001</c:v>
                </c:pt>
                <c:pt idx="15">
                  <c:v>18.189599999999999</c:v>
                </c:pt>
                <c:pt idx="16">
                  <c:v>18.579599999999999</c:v>
                </c:pt>
                <c:pt idx="17">
                  <c:v>18.569600000000001</c:v>
                </c:pt>
                <c:pt idx="18">
                  <c:v>18.559600000000003</c:v>
                </c:pt>
                <c:pt idx="19">
                  <c:v>18.749600000000001</c:v>
                </c:pt>
                <c:pt idx="20">
                  <c:v>18.749600000000001</c:v>
                </c:pt>
                <c:pt idx="21">
                  <c:v>18.749600000000001</c:v>
                </c:pt>
                <c:pt idx="22">
                  <c:v>18.829599999999999</c:v>
                </c:pt>
                <c:pt idx="23">
                  <c:v>18.619599999999998</c:v>
                </c:pt>
                <c:pt idx="24">
                  <c:v>18.3596</c:v>
                </c:pt>
                <c:pt idx="25">
                  <c:v>18.3596</c:v>
                </c:pt>
                <c:pt idx="26">
                  <c:v>18.159599999999998</c:v>
                </c:pt>
                <c:pt idx="27">
                  <c:v>18.159599999999998</c:v>
                </c:pt>
                <c:pt idx="28">
                  <c:v>18.159599999999998</c:v>
                </c:pt>
                <c:pt idx="29">
                  <c:v>18.259599999999999</c:v>
                </c:pt>
                <c:pt idx="30">
                  <c:v>18.249600000000001</c:v>
                </c:pt>
                <c:pt idx="31">
                  <c:v>18.4696</c:v>
                </c:pt>
                <c:pt idx="32">
                  <c:v>18.379600000000003</c:v>
                </c:pt>
                <c:pt idx="33">
                  <c:v>18.3596</c:v>
                </c:pt>
                <c:pt idx="34">
                  <c:v>18.3596</c:v>
                </c:pt>
                <c:pt idx="35">
                  <c:v>18.3596</c:v>
                </c:pt>
                <c:pt idx="36">
                  <c:v>18.249600000000001</c:v>
                </c:pt>
                <c:pt idx="37">
                  <c:v>18.2896</c:v>
                </c:pt>
                <c:pt idx="38">
                  <c:v>18.269599999999997</c:v>
                </c:pt>
                <c:pt idx="39">
                  <c:v>18.339599999999997</c:v>
                </c:pt>
                <c:pt idx="40">
                  <c:v>18.3596</c:v>
                </c:pt>
                <c:pt idx="41">
                  <c:v>18.3596</c:v>
                </c:pt>
                <c:pt idx="42">
                  <c:v>18.3596</c:v>
                </c:pt>
                <c:pt idx="43">
                  <c:v>18.199599999999997</c:v>
                </c:pt>
                <c:pt idx="44">
                  <c:v>18.139600000000002</c:v>
                </c:pt>
                <c:pt idx="45">
                  <c:v>18.1496</c:v>
                </c:pt>
                <c:pt idx="46">
                  <c:v>18.169600000000003</c:v>
                </c:pt>
                <c:pt idx="47">
                  <c:v>18.159599999999998</c:v>
                </c:pt>
                <c:pt idx="48">
                  <c:v>18.159599999999998</c:v>
                </c:pt>
                <c:pt idx="49">
                  <c:v>18.159599999999998</c:v>
                </c:pt>
                <c:pt idx="50">
                  <c:v>18.299599999999998</c:v>
                </c:pt>
                <c:pt idx="51">
                  <c:v>18.299599999999998</c:v>
                </c:pt>
                <c:pt idx="52">
                  <c:v>18.199599999999997</c:v>
                </c:pt>
                <c:pt idx="53">
                  <c:v>18.3596</c:v>
                </c:pt>
                <c:pt idx="54">
                  <c:v>18.139600000000002</c:v>
                </c:pt>
                <c:pt idx="55">
                  <c:v>18.139600000000002</c:v>
                </c:pt>
                <c:pt idx="56">
                  <c:v>18.139600000000002</c:v>
                </c:pt>
                <c:pt idx="57">
                  <c:v>17.829599999999999</c:v>
                </c:pt>
                <c:pt idx="58">
                  <c:v>17.5396</c:v>
                </c:pt>
                <c:pt idx="59">
                  <c:v>17.659599999999998</c:v>
                </c:pt>
                <c:pt idx="60">
                  <c:v>17.479599999999998</c:v>
                </c:pt>
                <c:pt idx="61">
                  <c:v>17.549599999999998</c:v>
                </c:pt>
                <c:pt idx="62">
                  <c:v>17.549599999999998</c:v>
                </c:pt>
                <c:pt idx="63">
                  <c:v>17.549599999999998</c:v>
                </c:pt>
                <c:pt idx="64">
                  <c:v>17.579599999999999</c:v>
                </c:pt>
                <c:pt idx="65">
                  <c:v>17.3996</c:v>
                </c:pt>
                <c:pt idx="66">
                  <c:v>17.309600000000003</c:v>
                </c:pt>
                <c:pt idx="67">
                  <c:v>16.979599999999998</c:v>
                </c:pt>
                <c:pt idx="68">
                  <c:v>17.009599999999999</c:v>
                </c:pt>
                <c:pt idx="69">
                  <c:v>17.009599999999999</c:v>
                </c:pt>
                <c:pt idx="70">
                  <c:v>17.009599999999999</c:v>
                </c:pt>
                <c:pt idx="71">
                  <c:v>16.759599999999999</c:v>
                </c:pt>
                <c:pt idx="72">
                  <c:v>16.799599999999998</c:v>
                </c:pt>
                <c:pt idx="73">
                  <c:v>16.8596</c:v>
                </c:pt>
                <c:pt idx="74">
                  <c:v>16.889600000000002</c:v>
                </c:pt>
                <c:pt idx="75">
                  <c:v>16.979599999999998</c:v>
                </c:pt>
                <c:pt idx="76">
                  <c:v>16.979599999999998</c:v>
                </c:pt>
                <c:pt idx="77">
                  <c:v>16.979599999999998</c:v>
                </c:pt>
                <c:pt idx="78">
                  <c:v>16.829599999999999</c:v>
                </c:pt>
                <c:pt idx="79">
                  <c:v>16.659599999999998</c:v>
                </c:pt>
                <c:pt idx="80">
                  <c:v>16.599600000000002</c:v>
                </c:pt>
                <c:pt idx="81">
                  <c:v>16.639600000000002</c:v>
                </c:pt>
                <c:pt idx="82">
                  <c:v>16.519599999999997</c:v>
                </c:pt>
                <c:pt idx="83">
                  <c:v>16.519599999999997</c:v>
                </c:pt>
                <c:pt idx="84">
                  <c:v>16.519599999999997</c:v>
                </c:pt>
                <c:pt idx="85">
                  <c:v>16.249600000000001</c:v>
                </c:pt>
                <c:pt idx="86">
                  <c:v>16.489600000000003</c:v>
                </c:pt>
                <c:pt idx="87">
                  <c:v>16.879600000000003</c:v>
                </c:pt>
                <c:pt idx="88">
                  <c:v>17.129600000000003</c:v>
                </c:pt>
                <c:pt idx="89">
                  <c:v>16.9696</c:v>
                </c:pt>
                <c:pt idx="90">
                  <c:v>16.9696</c:v>
                </c:pt>
                <c:pt idx="91">
                  <c:v>16.9696</c:v>
                </c:pt>
                <c:pt idx="92">
                  <c:v>17.299599999999998</c:v>
                </c:pt>
                <c:pt idx="93">
                  <c:v>17.169600000000003</c:v>
                </c:pt>
                <c:pt idx="94">
                  <c:v>17.279600000000002</c:v>
                </c:pt>
                <c:pt idx="95">
                  <c:v>17.279600000000002</c:v>
                </c:pt>
                <c:pt idx="96">
                  <c:v>16.979599999999998</c:v>
                </c:pt>
                <c:pt idx="97">
                  <c:v>16.979599999999998</c:v>
                </c:pt>
                <c:pt idx="98">
                  <c:v>16.979599999999998</c:v>
                </c:pt>
                <c:pt idx="99">
                  <c:v>16.959600000000002</c:v>
                </c:pt>
                <c:pt idx="100">
                  <c:v>17.019599999999997</c:v>
                </c:pt>
                <c:pt idx="101">
                  <c:v>17.189599999999999</c:v>
                </c:pt>
                <c:pt idx="102">
                  <c:v>17.119599999999998</c:v>
                </c:pt>
                <c:pt idx="103">
                  <c:v>17.119599999999998</c:v>
                </c:pt>
                <c:pt idx="104">
                  <c:v>17.119599999999998</c:v>
                </c:pt>
                <c:pt idx="105">
                  <c:v>17.119599999999998</c:v>
                </c:pt>
                <c:pt idx="106">
                  <c:v>17.119599999999998</c:v>
                </c:pt>
                <c:pt idx="107">
                  <c:v>17.569600000000001</c:v>
                </c:pt>
                <c:pt idx="108">
                  <c:v>17.479599999999998</c:v>
                </c:pt>
                <c:pt idx="109">
                  <c:v>17.259599999999999</c:v>
                </c:pt>
                <c:pt idx="110">
                  <c:v>17.309600000000003</c:v>
                </c:pt>
                <c:pt idx="111">
                  <c:v>17.309600000000003</c:v>
                </c:pt>
                <c:pt idx="112">
                  <c:v>17.309600000000003</c:v>
                </c:pt>
                <c:pt idx="113">
                  <c:v>17.129600000000003</c:v>
                </c:pt>
                <c:pt idx="114">
                  <c:v>16.839599999999997</c:v>
                </c:pt>
                <c:pt idx="115">
                  <c:v>16.999600000000001</c:v>
                </c:pt>
                <c:pt idx="116">
                  <c:v>16.979599999999998</c:v>
                </c:pt>
                <c:pt idx="117">
                  <c:v>17.049599999999998</c:v>
                </c:pt>
                <c:pt idx="118">
                  <c:v>17.049599999999998</c:v>
                </c:pt>
                <c:pt idx="119">
                  <c:v>17.049599999999998</c:v>
                </c:pt>
                <c:pt idx="120">
                  <c:v>17.049599999999998</c:v>
                </c:pt>
                <c:pt idx="121">
                  <c:v>17.279600000000002</c:v>
                </c:pt>
                <c:pt idx="122">
                  <c:v>17.179600000000001</c:v>
                </c:pt>
                <c:pt idx="123">
                  <c:v>16.919600000000003</c:v>
                </c:pt>
                <c:pt idx="124">
                  <c:v>16.8996</c:v>
                </c:pt>
                <c:pt idx="125">
                  <c:v>16.8996</c:v>
                </c:pt>
                <c:pt idx="126">
                  <c:v>16.8996</c:v>
                </c:pt>
                <c:pt idx="127">
                  <c:v>16.729599999999998</c:v>
                </c:pt>
                <c:pt idx="128">
                  <c:v>16.6496</c:v>
                </c:pt>
                <c:pt idx="129">
                  <c:v>16.709600000000002</c:v>
                </c:pt>
                <c:pt idx="130">
                  <c:v>16.6096</c:v>
                </c:pt>
                <c:pt idx="131">
                  <c:v>16.619599999999998</c:v>
                </c:pt>
                <c:pt idx="132">
                  <c:v>16.619599999999998</c:v>
                </c:pt>
                <c:pt idx="133">
                  <c:v>16.619599999999998</c:v>
                </c:pt>
                <c:pt idx="134">
                  <c:v>16.7896</c:v>
                </c:pt>
                <c:pt idx="135">
                  <c:v>16.3596</c:v>
                </c:pt>
                <c:pt idx="136">
                  <c:v>16.869599999999998</c:v>
                </c:pt>
                <c:pt idx="137">
                  <c:v>16.989600000000003</c:v>
                </c:pt>
                <c:pt idx="138">
                  <c:v>16.929600000000001</c:v>
                </c:pt>
                <c:pt idx="139">
                  <c:v>16.929600000000001</c:v>
                </c:pt>
                <c:pt idx="140">
                  <c:v>16.929600000000001</c:v>
                </c:pt>
                <c:pt idx="141">
                  <c:v>16.9696</c:v>
                </c:pt>
                <c:pt idx="142">
                  <c:v>17.059600000000003</c:v>
                </c:pt>
                <c:pt idx="143">
                  <c:v>17.029600000000002</c:v>
                </c:pt>
                <c:pt idx="144">
                  <c:v>16.8996</c:v>
                </c:pt>
                <c:pt idx="145">
                  <c:v>16.809600000000003</c:v>
                </c:pt>
                <c:pt idx="146">
                  <c:v>16.809600000000003</c:v>
                </c:pt>
                <c:pt idx="147">
                  <c:v>16.809600000000003</c:v>
                </c:pt>
                <c:pt idx="148">
                  <c:v>16.809600000000003</c:v>
                </c:pt>
                <c:pt idx="149">
                  <c:v>17.089599999999997</c:v>
                </c:pt>
                <c:pt idx="150">
                  <c:v>16.759599999999999</c:v>
                </c:pt>
                <c:pt idx="151">
                  <c:v>16.709600000000002</c:v>
                </c:pt>
                <c:pt idx="152">
                  <c:v>16.6496</c:v>
                </c:pt>
                <c:pt idx="153">
                  <c:v>16.6496</c:v>
                </c:pt>
                <c:pt idx="154">
                  <c:v>16.6496</c:v>
                </c:pt>
                <c:pt idx="155">
                  <c:v>16.669600000000003</c:v>
                </c:pt>
                <c:pt idx="156">
                  <c:v>16.559600000000003</c:v>
                </c:pt>
                <c:pt idx="157">
                  <c:v>16.6496</c:v>
                </c:pt>
                <c:pt idx="158">
                  <c:v>16.849600000000002</c:v>
                </c:pt>
                <c:pt idx="159">
                  <c:v>16.619599999999998</c:v>
                </c:pt>
                <c:pt idx="160">
                  <c:v>16.619599999999998</c:v>
                </c:pt>
                <c:pt idx="161">
                  <c:v>16.619599999999998</c:v>
                </c:pt>
                <c:pt idx="162">
                  <c:v>16.459600000000002</c:v>
                </c:pt>
                <c:pt idx="163">
                  <c:v>16.3996</c:v>
                </c:pt>
                <c:pt idx="164">
                  <c:v>16.389600000000002</c:v>
                </c:pt>
                <c:pt idx="165">
                  <c:v>16.349600000000002</c:v>
                </c:pt>
                <c:pt idx="166">
                  <c:v>16.309600000000003</c:v>
                </c:pt>
                <c:pt idx="167">
                  <c:v>16.309600000000003</c:v>
                </c:pt>
                <c:pt idx="168">
                  <c:v>16.309600000000003</c:v>
                </c:pt>
                <c:pt idx="169">
                  <c:v>16.379600000000003</c:v>
                </c:pt>
                <c:pt idx="170">
                  <c:v>16.349600000000002</c:v>
                </c:pt>
                <c:pt idx="171">
                  <c:v>16.309600000000003</c:v>
                </c:pt>
                <c:pt idx="172">
                  <c:v>16.2896</c:v>
                </c:pt>
                <c:pt idx="173">
                  <c:v>16.229599999999998</c:v>
                </c:pt>
                <c:pt idx="174">
                  <c:v>16.229599999999998</c:v>
                </c:pt>
                <c:pt idx="175">
                  <c:v>16.229599999999998</c:v>
                </c:pt>
                <c:pt idx="176">
                  <c:v>16.339599999999997</c:v>
                </c:pt>
                <c:pt idx="177">
                  <c:v>16.379600000000003</c:v>
                </c:pt>
                <c:pt idx="178">
                  <c:v>16.489600000000003</c:v>
                </c:pt>
                <c:pt idx="179">
                  <c:v>16.339599999999997</c:v>
                </c:pt>
                <c:pt idx="180">
                  <c:v>16.409599999999998</c:v>
                </c:pt>
                <c:pt idx="181">
                  <c:v>16.409599999999998</c:v>
                </c:pt>
                <c:pt idx="182">
                  <c:v>16.409599999999998</c:v>
                </c:pt>
                <c:pt idx="183">
                  <c:v>16.559600000000003</c:v>
                </c:pt>
                <c:pt idx="184">
                  <c:v>16.529600000000002</c:v>
                </c:pt>
                <c:pt idx="185">
                  <c:v>16.439599999999999</c:v>
                </c:pt>
                <c:pt idx="186">
                  <c:v>16.499600000000001</c:v>
                </c:pt>
                <c:pt idx="187">
                  <c:v>16.309600000000003</c:v>
                </c:pt>
                <c:pt idx="188">
                  <c:v>16.309600000000003</c:v>
                </c:pt>
                <c:pt idx="189">
                  <c:v>16.309600000000003</c:v>
                </c:pt>
                <c:pt idx="190">
                  <c:v>16.1996</c:v>
                </c:pt>
                <c:pt idx="191">
                  <c:v>16.119599999999998</c:v>
                </c:pt>
                <c:pt idx="192">
                  <c:v>16.159599999999998</c:v>
                </c:pt>
                <c:pt idx="193">
                  <c:v>16.319600000000001</c:v>
                </c:pt>
                <c:pt idx="194">
                  <c:v>16.4696</c:v>
                </c:pt>
                <c:pt idx="195">
                  <c:v>16.4696</c:v>
                </c:pt>
                <c:pt idx="196">
                  <c:v>16.4696</c:v>
                </c:pt>
                <c:pt idx="197">
                  <c:v>16.6096</c:v>
                </c:pt>
                <c:pt idx="198">
                  <c:v>16.509599999999999</c:v>
                </c:pt>
                <c:pt idx="199">
                  <c:v>16.549599999999998</c:v>
                </c:pt>
                <c:pt idx="200">
                  <c:v>16.519599999999997</c:v>
                </c:pt>
                <c:pt idx="201">
                  <c:v>16.329599999999999</c:v>
                </c:pt>
                <c:pt idx="202">
                  <c:v>16.329599999999999</c:v>
                </c:pt>
                <c:pt idx="203">
                  <c:v>16.329599999999999</c:v>
                </c:pt>
                <c:pt idx="204">
                  <c:v>16.179600000000001</c:v>
                </c:pt>
                <c:pt idx="205">
                  <c:v>16.309600000000003</c:v>
                </c:pt>
                <c:pt idx="206">
                  <c:v>16.5396</c:v>
                </c:pt>
                <c:pt idx="207">
                  <c:v>16.499600000000001</c:v>
                </c:pt>
                <c:pt idx="208">
                  <c:v>16.439599999999999</c:v>
                </c:pt>
                <c:pt idx="209">
                  <c:v>16.439599999999999</c:v>
                </c:pt>
                <c:pt idx="210">
                  <c:v>16.439599999999999</c:v>
                </c:pt>
                <c:pt idx="211">
                  <c:v>16.439599999999999</c:v>
                </c:pt>
                <c:pt idx="212">
                  <c:v>16.279600000000002</c:v>
                </c:pt>
                <c:pt idx="213">
                  <c:v>16.389600000000002</c:v>
                </c:pt>
                <c:pt idx="214">
                  <c:v>16.439599999999999</c:v>
                </c:pt>
                <c:pt idx="215">
                  <c:v>16.499600000000001</c:v>
                </c:pt>
                <c:pt idx="216">
                  <c:v>16.499600000000001</c:v>
                </c:pt>
                <c:pt idx="217">
                  <c:v>16.499600000000001</c:v>
                </c:pt>
                <c:pt idx="218">
                  <c:v>16.6496</c:v>
                </c:pt>
                <c:pt idx="219">
                  <c:v>16.599600000000002</c:v>
                </c:pt>
                <c:pt idx="220">
                  <c:v>16.729599999999998</c:v>
                </c:pt>
                <c:pt idx="221">
                  <c:v>16.9696</c:v>
                </c:pt>
                <c:pt idx="222">
                  <c:v>16.929600000000001</c:v>
                </c:pt>
                <c:pt idx="223">
                  <c:v>16.929600000000001</c:v>
                </c:pt>
                <c:pt idx="224">
                  <c:v>16.929600000000001</c:v>
                </c:pt>
                <c:pt idx="225">
                  <c:v>16.739600000000003</c:v>
                </c:pt>
                <c:pt idx="226">
                  <c:v>16.529600000000002</c:v>
                </c:pt>
                <c:pt idx="227">
                  <c:v>16.799599999999998</c:v>
                </c:pt>
                <c:pt idx="228">
                  <c:v>16.849600000000002</c:v>
                </c:pt>
                <c:pt idx="229">
                  <c:v>16.729599999999998</c:v>
                </c:pt>
                <c:pt idx="230">
                  <c:v>16.729599999999998</c:v>
                </c:pt>
                <c:pt idx="231">
                  <c:v>16.729599999999998</c:v>
                </c:pt>
                <c:pt idx="232">
                  <c:v>16.679600000000001</c:v>
                </c:pt>
                <c:pt idx="233">
                  <c:v>16.729599999999998</c:v>
                </c:pt>
                <c:pt idx="234">
                  <c:v>16.819600000000001</c:v>
                </c:pt>
                <c:pt idx="235">
                  <c:v>16.699599999999997</c:v>
                </c:pt>
                <c:pt idx="236">
                  <c:v>16.7896</c:v>
                </c:pt>
                <c:pt idx="237">
                  <c:v>16.7896</c:v>
                </c:pt>
                <c:pt idx="238">
                  <c:v>16.7896</c:v>
                </c:pt>
                <c:pt idx="239">
                  <c:v>16.7896</c:v>
                </c:pt>
                <c:pt idx="240">
                  <c:v>16.7896</c:v>
                </c:pt>
                <c:pt idx="241">
                  <c:v>16.779600000000002</c:v>
                </c:pt>
                <c:pt idx="242">
                  <c:v>16.669600000000003</c:v>
                </c:pt>
                <c:pt idx="243">
                  <c:v>16.779600000000002</c:v>
                </c:pt>
                <c:pt idx="244">
                  <c:v>16.779600000000002</c:v>
                </c:pt>
                <c:pt idx="245">
                  <c:v>16.779600000000002</c:v>
                </c:pt>
                <c:pt idx="246">
                  <c:v>16.839599999999997</c:v>
                </c:pt>
                <c:pt idx="247">
                  <c:v>17.232599999999998</c:v>
                </c:pt>
                <c:pt idx="248">
                  <c:v>17.367600000000003</c:v>
                </c:pt>
                <c:pt idx="249">
                  <c:v>17.342599999999997</c:v>
                </c:pt>
                <c:pt idx="250">
                  <c:v>17.566600000000001</c:v>
                </c:pt>
                <c:pt idx="251">
                  <c:v>17.566600000000001</c:v>
                </c:pt>
                <c:pt idx="252">
                  <c:v>17.566600000000001</c:v>
                </c:pt>
                <c:pt idx="253">
                  <c:v>17.692599999999999</c:v>
                </c:pt>
                <c:pt idx="254">
                  <c:v>17.619599999999998</c:v>
                </c:pt>
                <c:pt idx="255">
                  <c:v>17.7256</c:v>
                </c:pt>
                <c:pt idx="256">
                  <c:v>17.864600000000003</c:v>
                </c:pt>
                <c:pt idx="257">
                  <c:v>17.503599999999999</c:v>
                </c:pt>
                <c:pt idx="258">
                  <c:v>17.503599999999999</c:v>
                </c:pt>
                <c:pt idx="259">
                  <c:v>17.503599999999999</c:v>
                </c:pt>
                <c:pt idx="260">
                  <c:v>17.428600000000003</c:v>
                </c:pt>
                <c:pt idx="261">
                  <c:v>17.499600000000001</c:v>
                </c:pt>
                <c:pt idx="262">
                  <c:v>17.440600000000003</c:v>
                </c:pt>
                <c:pt idx="263">
                  <c:v>17.355600000000003</c:v>
                </c:pt>
                <c:pt idx="264">
                  <c:v>17.270600000000002</c:v>
                </c:pt>
                <c:pt idx="265">
                  <c:v>17.270600000000002</c:v>
                </c:pt>
                <c:pt idx="266">
                  <c:v>17.270600000000002</c:v>
                </c:pt>
                <c:pt idx="267">
                  <c:v>17.706600000000002</c:v>
                </c:pt>
                <c:pt idx="268">
                  <c:v>17.613599999999998</c:v>
                </c:pt>
                <c:pt idx="269">
                  <c:v>17.638599999999997</c:v>
                </c:pt>
                <c:pt idx="270">
                  <c:v>17.676600000000001</c:v>
                </c:pt>
                <c:pt idx="271">
                  <c:v>17.254600000000003</c:v>
                </c:pt>
                <c:pt idx="272">
                  <c:v>17.254600000000003</c:v>
                </c:pt>
                <c:pt idx="273">
                  <c:v>17.254600000000003</c:v>
                </c:pt>
                <c:pt idx="274">
                  <c:v>17.375599999999999</c:v>
                </c:pt>
                <c:pt idx="275">
                  <c:v>17.587600000000002</c:v>
                </c:pt>
                <c:pt idx="276">
                  <c:v>17.613599999999998</c:v>
                </c:pt>
                <c:pt idx="277">
                  <c:v>17.647599999999997</c:v>
                </c:pt>
                <c:pt idx="278">
                  <c:v>17.566600000000001</c:v>
                </c:pt>
                <c:pt idx="279">
                  <c:v>17.566600000000001</c:v>
                </c:pt>
                <c:pt idx="280">
                  <c:v>17.566600000000001</c:v>
                </c:pt>
                <c:pt idx="281">
                  <c:v>17.689599999999999</c:v>
                </c:pt>
                <c:pt idx="282">
                  <c:v>17.726599999999998</c:v>
                </c:pt>
                <c:pt idx="283">
                  <c:v>17.643599999999999</c:v>
                </c:pt>
                <c:pt idx="284">
                  <c:v>17.687600000000003</c:v>
                </c:pt>
                <c:pt idx="285">
                  <c:v>17.848599999999998</c:v>
                </c:pt>
                <c:pt idx="286">
                  <c:v>17.848599999999998</c:v>
                </c:pt>
                <c:pt idx="287">
                  <c:v>17.848599999999998</c:v>
                </c:pt>
                <c:pt idx="288">
                  <c:v>17.958599999999997</c:v>
                </c:pt>
                <c:pt idx="289">
                  <c:v>17.947600000000001</c:v>
                </c:pt>
                <c:pt idx="290">
                  <c:v>17.955599999999997</c:v>
                </c:pt>
                <c:pt idx="291">
                  <c:v>17.790599999999998</c:v>
                </c:pt>
                <c:pt idx="292">
                  <c:v>17.546599999999998</c:v>
                </c:pt>
                <c:pt idx="293">
                  <c:v>17.546599999999998</c:v>
                </c:pt>
                <c:pt idx="294">
                  <c:v>17.546599999999998</c:v>
                </c:pt>
                <c:pt idx="295">
                  <c:v>17.495600000000003</c:v>
                </c:pt>
                <c:pt idx="296">
                  <c:v>17.471600000000002</c:v>
                </c:pt>
                <c:pt idx="297">
                  <c:v>17.687600000000003</c:v>
                </c:pt>
                <c:pt idx="298">
                  <c:v>17.685600000000001</c:v>
                </c:pt>
                <c:pt idx="299">
                  <c:v>17.877600000000001</c:v>
                </c:pt>
                <c:pt idx="300">
                  <c:v>17.877600000000001</c:v>
                </c:pt>
                <c:pt idx="301">
                  <c:v>17.877600000000001</c:v>
                </c:pt>
                <c:pt idx="302">
                  <c:v>17.824599999999997</c:v>
                </c:pt>
                <c:pt idx="303">
                  <c:v>17.956600000000002</c:v>
                </c:pt>
                <c:pt idx="304">
                  <c:v>18.065600000000003</c:v>
                </c:pt>
                <c:pt idx="305">
                  <c:v>17.942599999999999</c:v>
                </c:pt>
                <c:pt idx="306">
                  <c:v>17.750599999999999</c:v>
                </c:pt>
                <c:pt idx="307">
                  <c:v>17.750599999999999</c:v>
                </c:pt>
                <c:pt idx="308">
                  <c:v>17.750599999999999</c:v>
                </c:pt>
                <c:pt idx="309">
                  <c:v>18.245600000000003</c:v>
                </c:pt>
                <c:pt idx="310">
                  <c:v>18.4876</c:v>
                </c:pt>
                <c:pt idx="311">
                  <c:v>18.523600000000002</c:v>
                </c:pt>
                <c:pt idx="312">
                  <c:v>18.704599999999999</c:v>
                </c:pt>
                <c:pt idx="313">
                  <c:v>18.894599999999997</c:v>
                </c:pt>
                <c:pt idx="314">
                  <c:v>18.894599999999997</c:v>
                </c:pt>
                <c:pt idx="315">
                  <c:v>18.894599999999997</c:v>
                </c:pt>
                <c:pt idx="316">
                  <c:v>18.922600000000003</c:v>
                </c:pt>
                <c:pt idx="317">
                  <c:v>18.567599999999999</c:v>
                </c:pt>
                <c:pt idx="318">
                  <c:v>18.342599999999997</c:v>
                </c:pt>
                <c:pt idx="319">
                  <c:v>18.511600000000001</c:v>
                </c:pt>
                <c:pt idx="320">
                  <c:v>18.358600000000003</c:v>
                </c:pt>
                <c:pt idx="321">
                  <c:v>18.358600000000003</c:v>
                </c:pt>
                <c:pt idx="322">
                  <c:v>18.358600000000003</c:v>
                </c:pt>
                <c:pt idx="323">
                  <c:v>18.650599999999997</c:v>
                </c:pt>
                <c:pt idx="324">
                  <c:v>18.891599999999997</c:v>
                </c:pt>
                <c:pt idx="325">
                  <c:v>18.747599999999998</c:v>
                </c:pt>
                <c:pt idx="326">
                  <c:v>19.000599999999999</c:v>
                </c:pt>
                <c:pt idx="327">
                  <c:v>19.071599999999997</c:v>
                </c:pt>
                <c:pt idx="328">
                  <c:v>19.071599999999997</c:v>
                </c:pt>
                <c:pt idx="329">
                  <c:v>19.071599999999997</c:v>
                </c:pt>
                <c:pt idx="330">
                  <c:v>19.116599999999998</c:v>
                </c:pt>
                <c:pt idx="331">
                  <c:v>18.878599999999999</c:v>
                </c:pt>
                <c:pt idx="332">
                  <c:v>18.940600000000003</c:v>
                </c:pt>
                <c:pt idx="333">
                  <c:v>18.851599999999998</c:v>
                </c:pt>
                <c:pt idx="334">
                  <c:v>19.071599999999997</c:v>
                </c:pt>
                <c:pt idx="335">
                  <c:v>19.071599999999997</c:v>
                </c:pt>
                <c:pt idx="336">
                  <c:v>19.071599999999997</c:v>
                </c:pt>
                <c:pt idx="337">
                  <c:v>19.121600000000001</c:v>
                </c:pt>
                <c:pt idx="338">
                  <c:v>19.121600000000001</c:v>
                </c:pt>
                <c:pt idx="339">
                  <c:v>18.897599999999997</c:v>
                </c:pt>
                <c:pt idx="340">
                  <c:v>18.982599999999998</c:v>
                </c:pt>
                <c:pt idx="341">
                  <c:v>18.810600000000001</c:v>
                </c:pt>
                <c:pt idx="342">
                  <c:v>18.810600000000001</c:v>
                </c:pt>
                <c:pt idx="343">
                  <c:v>18.810600000000001</c:v>
                </c:pt>
                <c:pt idx="344">
                  <c:v>19.135599999999997</c:v>
                </c:pt>
                <c:pt idx="345">
                  <c:v>19.209600000000002</c:v>
                </c:pt>
                <c:pt idx="346">
                  <c:v>19.090600000000002</c:v>
                </c:pt>
                <c:pt idx="347">
                  <c:v>19.127600000000001</c:v>
                </c:pt>
                <c:pt idx="348">
                  <c:v>19.233600000000003</c:v>
                </c:pt>
                <c:pt idx="349">
                  <c:v>19.233600000000003</c:v>
                </c:pt>
                <c:pt idx="350">
                  <c:v>19.233600000000003</c:v>
                </c:pt>
                <c:pt idx="351">
                  <c:v>19.037599999999998</c:v>
                </c:pt>
                <c:pt idx="352">
                  <c:v>18.938600000000001</c:v>
                </c:pt>
                <c:pt idx="353">
                  <c:v>19.092599999999997</c:v>
                </c:pt>
                <c:pt idx="354">
                  <c:v>18.9786</c:v>
                </c:pt>
                <c:pt idx="355">
                  <c:v>18.8596</c:v>
                </c:pt>
                <c:pt idx="356">
                  <c:v>18.8596</c:v>
                </c:pt>
                <c:pt idx="357">
                  <c:v>18.8596</c:v>
                </c:pt>
                <c:pt idx="358">
                  <c:v>18.8596</c:v>
                </c:pt>
                <c:pt idx="359">
                  <c:v>18.8596</c:v>
                </c:pt>
                <c:pt idx="360">
                  <c:v>18.683599999999998</c:v>
                </c:pt>
                <c:pt idx="361">
                  <c:v>18.270600000000002</c:v>
                </c:pt>
                <c:pt idx="362">
                  <c:v>18.309600000000003</c:v>
                </c:pt>
                <c:pt idx="363">
                  <c:v>18.309600000000003</c:v>
                </c:pt>
                <c:pt idx="364">
                  <c:v>18.309600000000003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Gesamtentwicklung!$I$1</c:f>
              <c:strCache>
                <c:ptCount val="1"/>
                <c:pt idx="0">
                  <c:v>200 day average Spot Market Price</c:v>
                </c:pt>
              </c:strCache>
            </c:strRef>
          </c:tx>
          <c:marker>
            <c:symbol val="none"/>
          </c:marker>
          <c:cat>
            <c:numRef>
              <c:f>Gesamtentwicklung!$A$367:$A$883</c:f>
              <c:numCache>
                <c:formatCode>m/d/yyyy</c:formatCode>
                <c:ptCount val="51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</c:numCache>
            </c:numRef>
          </c:cat>
          <c:val>
            <c:numRef>
              <c:f>Gesamtentwicklung!$I$1098:$I$1462</c:f>
              <c:numCache>
                <c:formatCode>General</c:formatCode>
                <c:ptCount val="365"/>
                <c:pt idx="0">
                  <c:v>15.277890000000079</c:v>
                </c:pt>
                <c:pt idx="1">
                  <c:v>15.30566000000008</c:v>
                </c:pt>
                <c:pt idx="2">
                  <c:v>15.328685000000076</c:v>
                </c:pt>
                <c:pt idx="3">
                  <c:v>15.352165000000078</c:v>
                </c:pt>
                <c:pt idx="4">
                  <c:v>15.376205000000063</c:v>
                </c:pt>
                <c:pt idx="5">
                  <c:v>15.396440000000075</c:v>
                </c:pt>
                <c:pt idx="6">
                  <c:v>15.417315000000071</c:v>
                </c:pt>
                <c:pt idx="7">
                  <c:v>15.43674000000008</c:v>
                </c:pt>
                <c:pt idx="8">
                  <c:v>15.457875000000076</c:v>
                </c:pt>
                <c:pt idx="9">
                  <c:v>15.485750000000079</c:v>
                </c:pt>
                <c:pt idx="10">
                  <c:v>15.515425000000086</c:v>
                </c:pt>
                <c:pt idx="11">
                  <c:v>15.546940000000086</c:v>
                </c:pt>
                <c:pt idx="12">
                  <c:v>15.577540000000081</c:v>
                </c:pt>
                <c:pt idx="13">
                  <c:v>15.608900000000085</c:v>
                </c:pt>
                <c:pt idx="14">
                  <c:v>15.640800000000089</c:v>
                </c:pt>
                <c:pt idx="15">
                  <c:v>15.668665000000091</c:v>
                </c:pt>
                <c:pt idx="16">
                  <c:v>15.699110000000092</c:v>
                </c:pt>
                <c:pt idx="17">
                  <c:v>15.731360000000095</c:v>
                </c:pt>
                <c:pt idx="18">
                  <c:v>15.764145000000099</c:v>
                </c:pt>
                <c:pt idx="19">
                  <c:v>15.797390000000105</c:v>
                </c:pt>
                <c:pt idx="20">
                  <c:v>15.831320000000105</c:v>
                </c:pt>
                <c:pt idx="21">
                  <c:v>15.866600000000107</c:v>
                </c:pt>
                <c:pt idx="22">
                  <c:v>15.904610000000101</c:v>
                </c:pt>
                <c:pt idx="23">
                  <c:v>15.944715000000105</c:v>
                </c:pt>
                <c:pt idx="24">
                  <c:v>15.981310000000102</c:v>
                </c:pt>
                <c:pt idx="25">
                  <c:v>16.014055000000116</c:v>
                </c:pt>
                <c:pt idx="26">
                  <c:v>16.043205000000107</c:v>
                </c:pt>
                <c:pt idx="27">
                  <c:v>16.070900000000112</c:v>
                </c:pt>
                <c:pt idx="28">
                  <c:v>16.098535000000119</c:v>
                </c:pt>
                <c:pt idx="29">
                  <c:v>16.129725000000107</c:v>
                </c:pt>
                <c:pt idx="30">
                  <c:v>16.168545000000105</c:v>
                </c:pt>
                <c:pt idx="31">
                  <c:v>16.210790000000106</c:v>
                </c:pt>
                <c:pt idx="32">
                  <c:v>16.255290000000116</c:v>
                </c:pt>
                <c:pt idx="33">
                  <c:v>16.296585000000125</c:v>
                </c:pt>
                <c:pt idx="34">
                  <c:v>16.337755000000126</c:v>
                </c:pt>
                <c:pt idx="35">
                  <c:v>16.380070000000124</c:v>
                </c:pt>
                <c:pt idx="36">
                  <c:v>16.41947500000013</c:v>
                </c:pt>
                <c:pt idx="37">
                  <c:v>16.45808000000012</c:v>
                </c:pt>
                <c:pt idx="38">
                  <c:v>16.490660000000137</c:v>
                </c:pt>
                <c:pt idx="39">
                  <c:v>16.521160000000148</c:v>
                </c:pt>
                <c:pt idx="40">
                  <c:v>16.54733500000015</c:v>
                </c:pt>
                <c:pt idx="41">
                  <c:v>16.574855000000152</c:v>
                </c:pt>
                <c:pt idx="42">
                  <c:v>16.603650000000162</c:v>
                </c:pt>
                <c:pt idx="43">
                  <c:v>16.631490000000159</c:v>
                </c:pt>
                <c:pt idx="44">
                  <c:v>16.660125000000154</c:v>
                </c:pt>
                <c:pt idx="45">
                  <c:v>16.688040000000147</c:v>
                </c:pt>
                <c:pt idx="46">
                  <c:v>16.716330000000145</c:v>
                </c:pt>
                <c:pt idx="47">
                  <c:v>16.740230000000139</c:v>
                </c:pt>
                <c:pt idx="48">
                  <c:v>16.765260000000143</c:v>
                </c:pt>
                <c:pt idx="49">
                  <c:v>16.791205000000136</c:v>
                </c:pt>
                <c:pt idx="50">
                  <c:v>16.817305000000143</c:v>
                </c:pt>
                <c:pt idx="51">
                  <c:v>16.844350000000158</c:v>
                </c:pt>
                <c:pt idx="52">
                  <c:v>16.87011000000015</c:v>
                </c:pt>
                <c:pt idx="53">
                  <c:v>16.899245000000139</c:v>
                </c:pt>
                <c:pt idx="54">
                  <c:v>16.925835000000134</c:v>
                </c:pt>
                <c:pt idx="55">
                  <c:v>16.953115000000128</c:v>
                </c:pt>
                <c:pt idx="56">
                  <c:v>16.980160000000126</c:v>
                </c:pt>
                <c:pt idx="57">
                  <c:v>17.00772000000012</c:v>
                </c:pt>
                <c:pt idx="58">
                  <c:v>17.037810000000118</c:v>
                </c:pt>
                <c:pt idx="59">
                  <c:v>17.066500000000126</c:v>
                </c:pt>
                <c:pt idx="60">
                  <c:v>17.094425000000122</c:v>
                </c:pt>
                <c:pt idx="61">
                  <c:v>17.122895000000117</c:v>
                </c:pt>
                <c:pt idx="62">
                  <c:v>17.149585000000116</c:v>
                </c:pt>
                <c:pt idx="63">
                  <c:v>17.177150000000111</c:v>
                </c:pt>
                <c:pt idx="64">
                  <c:v>17.205150000000106</c:v>
                </c:pt>
                <c:pt idx="65">
                  <c:v>17.237575000000088</c:v>
                </c:pt>
                <c:pt idx="66">
                  <c:v>17.267410000000073</c:v>
                </c:pt>
                <c:pt idx="67">
                  <c:v>17.296030000000066</c:v>
                </c:pt>
                <c:pt idx="68">
                  <c:v>17.322280000000067</c:v>
                </c:pt>
                <c:pt idx="69">
                  <c:v>17.345210000000062</c:v>
                </c:pt>
                <c:pt idx="70">
                  <c:v>17.371110000000062</c:v>
                </c:pt>
                <c:pt idx="71">
                  <c:v>17.395980000000073</c:v>
                </c:pt>
                <c:pt idx="72">
                  <c:v>17.42029500000006</c:v>
                </c:pt>
                <c:pt idx="73">
                  <c:v>17.445565000000062</c:v>
                </c:pt>
                <c:pt idx="74">
                  <c:v>17.468525000000064</c:v>
                </c:pt>
                <c:pt idx="75">
                  <c:v>17.488805000000067</c:v>
                </c:pt>
                <c:pt idx="76">
                  <c:v>17.508120000000073</c:v>
                </c:pt>
                <c:pt idx="77">
                  <c:v>17.527740000000069</c:v>
                </c:pt>
                <c:pt idx="78">
                  <c:v>17.546725000000063</c:v>
                </c:pt>
                <c:pt idx="79">
                  <c:v>17.564285000000055</c:v>
                </c:pt>
                <c:pt idx="80">
                  <c:v>17.580800000000057</c:v>
                </c:pt>
                <c:pt idx="81">
                  <c:v>17.596595000000054</c:v>
                </c:pt>
                <c:pt idx="82">
                  <c:v>17.611170000000058</c:v>
                </c:pt>
                <c:pt idx="83">
                  <c:v>17.627145000000056</c:v>
                </c:pt>
                <c:pt idx="84">
                  <c:v>17.646425000000054</c:v>
                </c:pt>
                <c:pt idx="85">
                  <c:v>17.664865000000045</c:v>
                </c:pt>
                <c:pt idx="86">
                  <c:v>17.684220000000042</c:v>
                </c:pt>
                <c:pt idx="87">
                  <c:v>17.705585000000049</c:v>
                </c:pt>
                <c:pt idx="88">
                  <c:v>17.726655000000047</c:v>
                </c:pt>
                <c:pt idx="89">
                  <c:v>17.748735000000035</c:v>
                </c:pt>
                <c:pt idx="90">
                  <c:v>17.77170000000002</c:v>
                </c:pt>
                <c:pt idx="91">
                  <c:v>17.795820000000024</c:v>
                </c:pt>
                <c:pt idx="92">
                  <c:v>17.820700000000016</c:v>
                </c:pt>
                <c:pt idx="93">
                  <c:v>17.841205000000009</c:v>
                </c:pt>
                <c:pt idx="94">
                  <c:v>17.864179999999998</c:v>
                </c:pt>
                <c:pt idx="95">
                  <c:v>17.8858</c:v>
                </c:pt>
                <c:pt idx="96">
                  <c:v>17.902839999999998</c:v>
                </c:pt>
                <c:pt idx="97">
                  <c:v>17.918539999999997</c:v>
                </c:pt>
                <c:pt idx="98">
                  <c:v>17.933859999999989</c:v>
                </c:pt>
                <c:pt idx="99">
                  <c:v>17.946414999999998</c:v>
                </c:pt>
                <c:pt idx="100">
                  <c:v>17.959519999999994</c:v>
                </c:pt>
                <c:pt idx="101">
                  <c:v>17.975284999999985</c:v>
                </c:pt>
                <c:pt idx="102">
                  <c:v>17.987934999999982</c:v>
                </c:pt>
                <c:pt idx="103">
                  <c:v>17.999709999999979</c:v>
                </c:pt>
                <c:pt idx="104">
                  <c:v>18.014194999999983</c:v>
                </c:pt>
                <c:pt idx="105">
                  <c:v>18.029859999999974</c:v>
                </c:pt>
                <c:pt idx="106">
                  <c:v>18.044039999999971</c:v>
                </c:pt>
                <c:pt idx="107">
                  <c:v>18.062329999999967</c:v>
                </c:pt>
                <c:pt idx="108">
                  <c:v>18.08243999999997</c:v>
                </c:pt>
                <c:pt idx="109">
                  <c:v>18.099929999999986</c:v>
                </c:pt>
                <c:pt idx="110">
                  <c:v>18.116474999999973</c:v>
                </c:pt>
                <c:pt idx="111">
                  <c:v>18.13253499999999</c:v>
                </c:pt>
                <c:pt idx="112">
                  <c:v>18.14243999999999</c:v>
                </c:pt>
                <c:pt idx="113">
                  <c:v>18.148509999999987</c:v>
                </c:pt>
                <c:pt idx="114">
                  <c:v>18.154654999999984</c:v>
                </c:pt>
                <c:pt idx="115">
                  <c:v>18.160749999999972</c:v>
                </c:pt>
                <c:pt idx="116">
                  <c:v>18.165884999999964</c:v>
                </c:pt>
                <c:pt idx="117">
                  <c:v>18.171564999999976</c:v>
                </c:pt>
                <c:pt idx="118">
                  <c:v>18.175269999999983</c:v>
                </c:pt>
                <c:pt idx="119">
                  <c:v>18.178764999999988</c:v>
                </c:pt>
                <c:pt idx="120">
                  <c:v>18.183594999999986</c:v>
                </c:pt>
                <c:pt idx="121">
                  <c:v>18.190074999999997</c:v>
                </c:pt>
                <c:pt idx="122">
                  <c:v>18.196119999999993</c:v>
                </c:pt>
                <c:pt idx="123">
                  <c:v>18.19976999999999</c:v>
                </c:pt>
                <c:pt idx="124">
                  <c:v>18.199889999999996</c:v>
                </c:pt>
                <c:pt idx="125">
                  <c:v>18.199295000000003</c:v>
                </c:pt>
                <c:pt idx="126">
                  <c:v>18.195830000000008</c:v>
                </c:pt>
                <c:pt idx="127">
                  <c:v>18.191205000000011</c:v>
                </c:pt>
                <c:pt idx="128">
                  <c:v>18.187829999999995</c:v>
                </c:pt>
                <c:pt idx="129">
                  <c:v>18.185455000000005</c:v>
                </c:pt>
                <c:pt idx="130">
                  <c:v>18.180429999999998</c:v>
                </c:pt>
                <c:pt idx="131">
                  <c:v>18.173030000000001</c:v>
                </c:pt>
                <c:pt idx="132">
                  <c:v>18.164415000000009</c:v>
                </c:pt>
                <c:pt idx="133">
                  <c:v>18.155685000000013</c:v>
                </c:pt>
                <c:pt idx="134">
                  <c:v>18.147605000000024</c:v>
                </c:pt>
                <c:pt idx="135">
                  <c:v>18.142970000000023</c:v>
                </c:pt>
                <c:pt idx="136">
                  <c:v>18.138030000000036</c:v>
                </c:pt>
                <c:pt idx="137">
                  <c:v>18.132795000000044</c:v>
                </c:pt>
                <c:pt idx="138">
                  <c:v>18.126190000000044</c:v>
                </c:pt>
                <c:pt idx="139">
                  <c:v>18.114375000000038</c:v>
                </c:pt>
                <c:pt idx="140">
                  <c:v>18.098965000000028</c:v>
                </c:pt>
                <c:pt idx="141">
                  <c:v>18.081660000000014</c:v>
                </c:pt>
                <c:pt idx="142">
                  <c:v>18.069670000000023</c:v>
                </c:pt>
                <c:pt idx="143">
                  <c:v>18.057480000000016</c:v>
                </c:pt>
                <c:pt idx="144">
                  <c:v>18.043025000000018</c:v>
                </c:pt>
                <c:pt idx="145">
                  <c:v>18.040221105527657</c:v>
                </c:pt>
                <c:pt idx="146">
                  <c:v>18.028125628140725</c:v>
                </c:pt>
                <c:pt idx="147">
                  <c:v>18.016979899497525</c:v>
                </c:pt>
                <c:pt idx="148">
                  <c:v>18.003643216080444</c:v>
                </c:pt>
                <c:pt idx="149">
                  <c:v>17.9921708542714</c:v>
                </c:pt>
                <c:pt idx="150">
                  <c:v>17.979854271356842</c:v>
                </c:pt>
                <c:pt idx="151">
                  <c:v>17.966055276381955</c:v>
                </c:pt>
                <c:pt idx="152">
                  <c:v>17.952809045226164</c:v>
                </c:pt>
                <c:pt idx="153">
                  <c:v>17.9389045226131</c:v>
                </c:pt>
                <c:pt idx="154">
                  <c:v>17.925653266331679</c:v>
                </c:pt>
                <c:pt idx="155">
                  <c:v>17.915788944723641</c:v>
                </c:pt>
                <c:pt idx="156">
                  <c:v>17.904256281407068</c:v>
                </c:pt>
                <c:pt idx="157">
                  <c:v>17.892723618090493</c:v>
                </c:pt>
                <c:pt idx="158">
                  <c:v>17.881065326633191</c:v>
                </c:pt>
                <c:pt idx="159">
                  <c:v>17.871412060301537</c:v>
                </c:pt>
                <c:pt idx="160">
                  <c:v>17.860713567839241</c:v>
                </c:pt>
                <c:pt idx="161">
                  <c:v>17.849532663316619</c:v>
                </c:pt>
                <c:pt idx="162">
                  <c:v>17.837924623115605</c:v>
                </c:pt>
                <c:pt idx="163">
                  <c:v>17.825904522613094</c:v>
                </c:pt>
                <c:pt idx="164">
                  <c:v>17.81445226130657</c:v>
                </c:pt>
                <c:pt idx="165">
                  <c:v>17.801140703517618</c:v>
                </c:pt>
                <c:pt idx="166">
                  <c:v>17.786778894472391</c:v>
                </c:pt>
                <c:pt idx="167">
                  <c:v>17.77141708542716</c:v>
                </c:pt>
                <c:pt idx="168">
                  <c:v>17.757391959799016</c:v>
                </c:pt>
                <c:pt idx="169">
                  <c:v>17.744502512562839</c:v>
                </c:pt>
                <c:pt idx="170">
                  <c:v>17.734381909547768</c:v>
                </c:pt>
                <c:pt idx="171">
                  <c:v>17.724050251256308</c:v>
                </c:pt>
                <c:pt idx="172">
                  <c:v>17.711236180904553</c:v>
                </c:pt>
                <c:pt idx="173">
                  <c:v>17.699537688442234</c:v>
                </c:pt>
                <c:pt idx="174">
                  <c:v>17.691125628140714</c:v>
                </c:pt>
                <c:pt idx="175">
                  <c:v>17.685030150753782</c:v>
                </c:pt>
                <c:pt idx="176">
                  <c:v>17.680316582914575</c:v>
                </c:pt>
                <c:pt idx="177">
                  <c:v>17.674206030150774</c:v>
                </c:pt>
                <c:pt idx="178">
                  <c:v>17.668658291457309</c:v>
                </c:pt>
                <c:pt idx="179">
                  <c:v>17.662020100502534</c:v>
                </c:pt>
                <c:pt idx="180">
                  <c:v>17.651427135678414</c:v>
                </c:pt>
                <c:pt idx="181">
                  <c:v>17.640507537688471</c:v>
                </c:pt>
                <c:pt idx="182">
                  <c:v>17.630482412060335</c:v>
                </c:pt>
                <c:pt idx="183">
                  <c:v>17.619824120603052</c:v>
                </c:pt>
                <c:pt idx="184">
                  <c:v>17.609809045226175</c:v>
                </c:pt>
                <c:pt idx="185">
                  <c:v>17.599507537688488</c:v>
                </c:pt>
                <c:pt idx="186">
                  <c:v>17.587798994974914</c:v>
                </c:pt>
                <c:pt idx="187">
                  <c:v>17.574457286432189</c:v>
                </c:pt>
                <c:pt idx="188">
                  <c:v>17.5604422110553</c:v>
                </c:pt>
                <c:pt idx="189">
                  <c:v>17.546793969849269</c:v>
                </c:pt>
                <c:pt idx="190">
                  <c:v>17.53140703517591</c:v>
                </c:pt>
                <c:pt idx="191">
                  <c:v>17.516638190954794</c:v>
                </c:pt>
                <c:pt idx="192">
                  <c:v>17.50246231155781</c:v>
                </c:pt>
                <c:pt idx="193">
                  <c:v>17.488718592964844</c:v>
                </c:pt>
                <c:pt idx="194">
                  <c:v>17.47371859296484</c:v>
                </c:pt>
                <c:pt idx="195">
                  <c:v>17.456979899497512</c:v>
                </c:pt>
                <c:pt idx="196">
                  <c:v>17.437738693467352</c:v>
                </c:pt>
                <c:pt idx="197">
                  <c:v>17.416381909547756</c:v>
                </c:pt>
                <c:pt idx="198">
                  <c:v>17.394422110552767</c:v>
                </c:pt>
                <c:pt idx="199">
                  <c:v>17.372522613065328</c:v>
                </c:pt>
                <c:pt idx="200">
                  <c:v>17.347185929648255</c:v>
                </c:pt>
                <c:pt idx="201">
                  <c:v>17.324643216080432</c:v>
                </c:pt>
                <c:pt idx="202">
                  <c:v>17.305653266331692</c:v>
                </c:pt>
                <c:pt idx="203">
                  <c:v>17.286959798995003</c:v>
                </c:pt>
                <c:pt idx="204">
                  <c:v>17.26590954773873</c:v>
                </c:pt>
                <c:pt idx="205">
                  <c:v>17.246115577889473</c:v>
                </c:pt>
                <c:pt idx="206">
                  <c:v>17.227733668341738</c:v>
                </c:pt>
                <c:pt idx="207">
                  <c:v>17.208638190954787</c:v>
                </c:pt>
                <c:pt idx="208">
                  <c:v>17.187241206030176</c:v>
                </c:pt>
                <c:pt idx="209">
                  <c:v>17.161763819095505</c:v>
                </c:pt>
                <c:pt idx="210">
                  <c:v>17.134748743718617</c:v>
                </c:pt>
                <c:pt idx="211">
                  <c:v>17.105758793969873</c:v>
                </c:pt>
                <c:pt idx="212">
                  <c:v>17.078597989949778</c:v>
                </c:pt>
                <c:pt idx="213">
                  <c:v>17.050969849246261</c:v>
                </c:pt>
                <c:pt idx="214">
                  <c:v>17.022859296482437</c:v>
                </c:pt>
                <c:pt idx="215">
                  <c:v>17.000165829145757</c:v>
                </c:pt>
                <c:pt idx="216">
                  <c:v>16.975743718592991</c:v>
                </c:pt>
                <c:pt idx="217">
                  <c:v>16.949346733668364</c:v>
                </c:pt>
                <c:pt idx="218">
                  <c:v>16.923246231155787</c:v>
                </c:pt>
                <c:pt idx="219">
                  <c:v>16.895251256281416</c:v>
                </c:pt>
                <c:pt idx="220">
                  <c:v>16.86910050251258</c:v>
                </c:pt>
                <c:pt idx="221">
                  <c:v>16.843768844221117</c:v>
                </c:pt>
                <c:pt idx="222">
                  <c:v>16.814492462311566</c:v>
                </c:pt>
                <c:pt idx="223">
                  <c:v>16.78496482412061</c:v>
                </c:pt>
                <c:pt idx="224">
                  <c:v>16.75945728643218</c:v>
                </c:pt>
                <c:pt idx="225">
                  <c:v>16.735989949748756</c:v>
                </c:pt>
                <c:pt idx="226">
                  <c:v>16.715572864321626</c:v>
                </c:pt>
                <c:pt idx="227">
                  <c:v>16.696688442211066</c:v>
                </c:pt>
                <c:pt idx="228">
                  <c:v>16.678170854271361</c:v>
                </c:pt>
                <c:pt idx="229">
                  <c:v>16.65587939698494</c:v>
                </c:pt>
                <c:pt idx="230">
                  <c:v>16.627834170854296</c:v>
                </c:pt>
                <c:pt idx="231">
                  <c:v>16.597135678391982</c:v>
                </c:pt>
                <c:pt idx="232">
                  <c:v>16.565562814070358</c:v>
                </c:pt>
                <c:pt idx="233">
                  <c:v>16.53393969849246</c:v>
                </c:pt>
                <c:pt idx="234">
                  <c:v>16.502909547738678</c:v>
                </c:pt>
                <c:pt idx="235">
                  <c:v>16.470206030150731</c:v>
                </c:pt>
                <c:pt idx="236">
                  <c:v>16.437316582914541</c:v>
                </c:pt>
                <c:pt idx="237">
                  <c:v>16.407005025125599</c:v>
                </c:pt>
                <c:pt idx="238">
                  <c:v>16.384442211055237</c:v>
                </c:pt>
                <c:pt idx="239">
                  <c:v>16.361768844221057</c:v>
                </c:pt>
                <c:pt idx="240">
                  <c:v>16.342864321607998</c:v>
                </c:pt>
                <c:pt idx="241">
                  <c:v>16.325231155778841</c:v>
                </c:pt>
                <c:pt idx="242">
                  <c:v>16.306170854271297</c:v>
                </c:pt>
                <c:pt idx="243">
                  <c:v>16.288221105527576</c:v>
                </c:pt>
                <c:pt idx="244">
                  <c:v>16.27284422110548</c:v>
                </c:pt>
                <c:pt idx="245">
                  <c:v>16.258713567839155</c:v>
                </c:pt>
                <c:pt idx="246">
                  <c:v>16.243477386934636</c:v>
                </c:pt>
                <c:pt idx="247">
                  <c:v>16.233417085427096</c:v>
                </c:pt>
                <c:pt idx="248">
                  <c:v>16.223788944723573</c:v>
                </c:pt>
                <c:pt idx="249">
                  <c:v>16.214306532663279</c:v>
                </c:pt>
                <c:pt idx="250">
                  <c:v>16.204613065326594</c:v>
                </c:pt>
                <c:pt idx="251">
                  <c:v>16.196703517587899</c:v>
                </c:pt>
                <c:pt idx="252">
                  <c:v>16.191934673366791</c:v>
                </c:pt>
                <c:pt idx="253">
                  <c:v>16.185512562814033</c:v>
                </c:pt>
                <c:pt idx="254">
                  <c:v>16.180839195979861</c:v>
                </c:pt>
                <c:pt idx="255">
                  <c:v>16.177100502512531</c:v>
                </c:pt>
                <c:pt idx="256">
                  <c:v>16.175532663316542</c:v>
                </c:pt>
                <c:pt idx="257">
                  <c:v>16.17370854271352</c:v>
                </c:pt>
                <c:pt idx="258">
                  <c:v>16.172442211055227</c:v>
                </c:pt>
                <c:pt idx="259">
                  <c:v>16.173733668341669</c:v>
                </c:pt>
                <c:pt idx="260">
                  <c:v>16.175497487437156</c:v>
                </c:pt>
                <c:pt idx="261">
                  <c:v>16.178964824120584</c:v>
                </c:pt>
                <c:pt idx="262">
                  <c:v>16.182140703517579</c:v>
                </c:pt>
                <c:pt idx="263">
                  <c:v>16.18245226130653</c:v>
                </c:pt>
                <c:pt idx="264">
                  <c:v>16.181266331658286</c:v>
                </c:pt>
                <c:pt idx="265">
                  <c:v>16.179582914572862</c:v>
                </c:pt>
                <c:pt idx="266">
                  <c:v>16.180869346733672</c:v>
                </c:pt>
                <c:pt idx="267">
                  <c:v>16.185442211055282</c:v>
                </c:pt>
                <c:pt idx="268">
                  <c:v>16.191889447236182</c:v>
                </c:pt>
                <c:pt idx="269">
                  <c:v>16.197733668341712</c:v>
                </c:pt>
                <c:pt idx="270">
                  <c:v>16.203075376884417</c:v>
                </c:pt>
                <c:pt idx="271">
                  <c:v>16.206381909547733</c:v>
                </c:pt>
                <c:pt idx="272">
                  <c:v>16.207919597989946</c:v>
                </c:pt>
                <c:pt idx="273">
                  <c:v>16.209301507537674</c:v>
                </c:pt>
                <c:pt idx="274">
                  <c:v>16.212005025125595</c:v>
                </c:pt>
                <c:pt idx="275">
                  <c:v>16.21708542713564</c:v>
                </c:pt>
                <c:pt idx="276">
                  <c:v>16.22504020100498</c:v>
                </c:pt>
                <c:pt idx="277">
                  <c:v>16.233969849246197</c:v>
                </c:pt>
                <c:pt idx="278">
                  <c:v>16.241979899497458</c:v>
                </c:pt>
                <c:pt idx="279">
                  <c:v>16.250185929648218</c:v>
                </c:pt>
                <c:pt idx="280">
                  <c:v>16.260422110552742</c:v>
                </c:pt>
                <c:pt idx="281">
                  <c:v>16.272623115577868</c:v>
                </c:pt>
                <c:pt idx="282">
                  <c:v>16.284296482412021</c:v>
                </c:pt>
                <c:pt idx="283">
                  <c:v>16.294427135678351</c:v>
                </c:pt>
                <c:pt idx="284">
                  <c:v>16.302653266331632</c:v>
                </c:pt>
                <c:pt idx="285">
                  <c:v>16.311673366834153</c:v>
                </c:pt>
                <c:pt idx="286">
                  <c:v>16.320562814070335</c:v>
                </c:pt>
                <c:pt idx="287">
                  <c:v>16.327688442211027</c:v>
                </c:pt>
                <c:pt idx="288">
                  <c:v>16.33426633165827</c:v>
                </c:pt>
                <c:pt idx="289">
                  <c:v>16.341834170854256</c:v>
                </c:pt>
                <c:pt idx="290">
                  <c:v>16.348497487437175</c:v>
                </c:pt>
                <c:pt idx="291">
                  <c:v>16.352753768844199</c:v>
                </c:pt>
                <c:pt idx="292">
                  <c:v>16.354030150753751</c:v>
                </c:pt>
                <c:pt idx="293">
                  <c:v>16.357256281407018</c:v>
                </c:pt>
                <c:pt idx="294">
                  <c:v>16.360944723618072</c:v>
                </c:pt>
                <c:pt idx="295">
                  <c:v>16.364020100502483</c:v>
                </c:pt>
                <c:pt idx="296">
                  <c:v>16.367884422110524</c:v>
                </c:pt>
                <c:pt idx="297">
                  <c:v>16.373944723618052</c:v>
                </c:pt>
                <c:pt idx="298">
                  <c:v>16.378688442211015</c:v>
                </c:pt>
                <c:pt idx="299">
                  <c:v>16.383195979899444</c:v>
                </c:pt>
                <c:pt idx="300">
                  <c:v>16.389879396984881</c:v>
                </c:pt>
                <c:pt idx="301">
                  <c:v>16.395798994974829</c:v>
                </c:pt>
                <c:pt idx="302">
                  <c:v>16.405693467336643</c:v>
                </c:pt>
                <c:pt idx="303">
                  <c:v>16.415879396984892</c:v>
                </c:pt>
                <c:pt idx="304">
                  <c:v>16.426462311557756</c:v>
                </c:pt>
                <c:pt idx="305">
                  <c:v>16.435824120602987</c:v>
                </c:pt>
                <c:pt idx="306">
                  <c:v>16.443005025125601</c:v>
                </c:pt>
                <c:pt idx="307">
                  <c:v>16.449095477386905</c:v>
                </c:pt>
                <c:pt idx="308">
                  <c:v>16.454894472361772</c:v>
                </c:pt>
                <c:pt idx="309">
                  <c:v>16.466497487437138</c:v>
                </c:pt>
                <c:pt idx="310">
                  <c:v>16.479723618090411</c:v>
                </c:pt>
                <c:pt idx="311">
                  <c:v>16.493155778894426</c:v>
                </c:pt>
                <c:pt idx="312">
                  <c:v>16.506834170854233</c:v>
                </c:pt>
                <c:pt idx="313">
                  <c:v>16.519552763819053</c:v>
                </c:pt>
                <c:pt idx="314">
                  <c:v>16.534301507537652</c:v>
                </c:pt>
                <c:pt idx="315">
                  <c:v>16.549964824120575</c:v>
                </c:pt>
                <c:pt idx="316">
                  <c:v>16.565939698492436</c:v>
                </c:pt>
                <c:pt idx="317">
                  <c:v>16.580633165829113</c:v>
                </c:pt>
                <c:pt idx="318">
                  <c:v>16.594768844221065</c:v>
                </c:pt>
                <c:pt idx="319">
                  <c:v>16.60975879396981</c:v>
                </c:pt>
                <c:pt idx="320">
                  <c:v>16.622095477386903</c:v>
                </c:pt>
                <c:pt idx="321">
                  <c:v>16.63315577889443</c:v>
                </c:pt>
                <c:pt idx="322">
                  <c:v>16.645170854271328</c:v>
                </c:pt>
                <c:pt idx="323">
                  <c:v>16.660653266331639</c:v>
                </c:pt>
                <c:pt idx="324">
                  <c:v>16.678969849246215</c:v>
                </c:pt>
                <c:pt idx="325">
                  <c:v>16.695125628140687</c:v>
                </c:pt>
                <c:pt idx="326">
                  <c:v>16.714839195979877</c:v>
                </c:pt>
                <c:pt idx="327">
                  <c:v>16.736170854271332</c:v>
                </c:pt>
                <c:pt idx="328">
                  <c:v>16.75888442211053</c:v>
                </c:pt>
                <c:pt idx="329">
                  <c:v>16.780944723618063</c:v>
                </c:pt>
                <c:pt idx="330">
                  <c:v>16.806934673366818</c:v>
                </c:pt>
                <c:pt idx="331">
                  <c:v>16.830894472361795</c:v>
                </c:pt>
                <c:pt idx="332">
                  <c:v>16.855432160803996</c:v>
                </c:pt>
                <c:pt idx="333">
                  <c:v>16.880738693467311</c:v>
                </c:pt>
                <c:pt idx="334">
                  <c:v>16.906603015075358</c:v>
                </c:pt>
                <c:pt idx="335">
                  <c:v>16.932482412060271</c:v>
                </c:pt>
                <c:pt idx="336">
                  <c:v>16.958648241205992</c:v>
                </c:pt>
                <c:pt idx="337">
                  <c:v>16.987281407035137</c:v>
                </c:pt>
                <c:pt idx="338">
                  <c:v>17.015366834170816</c:v>
                </c:pt>
                <c:pt idx="339">
                  <c:v>17.041713567839153</c:v>
                </c:pt>
                <c:pt idx="340">
                  <c:v>17.069718592964783</c:v>
                </c:pt>
                <c:pt idx="341">
                  <c:v>17.097713567839154</c:v>
                </c:pt>
                <c:pt idx="342">
                  <c:v>17.125195979899441</c:v>
                </c:pt>
                <c:pt idx="343">
                  <c:v>17.153135678391909</c:v>
                </c:pt>
                <c:pt idx="344">
                  <c:v>17.1823668341708</c:v>
                </c:pt>
                <c:pt idx="345">
                  <c:v>17.211739999999939</c:v>
                </c:pt>
                <c:pt idx="346">
                  <c:v>17.242364999999939</c:v>
                </c:pt>
                <c:pt idx="347">
                  <c:v>17.268279999999923</c:v>
                </c:pt>
                <c:pt idx="348">
                  <c:v>17.297654999999924</c:v>
                </c:pt>
                <c:pt idx="349">
                  <c:v>17.325614999999928</c:v>
                </c:pt>
                <c:pt idx="350">
                  <c:v>17.354999999999929</c:v>
                </c:pt>
                <c:pt idx="351">
                  <c:v>17.381599999999928</c:v>
                </c:pt>
                <c:pt idx="352">
                  <c:v>17.407379999999939</c:v>
                </c:pt>
                <c:pt idx="353">
                  <c:v>17.432469999999942</c:v>
                </c:pt>
                <c:pt idx="354">
                  <c:v>17.457929999999944</c:v>
                </c:pt>
                <c:pt idx="355">
                  <c:v>17.477574999999945</c:v>
                </c:pt>
                <c:pt idx="356">
                  <c:v>17.497674999999948</c:v>
                </c:pt>
                <c:pt idx="357">
                  <c:v>17.516559999999938</c:v>
                </c:pt>
                <c:pt idx="358">
                  <c:v>17.536114999999938</c:v>
                </c:pt>
                <c:pt idx="359">
                  <c:v>17.557079999999935</c:v>
                </c:pt>
                <c:pt idx="360">
                  <c:v>17.577934999999925</c:v>
                </c:pt>
                <c:pt idx="361">
                  <c:v>17.599814999999928</c:v>
                </c:pt>
                <c:pt idx="362">
                  <c:v>17.619134999999932</c:v>
                </c:pt>
                <c:pt idx="363">
                  <c:v>17.637884999999933</c:v>
                </c:pt>
                <c:pt idx="364">
                  <c:v>17.654764999999934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'Marktpreise EEX NCG 2018'!$I$1</c:f>
              <c:strCache>
                <c:ptCount val="1"/>
                <c:pt idx="0">
                  <c:v>Preis Base NCG SPOT</c:v>
                </c:pt>
              </c:strCache>
            </c:strRef>
          </c:tx>
          <c:marker>
            <c:symbol val="none"/>
          </c:marker>
          <c:val>
            <c:numRef>
              <c:f>'Marktpreise EEX NCG 2018'!$I$1098:$I$1462</c:f>
              <c:numCache>
                <c:formatCode>#,##0.00\ "€/MWh"</c:formatCode>
                <c:ptCount val="365"/>
                <c:pt idx="0">
                  <c:v>20.405000000000001</c:v>
                </c:pt>
                <c:pt idx="1">
                  <c:v>19.582000000000001</c:v>
                </c:pt>
                <c:pt idx="2">
                  <c:v>18.942</c:v>
                </c:pt>
                <c:pt idx="3">
                  <c:v>19.035</c:v>
                </c:pt>
                <c:pt idx="4">
                  <c:v>19.297000000000001</c:v>
                </c:pt>
                <c:pt idx="5">
                  <c:v>19.061</c:v>
                </c:pt>
                <c:pt idx="6">
                  <c:v>19.045999999999999</c:v>
                </c:pt>
                <c:pt idx="7">
                  <c:v>19.149000000000001</c:v>
                </c:pt>
                <c:pt idx="8">
                  <c:v>19.420000000000002</c:v>
                </c:pt>
                <c:pt idx="9">
                  <c:v>20.221</c:v>
                </c:pt>
                <c:pt idx="10">
                  <c:v>20.597000000000001</c:v>
                </c:pt>
                <c:pt idx="11">
                  <c:v>21.088999999999999</c:v>
                </c:pt>
                <c:pt idx="12">
                  <c:v>20.533000000000001</c:v>
                </c:pt>
                <c:pt idx="13">
                  <c:v>20.541</c:v>
                </c:pt>
                <c:pt idx="14">
                  <c:v>20.773</c:v>
                </c:pt>
                <c:pt idx="15">
                  <c:v>19.718</c:v>
                </c:pt>
                <c:pt idx="16">
                  <c:v>20.073</c:v>
                </c:pt>
                <c:pt idx="17">
                  <c:v>20.497</c:v>
                </c:pt>
                <c:pt idx="18">
                  <c:v>20.827999999999999</c:v>
                </c:pt>
                <c:pt idx="19">
                  <c:v>21.108000000000001</c:v>
                </c:pt>
                <c:pt idx="20">
                  <c:v>21.105</c:v>
                </c:pt>
                <c:pt idx="21">
                  <c:v>21.239000000000001</c:v>
                </c:pt>
                <c:pt idx="22">
                  <c:v>21.98</c:v>
                </c:pt>
                <c:pt idx="23">
                  <c:v>22.024999999999999</c:v>
                </c:pt>
                <c:pt idx="24">
                  <c:v>21.259</c:v>
                </c:pt>
                <c:pt idx="25">
                  <c:v>20.72</c:v>
                </c:pt>
                <c:pt idx="26">
                  <c:v>19.925000000000001</c:v>
                </c:pt>
                <c:pt idx="27">
                  <c:v>19.881</c:v>
                </c:pt>
                <c:pt idx="28">
                  <c:v>19.954000000000001</c:v>
                </c:pt>
                <c:pt idx="29">
                  <c:v>20.690999999999999</c:v>
                </c:pt>
                <c:pt idx="30">
                  <c:v>21.853000000000002</c:v>
                </c:pt>
                <c:pt idx="31">
                  <c:v>22.466000000000001</c:v>
                </c:pt>
                <c:pt idx="32">
                  <c:v>22.741</c:v>
                </c:pt>
                <c:pt idx="33">
                  <c:v>22.591999999999999</c:v>
                </c:pt>
                <c:pt idx="34">
                  <c:v>22.631</c:v>
                </c:pt>
                <c:pt idx="35">
                  <c:v>23.056999999999999</c:v>
                </c:pt>
                <c:pt idx="36">
                  <c:v>22.846</c:v>
                </c:pt>
                <c:pt idx="37">
                  <c:v>22.312999999999999</c:v>
                </c:pt>
                <c:pt idx="38">
                  <c:v>21.079000000000001</c:v>
                </c:pt>
                <c:pt idx="39">
                  <c:v>20.988</c:v>
                </c:pt>
                <c:pt idx="40">
                  <c:v>20.286999999999999</c:v>
                </c:pt>
                <c:pt idx="41">
                  <c:v>20.276</c:v>
                </c:pt>
                <c:pt idx="42">
                  <c:v>20.381</c:v>
                </c:pt>
                <c:pt idx="43">
                  <c:v>19.998000000000001</c:v>
                </c:pt>
                <c:pt idx="44">
                  <c:v>19.492000000000001</c:v>
                </c:pt>
                <c:pt idx="45">
                  <c:v>19.350999999999999</c:v>
                </c:pt>
                <c:pt idx="46">
                  <c:v>19.478000000000002</c:v>
                </c:pt>
                <c:pt idx="47">
                  <c:v>18.677</c:v>
                </c:pt>
                <c:pt idx="48">
                  <c:v>18.669</c:v>
                </c:pt>
                <c:pt idx="49">
                  <c:v>18.742000000000001</c:v>
                </c:pt>
                <c:pt idx="50">
                  <c:v>18.681000000000001</c:v>
                </c:pt>
                <c:pt idx="51">
                  <c:v>18.329000000000001</c:v>
                </c:pt>
                <c:pt idx="52">
                  <c:v>18.053000000000001</c:v>
                </c:pt>
                <c:pt idx="53">
                  <c:v>18.602</c:v>
                </c:pt>
                <c:pt idx="54">
                  <c:v>18.254999999999999</c:v>
                </c:pt>
                <c:pt idx="55">
                  <c:v>18.187999999999999</c:v>
                </c:pt>
                <c:pt idx="56">
                  <c:v>18.163</c:v>
                </c:pt>
                <c:pt idx="57">
                  <c:v>17.837</c:v>
                </c:pt>
                <c:pt idx="58">
                  <c:v>17.733000000000001</c:v>
                </c:pt>
                <c:pt idx="59">
                  <c:v>17.445</c:v>
                </c:pt>
                <c:pt idx="60">
                  <c:v>17.474</c:v>
                </c:pt>
                <c:pt idx="61">
                  <c:v>16.957999999999998</c:v>
                </c:pt>
                <c:pt idx="62">
                  <c:v>16.928000000000001</c:v>
                </c:pt>
                <c:pt idx="63">
                  <c:v>17.178000000000001</c:v>
                </c:pt>
                <c:pt idx="64">
                  <c:v>17.120999999999999</c:v>
                </c:pt>
                <c:pt idx="65">
                  <c:v>17.224</c:v>
                </c:pt>
                <c:pt idx="66">
                  <c:v>16.742000000000001</c:v>
                </c:pt>
                <c:pt idx="67">
                  <c:v>16.585999999999999</c:v>
                </c:pt>
                <c:pt idx="68">
                  <c:v>16.454999999999998</c:v>
                </c:pt>
                <c:pt idx="69">
                  <c:v>16.420000000000002</c:v>
                </c:pt>
                <c:pt idx="70">
                  <c:v>16.666</c:v>
                </c:pt>
                <c:pt idx="71">
                  <c:v>16.289000000000001</c:v>
                </c:pt>
                <c:pt idx="72">
                  <c:v>16.402999999999999</c:v>
                </c:pt>
                <c:pt idx="73">
                  <c:v>16.544</c:v>
                </c:pt>
                <c:pt idx="74">
                  <c:v>16.294</c:v>
                </c:pt>
                <c:pt idx="75">
                  <c:v>16.096</c:v>
                </c:pt>
                <c:pt idx="76">
                  <c:v>16.053000000000001</c:v>
                </c:pt>
                <c:pt idx="77">
                  <c:v>16.12</c:v>
                </c:pt>
                <c:pt idx="78">
                  <c:v>16.085999999999999</c:v>
                </c:pt>
                <c:pt idx="79">
                  <c:v>16.065000000000001</c:v>
                </c:pt>
                <c:pt idx="80">
                  <c:v>15.853</c:v>
                </c:pt>
                <c:pt idx="81">
                  <c:v>15.867000000000001</c:v>
                </c:pt>
                <c:pt idx="82">
                  <c:v>15.526</c:v>
                </c:pt>
                <c:pt idx="83">
                  <c:v>15.48</c:v>
                </c:pt>
                <c:pt idx="84">
                  <c:v>15.601000000000001</c:v>
                </c:pt>
                <c:pt idx="85">
                  <c:v>15.195</c:v>
                </c:pt>
                <c:pt idx="86">
                  <c:v>15.146000000000001</c:v>
                </c:pt>
                <c:pt idx="87">
                  <c:v>15.539</c:v>
                </c:pt>
                <c:pt idx="88">
                  <c:v>15.638999999999999</c:v>
                </c:pt>
                <c:pt idx="89">
                  <c:v>15.37</c:v>
                </c:pt>
                <c:pt idx="90">
                  <c:v>15.884</c:v>
                </c:pt>
                <c:pt idx="91">
                  <c:v>16.164999999999999</c:v>
                </c:pt>
                <c:pt idx="92">
                  <c:v>16.495000000000001</c:v>
                </c:pt>
                <c:pt idx="93">
                  <c:v>16.161000000000001</c:v>
                </c:pt>
                <c:pt idx="94">
                  <c:v>16.545999999999999</c:v>
                </c:pt>
                <c:pt idx="95">
                  <c:v>16.521999999999998</c:v>
                </c:pt>
                <c:pt idx="96">
                  <c:v>16.356999999999999</c:v>
                </c:pt>
                <c:pt idx="97">
                  <c:v>16.091000000000001</c:v>
                </c:pt>
                <c:pt idx="98">
                  <c:v>16.315000000000001</c:v>
                </c:pt>
                <c:pt idx="99">
                  <c:v>16.114999999999998</c:v>
                </c:pt>
                <c:pt idx="100">
                  <c:v>15.939</c:v>
                </c:pt>
                <c:pt idx="101">
                  <c:v>16.407</c:v>
                </c:pt>
                <c:pt idx="102">
                  <c:v>16.088999999999999</c:v>
                </c:pt>
                <c:pt idx="103">
                  <c:v>16.035</c:v>
                </c:pt>
                <c:pt idx="104">
                  <c:v>16.056000000000001</c:v>
                </c:pt>
                <c:pt idx="105">
                  <c:v>16.373999999999999</c:v>
                </c:pt>
                <c:pt idx="106">
                  <c:v>16.390999999999998</c:v>
                </c:pt>
                <c:pt idx="107">
                  <c:v>16.701000000000001</c:v>
                </c:pt>
                <c:pt idx="108">
                  <c:v>17.061</c:v>
                </c:pt>
                <c:pt idx="109">
                  <c:v>16.741</c:v>
                </c:pt>
                <c:pt idx="110">
                  <c:v>16.707999999999998</c:v>
                </c:pt>
                <c:pt idx="111">
                  <c:v>16.704000000000001</c:v>
                </c:pt>
                <c:pt idx="112">
                  <c:v>16.760000000000002</c:v>
                </c:pt>
                <c:pt idx="113">
                  <c:v>16.945</c:v>
                </c:pt>
                <c:pt idx="114">
                  <c:v>16.768999999999998</c:v>
                </c:pt>
                <c:pt idx="115">
                  <c:v>16.777000000000001</c:v>
                </c:pt>
                <c:pt idx="116">
                  <c:v>16.87</c:v>
                </c:pt>
                <c:pt idx="117">
                  <c:v>16.757000000000001</c:v>
                </c:pt>
                <c:pt idx="118">
                  <c:v>16.398</c:v>
                </c:pt>
                <c:pt idx="119">
                  <c:v>16.434999999999999</c:v>
                </c:pt>
                <c:pt idx="120">
                  <c:v>16.693000000000001</c:v>
                </c:pt>
                <c:pt idx="121">
                  <c:v>16.936</c:v>
                </c:pt>
                <c:pt idx="122">
                  <c:v>16.832000000000001</c:v>
                </c:pt>
                <c:pt idx="123">
                  <c:v>16.564</c:v>
                </c:pt>
                <c:pt idx="124">
                  <c:v>16.16</c:v>
                </c:pt>
                <c:pt idx="125">
                  <c:v>16.489999999999998</c:v>
                </c:pt>
                <c:pt idx="126">
                  <c:v>16.233000000000001</c:v>
                </c:pt>
                <c:pt idx="127">
                  <c:v>16.256</c:v>
                </c:pt>
                <c:pt idx="128">
                  <c:v>16.099</c:v>
                </c:pt>
                <c:pt idx="129">
                  <c:v>16.338999999999999</c:v>
                </c:pt>
                <c:pt idx="130">
                  <c:v>15.872</c:v>
                </c:pt>
                <c:pt idx="131">
                  <c:v>15.935</c:v>
                </c:pt>
                <c:pt idx="132">
                  <c:v>15.878</c:v>
                </c:pt>
                <c:pt idx="133">
                  <c:v>15.718</c:v>
                </c:pt>
                <c:pt idx="134">
                  <c:v>15.842000000000001</c:v>
                </c:pt>
                <c:pt idx="135">
                  <c:v>15.842000000000001</c:v>
                </c:pt>
                <c:pt idx="136">
                  <c:v>15.83</c:v>
                </c:pt>
                <c:pt idx="137">
                  <c:v>16.006</c:v>
                </c:pt>
                <c:pt idx="138">
                  <c:v>15.914999999999999</c:v>
                </c:pt>
                <c:pt idx="139">
                  <c:v>15.821</c:v>
                </c:pt>
                <c:pt idx="140">
                  <c:v>15.688000000000001</c:v>
                </c:pt>
                <c:pt idx="141">
                  <c:v>15.617000000000001</c:v>
                </c:pt>
                <c:pt idx="142">
                  <c:v>15.722</c:v>
                </c:pt>
                <c:pt idx="143">
                  <c:v>15.725</c:v>
                </c:pt>
                <c:pt idx="144">
                  <c:v>15.518000000000001</c:v>
                </c:pt>
                <c:pt idx="146">
                  <c:v>15.29</c:v>
                </c:pt>
                <c:pt idx="147">
                  <c:v>15.739000000000001</c:v>
                </c:pt>
                <c:pt idx="148">
                  <c:v>15.625999999999999</c:v>
                </c:pt>
                <c:pt idx="149">
                  <c:v>15.895</c:v>
                </c:pt>
                <c:pt idx="150">
                  <c:v>15.773999999999999</c:v>
                </c:pt>
                <c:pt idx="151">
                  <c:v>15.494</c:v>
                </c:pt>
                <c:pt idx="152">
                  <c:v>15.21</c:v>
                </c:pt>
                <c:pt idx="153">
                  <c:v>15.135999999999999</c:v>
                </c:pt>
                <c:pt idx="154">
                  <c:v>15.151999999999999</c:v>
                </c:pt>
                <c:pt idx="155">
                  <c:v>15.468</c:v>
                </c:pt>
                <c:pt idx="156">
                  <c:v>15.291</c:v>
                </c:pt>
                <c:pt idx="157">
                  <c:v>15.311999999999999</c:v>
                </c:pt>
                <c:pt idx="158">
                  <c:v>15.492000000000001</c:v>
                </c:pt>
                <c:pt idx="159">
                  <c:v>15.414999999999999</c:v>
                </c:pt>
                <c:pt idx="160">
                  <c:v>15.347</c:v>
                </c:pt>
                <c:pt idx="161">
                  <c:v>15.509</c:v>
                </c:pt>
                <c:pt idx="162">
                  <c:v>15.401999999999999</c:v>
                </c:pt>
                <c:pt idx="163">
                  <c:v>15.34</c:v>
                </c:pt>
                <c:pt idx="164">
                  <c:v>15.518000000000001</c:v>
                </c:pt>
                <c:pt idx="165">
                  <c:v>15.162000000000001</c:v>
                </c:pt>
                <c:pt idx="166">
                  <c:v>15.221</c:v>
                </c:pt>
                <c:pt idx="167">
                  <c:v>15.254</c:v>
                </c:pt>
                <c:pt idx="168">
                  <c:v>15.42</c:v>
                </c:pt>
                <c:pt idx="169">
                  <c:v>15.641</c:v>
                </c:pt>
                <c:pt idx="170">
                  <c:v>15.722</c:v>
                </c:pt>
                <c:pt idx="171">
                  <c:v>15.682</c:v>
                </c:pt>
                <c:pt idx="172">
                  <c:v>15.416</c:v>
                </c:pt>
                <c:pt idx="173">
                  <c:v>15.101000000000001</c:v>
                </c:pt>
                <c:pt idx="174">
                  <c:v>15.084</c:v>
                </c:pt>
                <c:pt idx="175">
                  <c:v>15.353999999999999</c:v>
                </c:pt>
                <c:pt idx="176">
                  <c:v>15.531000000000001</c:v>
                </c:pt>
                <c:pt idx="177">
                  <c:v>15.579000000000001</c:v>
                </c:pt>
                <c:pt idx="178">
                  <c:v>15.657</c:v>
                </c:pt>
                <c:pt idx="179">
                  <c:v>15.574999999999999</c:v>
                </c:pt>
                <c:pt idx="180">
                  <c:v>15.285</c:v>
                </c:pt>
                <c:pt idx="181">
                  <c:v>15.288</c:v>
                </c:pt>
                <c:pt idx="182">
                  <c:v>15.372</c:v>
                </c:pt>
                <c:pt idx="183">
                  <c:v>15.522</c:v>
                </c:pt>
                <c:pt idx="184">
                  <c:v>15.555999999999999</c:v>
                </c:pt>
                <c:pt idx="185">
                  <c:v>15.49</c:v>
                </c:pt>
                <c:pt idx="186">
                  <c:v>15.481</c:v>
                </c:pt>
                <c:pt idx="187">
                  <c:v>15.209</c:v>
                </c:pt>
                <c:pt idx="188">
                  <c:v>15.246</c:v>
                </c:pt>
                <c:pt idx="189">
                  <c:v>15.28</c:v>
                </c:pt>
                <c:pt idx="190">
                  <c:v>15.151</c:v>
                </c:pt>
                <c:pt idx="191">
                  <c:v>15.045999999999999</c:v>
                </c:pt>
                <c:pt idx="192">
                  <c:v>15.032</c:v>
                </c:pt>
                <c:pt idx="193">
                  <c:v>15.057</c:v>
                </c:pt>
                <c:pt idx="194">
                  <c:v>15.041</c:v>
                </c:pt>
                <c:pt idx="195">
                  <c:v>15.037000000000001</c:v>
                </c:pt>
                <c:pt idx="196">
                  <c:v>14.958</c:v>
                </c:pt>
                <c:pt idx="197">
                  <c:v>15.081</c:v>
                </c:pt>
                <c:pt idx="198">
                  <c:v>15.192</c:v>
                </c:pt>
                <c:pt idx="199">
                  <c:v>15.275</c:v>
                </c:pt>
                <c:pt idx="200">
                  <c:v>15.363</c:v>
                </c:pt>
                <c:pt idx="201">
                  <c:v>15.096</c:v>
                </c:pt>
                <c:pt idx="202">
                  <c:v>15.163</c:v>
                </c:pt>
                <c:pt idx="203">
                  <c:v>15.315</c:v>
                </c:pt>
                <c:pt idx="204">
                  <c:v>15.108000000000001</c:v>
                </c:pt>
                <c:pt idx="205">
                  <c:v>15.122</c:v>
                </c:pt>
                <c:pt idx="206">
                  <c:v>15.388</c:v>
                </c:pt>
                <c:pt idx="207">
                  <c:v>15.349</c:v>
                </c:pt>
                <c:pt idx="208">
                  <c:v>15.162000000000001</c:v>
                </c:pt>
                <c:pt idx="209">
                  <c:v>15.151</c:v>
                </c:pt>
                <c:pt idx="210">
                  <c:v>15.221</c:v>
                </c:pt>
                <c:pt idx="211">
                  <c:v>15.32</c:v>
                </c:pt>
                <c:pt idx="212">
                  <c:v>15.128</c:v>
                </c:pt>
                <c:pt idx="213">
                  <c:v>15.042999999999999</c:v>
                </c:pt>
                <c:pt idx="214">
                  <c:v>15.179</c:v>
                </c:pt>
                <c:pt idx="215">
                  <c:v>15.202</c:v>
                </c:pt>
                <c:pt idx="216">
                  <c:v>15.212999999999999</c:v>
                </c:pt>
                <c:pt idx="217">
                  <c:v>15.244</c:v>
                </c:pt>
                <c:pt idx="218">
                  <c:v>15.634</c:v>
                </c:pt>
                <c:pt idx="219">
                  <c:v>15.537000000000001</c:v>
                </c:pt>
                <c:pt idx="220">
                  <c:v>15.901</c:v>
                </c:pt>
                <c:pt idx="221">
                  <c:v>16.198</c:v>
                </c:pt>
                <c:pt idx="222">
                  <c:v>16.154</c:v>
                </c:pt>
                <c:pt idx="223">
                  <c:v>16.149000000000001</c:v>
                </c:pt>
                <c:pt idx="224">
                  <c:v>16.183</c:v>
                </c:pt>
                <c:pt idx="225">
                  <c:v>16.05</c:v>
                </c:pt>
                <c:pt idx="226">
                  <c:v>15.862</c:v>
                </c:pt>
                <c:pt idx="227">
                  <c:v>16.123000000000001</c:v>
                </c:pt>
                <c:pt idx="228">
                  <c:v>16.268999999999998</c:v>
                </c:pt>
                <c:pt idx="229">
                  <c:v>16.254999999999999</c:v>
                </c:pt>
                <c:pt idx="230">
                  <c:v>16.271999999999998</c:v>
                </c:pt>
                <c:pt idx="231">
                  <c:v>16.356999999999999</c:v>
                </c:pt>
                <c:pt idx="232">
                  <c:v>16.457999999999998</c:v>
                </c:pt>
                <c:pt idx="233">
                  <c:v>16.298999999999999</c:v>
                </c:pt>
                <c:pt idx="234">
                  <c:v>16.456</c:v>
                </c:pt>
                <c:pt idx="235">
                  <c:v>16.548999999999999</c:v>
                </c:pt>
                <c:pt idx="236">
                  <c:v>16.300999999999998</c:v>
                </c:pt>
                <c:pt idx="237">
                  <c:v>16.280999999999999</c:v>
                </c:pt>
                <c:pt idx="238">
                  <c:v>16.588999999999999</c:v>
                </c:pt>
                <c:pt idx="239">
                  <c:v>16.475999999999999</c:v>
                </c:pt>
                <c:pt idx="240">
                  <c:v>16.524999999999999</c:v>
                </c:pt>
                <c:pt idx="241">
                  <c:v>16.766999999999999</c:v>
                </c:pt>
                <c:pt idx="242">
                  <c:v>16.588000000000001</c:v>
                </c:pt>
                <c:pt idx="243">
                  <c:v>16.425999999999998</c:v>
                </c:pt>
                <c:pt idx="244">
                  <c:v>16.431999999999999</c:v>
                </c:pt>
                <c:pt idx="245">
                  <c:v>16.539000000000001</c:v>
                </c:pt>
                <c:pt idx="246">
                  <c:v>16.446000000000002</c:v>
                </c:pt>
                <c:pt idx="247">
                  <c:v>16.675000000000001</c:v>
                </c:pt>
                <c:pt idx="248">
                  <c:v>16.753</c:v>
                </c:pt>
                <c:pt idx="249">
                  <c:v>16.855</c:v>
                </c:pt>
                <c:pt idx="250">
                  <c:v>16.751999999999999</c:v>
                </c:pt>
                <c:pt idx="251">
                  <c:v>16.754999999999999</c:v>
                </c:pt>
                <c:pt idx="252">
                  <c:v>17.103999999999999</c:v>
                </c:pt>
                <c:pt idx="253">
                  <c:v>17.324000000000002</c:v>
                </c:pt>
                <c:pt idx="254">
                  <c:v>17.324999999999999</c:v>
                </c:pt>
                <c:pt idx="255">
                  <c:v>17.443999999999999</c:v>
                </c:pt>
                <c:pt idx="256">
                  <c:v>17.850999999999999</c:v>
                </c:pt>
                <c:pt idx="257">
                  <c:v>17.474</c:v>
                </c:pt>
                <c:pt idx="258">
                  <c:v>17.481000000000002</c:v>
                </c:pt>
                <c:pt idx="259">
                  <c:v>17.702000000000002</c:v>
                </c:pt>
                <c:pt idx="260">
                  <c:v>17.824999999999999</c:v>
                </c:pt>
                <c:pt idx="261">
                  <c:v>17.648</c:v>
                </c:pt>
                <c:pt idx="262">
                  <c:v>17.559999999999999</c:v>
                </c:pt>
                <c:pt idx="263">
                  <c:v>17.239999999999998</c:v>
                </c:pt>
                <c:pt idx="264">
                  <c:v>16.885000000000002</c:v>
                </c:pt>
                <c:pt idx="265">
                  <c:v>16.888999999999999</c:v>
                </c:pt>
                <c:pt idx="266">
                  <c:v>16.998000000000001</c:v>
                </c:pt>
                <c:pt idx="267">
                  <c:v>17.495999999999999</c:v>
                </c:pt>
                <c:pt idx="268">
                  <c:v>17.738</c:v>
                </c:pt>
                <c:pt idx="269">
                  <c:v>17.582999999999998</c:v>
                </c:pt>
                <c:pt idx="270">
                  <c:v>17.728999999999999</c:v>
                </c:pt>
                <c:pt idx="271">
                  <c:v>16.946999999999999</c:v>
                </c:pt>
                <c:pt idx="272">
                  <c:v>16.709</c:v>
                </c:pt>
                <c:pt idx="273">
                  <c:v>16.818999999999999</c:v>
                </c:pt>
                <c:pt idx="274">
                  <c:v>16.832000000000001</c:v>
                </c:pt>
                <c:pt idx="275">
                  <c:v>17.106999999999999</c:v>
                </c:pt>
                <c:pt idx="276">
                  <c:v>17.635999999999999</c:v>
                </c:pt>
                <c:pt idx="277">
                  <c:v>17.896999999999998</c:v>
                </c:pt>
                <c:pt idx="278">
                  <c:v>17.68</c:v>
                </c:pt>
                <c:pt idx="279">
                  <c:v>17.698</c:v>
                </c:pt>
                <c:pt idx="280">
                  <c:v>17.89</c:v>
                </c:pt>
                <c:pt idx="281">
                  <c:v>18.295000000000002</c:v>
                </c:pt>
                <c:pt idx="282">
                  <c:v>17.849</c:v>
                </c:pt>
                <c:pt idx="283">
                  <c:v>17.495999999999999</c:v>
                </c:pt>
                <c:pt idx="284">
                  <c:v>17.238</c:v>
                </c:pt>
                <c:pt idx="285">
                  <c:v>16.989999999999998</c:v>
                </c:pt>
                <c:pt idx="286">
                  <c:v>16.914999999999999</c:v>
                </c:pt>
                <c:pt idx="287">
                  <c:v>16.957000000000001</c:v>
                </c:pt>
                <c:pt idx="288">
                  <c:v>16.948</c:v>
                </c:pt>
                <c:pt idx="289">
                  <c:v>16.876000000000001</c:v>
                </c:pt>
                <c:pt idx="290">
                  <c:v>17.21</c:v>
                </c:pt>
                <c:pt idx="291">
                  <c:v>17.012</c:v>
                </c:pt>
                <c:pt idx="292">
                  <c:v>16.748999999999999</c:v>
                </c:pt>
                <c:pt idx="293">
                  <c:v>16.803000000000001</c:v>
                </c:pt>
                <c:pt idx="294">
                  <c:v>17.28</c:v>
                </c:pt>
                <c:pt idx="295">
                  <c:v>17.134</c:v>
                </c:pt>
                <c:pt idx="296">
                  <c:v>17.126000000000001</c:v>
                </c:pt>
                <c:pt idx="297">
                  <c:v>17.297000000000001</c:v>
                </c:pt>
                <c:pt idx="298">
                  <c:v>17.259</c:v>
                </c:pt>
                <c:pt idx="299">
                  <c:v>17.012</c:v>
                </c:pt>
                <c:pt idx="300">
                  <c:v>17.268999999999998</c:v>
                </c:pt>
                <c:pt idx="301">
                  <c:v>17.585000000000001</c:v>
                </c:pt>
                <c:pt idx="302">
                  <c:v>18.058</c:v>
                </c:pt>
                <c:pt idx="303">
                  <c:v>18.062000000000001</c:v>
                </c:pt>
                <c:pt idx="304">
                  <c:v>18.161999999999999</c:v>
                </c:pt>
                <c:pt idx="305">
                  <c:v>18.236999999999998</c:v>
                </c:pt>
                <c:pt idx="306">
                  <c:v>17.82</c:v>
                </c:pt>
                <c:pt idx="307">
                  <c:v>17.913</c:v>
                </c:pt>
                <c:pt idx="308">
                  <c:v>18.215</c:v>
                </c:pt>
                <c:pt idx="309">
                  <c:v>19.05</c:v>
                </c:pt>
                <c:pt idx="310">
                  <c:v>19.34</c:v>
                </c:pt>
                <c:pt idx="311">
                  <c:v>19.376999999999999</c:v>
                </c:pt>
                <c:pt idx="312">
                  <c:v>19.481999999999999</c:v>
                </c:pt>
                <c:pt idx="313">
                  <c:v>19.475999999999999</c:v>
                </c:pt>
                <c:pt idx="314">
                  <c:v>19.704000000000001</c:v>
                </c:pt>
                <c:pt idx="315">
                  <c:v>19.893999999999998</c:v>
                </c:pt>
                <c:pt idx="316">
                  <c:v>20.048999999999999</c:v>
                </c:pt>
                <c:pt idx="317">
                  <c:v>19.681000000000001</c:v>
                </c:pt>
                <c:pt idx="318">
                  <c:v>19.210999999999999</c:v>
                </c:pt>
                <c:pt idx="319">
                  <c:v>19.417999999999999</c:v>
                </c:pt>
                <c:pt idx="320">
                  <c:v>19.148</c:v>
                </c:pt>
                <c:pt idx="321">
                  <c:v>19.137</c:v>
                </c:pt>
                <c:pt idx="322">
                  <c:v>19.222999999999999</c:v>
                </c:pt>
                <c:pt idx="323">
                  <c:v>19.645</c:v>
                </c:pt>
                <c:pt idx="324">
                  <c:v>19.805</c:v>
                </c:pt>
                <c:pt idx="325">
                  <c:v>19.704999999999998</c:v>
                </c:pt>
                <c:pt idx="326">
                  <c:v>20.155999999999999</c:v>
                </c:pt>
                <c:pt idx="327">
                  <c:v>20.501000000000001</c:v>
                </c:pt>
                <c:pt idx="328">
                  <c:v>20.619</c:v>
                </c:pt>
                <c:pt idx="329">
                  <c:v>20.728999999999999</c:v>
                </c:pt>
                <c:pt idx="330">
                  <c:v>21.044</c:v>
                </c:pt>
                <c:pt idx="331">
                  <c:v>20.702999999999999</c:v>
                </c:pt>
                <c:pt idx="332">
                  <c:v>20.760999999999999</c:v>
                </c:pt>
                <c:pt idx="333">
                  <c:v>20.754000000000001</c:v>
                </c:pt>
                <c:pt idx="334">
                  <c:v>20.989000000000001</c:v>
                </c:pt>
                <c:pt idx="335">
                  <c:v>20.992000000000001</c:v>
                </c:pt>
                <c:pt idx="336">
                  <c:v>21.036999999999999</c:v>
                </c:pt>
                <c:pt idx="337">
                  <c:v>21.704000000000001</c:v>
                </c:pt>
                <c:pt idx="338">
                  <c:v>21.504000000000001</c:v>
                </c:pt>
                <c:pt idx="339">
                  <c:v>21.064</c:v>
                </c:pt>
                <c:pt idx="340">
                  <c:v>21.260999999999999</c:v>
                </c:pt>
                <c:pt idx="341">
                  <c:v>21.187999999999999</c:v>
                </c:pt>
                <c:pt idx="342">
                  <c:v>21.190999999999999</c:v>
                </c:pt>
                <c:pt idx="343">
                  <c:v>21.285</c:v>
                </c:pt>
                <c:pt idx="344">
                  <c:v>21.335000000000001</c:v>
                </c:pt>
                <c:pt idx="345">
                  <c:v>22.867000000000001</c:v>
                </c:pt>
                <c:pt idx="346">
                  <c:v>21.414999999999999</c:v>
                </c:pt>
                <c:pt idx="347">
                  <c:v>20.922000000000001</c:v>
                </c:pt>
                <c:pt idx="348">
                  <c:v>21.501000000000001</c:v>
                </c:pt>
                <c:pt idx="349">
                  <c:v>21.486999999999998</c:v>
                </c:pt>
                <c:pt idx="350">
                  <c:v>21.651</c:v>
                </c:pt>
                <c:pt idx="351">
                  <c:v>20.814</c:v>
                </c:pt>
                <c:pt idx="352">
                  <c:v>20.366</c:v>
                </c:pt>
                <c:pt idx="353">
                  <c:v>20.154</c:v>
                </c:pt>
                <c:pt idx="354">
                  <c:v>20.244</c:v>
                </c:pt>
                <c:pt idx="355">
                  <c:v>19.396999999999998</c:v>
                </c:pt>
                <c:pt idx="356">
                  <c:v>19.311</c:v>
                </c:pt>
                <c:pt idx="357">
                  <c:v>19.088999999999999</c:v>
                </c:pt>
                <c:pt idx="358">
                  <c:v>19.402999999999999</c:v>
                </c:pt>
                <c:pt idx="359">
                  <c:v>19.608000000000001</c:v>
                </c:pt>
                <c:pt idx="360">
                  <c:v>19.518000000000001</c:v>
                </c:pt>
                <c:pt idx="361">
                  <c:v>19.885000000000002</c:v>
                </c:pt>
                <c:pt idx="362">
                  <c:v>19.265999999999998</c:v>
                </c:pt>
                <c:pt idx="363">
                  <c:v>19.09</c:v>
                </c:pt>
                <c:pt idx="364">
                  <c:v>18.893999999999998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3728"/>
        <c:axId val="201654272"/>
      </c:lineChart>
      <c:dateAx>
        <c:axId val="20119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654272"/>
        <c:crossesAt val="10"/>
        <c:auto val="1"/>
        <c:lblOffset val="100"/>
        <c:baseTimeUnit val="days"/>
      </c:dateAx>
      <c:valAx>
        <c:axId val="201654272"/>
        <c:scaling>
          <c:orientation val="minMax"/>
          <c:max val="25"/>
          <c:min val="10"/>
        </c:scaling>
        <c:delete val="0"/>
        <c:axPos val="l"/>
        <c:majorGridlines/>
        <c:numFmt formatCode="#,##0.00\ &quot;€/MWh&quot;" sourceLinked="1"/>
        <c:majorTickMark val="out"/>
        <c:minorTickMark val="none"/>
        <c:tickLblPos val="nextTo"/>
        <c:crossAx val="201193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automatic purchasing process natural gas Germany</a:t>
            </a:r>
          </a:p>
          <a:p>
            <a:pPr>
              <a:defRPr/>
            </a:pPr>
            <a:r>
              <a:rPr lang="de-DE" sz="1800" b="1" i="1" baseline="0">
                <a:effectLst/>
              </a:rPr>
              <a:t>- results - delivery 2018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34643555546734556"/>
          <c:y val="2.2948113754032395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Gesamtentwicklung!$B$1</c:f>
              <c:strCache>
                <c:ptCount val="1"/>
                <c:pt idx="0">
                  <c:v>Average Market Price 2018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>
              <a:noFill/>
            </a:ln>
          </c:spPr>
          <c:cat>
            <c:numRef>
              <c:f>Gesamtentwicklung!$A$1098:$A$1462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Gesamtentwicklung!$B$1098:$B$1462</c:f>
              <c:numCache>
                <c:formatCode>#,##0.00\ "€/MWh"</c:formatCode>
                <c:ptCount val="365"/>
                <c:pt idx="2">
                  <c:v>18.089599999999997</c:v>
                </c:pt>
                <c:pt idx="3">
                  <c:v>18.184600000000003</c:v>
                </c:pt>
                <c:pt idx="4">
                  <c:v>18.186266666666668</c:v>
                </c:pt>
                <c:pt idx="5">
                  <c:v>18.144600000000004</c:v>
                </c:pt>
                <c:pt idx="6">
                  <c:v>18.144600000000004</c:v>
                </c:pt>
                <c:pt idx="7">
                  <c:v>18.144600000000004</c:v>
                </c:pt>
                <c:pt idx="8">
                  <c:v>18.159600000000005</c:v>
                </c:pt>
                <c:pt idx="9">
                  <c:v>18.172933333333333</c:v>
                </c:pt>
                <c:pt idx="10">
                  <c:v>18.259600000000006</c:v>
                </c:pt>
                <c:pt idx="11">
                  <c:v>18.304600000000001</c:v>
                </c:pt>
                <c:pt idx="12">
                  <c:v>18.334044444444444</c:v>
                </c:pt>
                <c:pt idx="13">
                  <c:v>18.334044444444444</c:v>
                </c:pt>
                <c:pt idx="14">
                  <c:v>18.334044444444444</c:v>
                </c:pt>
                <c:pt idx="15">
                  <c:v>18.319600000000001</c:v>
                </c:pt>
                <c:pt idx="16">
                  <c:v>18.343236363636365</c:v>
                </c:pt>
                <c:pt idx="17">
                  <c:v>18.362099999999998</c:v>
                </c:pt>
                <c:pt idx="18">
                  <c:v>18.377292307692308</c:v>
                </c:pt>
                <c:pt idx="19">
                  <c:v>18.403885714285714</c:v>
                </c:pt>
                <c:pt idx="20">
                  <c:v>18.403885714285714</c:v>
                </c:pt>
                <c:pt idx="21">
                  <c:v>18.403885714285714</c:v>
                </c:pt>
                <c:pt idx="22">
                  <c:v>18.432266666666663</c:v>
                </c:pt>
                <c:pt idx="23">
                  <c:v>18.443975000000002</c:v>
                </c:pt>
                <c:pt idx="24">
                  <c:v>18.439011764705882</c:v>
                </c:pt>
                <c:pt idx="25">
                  <c:v>18.434599999999996</c:v>
                </c:pt>
                <c:pt idx="26">
                  <c:v>18.420126315789467</c:v>
                </c:pt>
                <c:pt idx="27">
                  <c:v>18.420126315789467</c:v>
                </c:pt>
                <c:pt idx="28">
                  <c:v>18.420126315789467</c:v>
                </c:pt>
                <c:pt idx="29">
                  <c:v>18.412099999999995</c:v>
                </c:pt>
                <c:pt idx="30">
                  <c:v>18.404361904761906</c:v>
                </c:pt>
                <c:pt idx="31">
                  <c:v>18.407327272727272</c:v>
                </c:pt>
                <c:pt idx="32">
                  <c:v>18.406121739130434</c:v>
                </c:pt>
                <c:pt idx="33">
                  <c:v>18.404183333333329</c:v>
                </c:pt>
                <c:pt idx="34">
                  <c:v>18.404183333333329</c:v>
                </c:pt>
                <c:pt idx="35">
                  <c:v>18.404183333333329</c:v>
                </c:pt>
                <c:pt idx="36">
                  <c:v>18.397999999999996</c:v>
                </c:pt>
                <c:pt idx="37">
                  <c:v>18.393830769230767</c:v>
                </c:pt>
                <c:pt idx="38">
                  <c:v>18.389229629629625</c:v>
                </c:pt>
                <c:pt idx="39">
                  <c:v>18.387457142857144</c:v>
                </c:pt>
                <c:pt idx="40">
                  <c:v>18.386496551724136</c:v>
                </c:pt>
                <c:pt idx="41">
                  <c:v>18.386496551724136</c:v>
                </c:pt>
                <c:pt idx="42">
                  <c:v>18.386496551724136</c:v>
                </c:pt>
                <c:pt idx="43">
                  <c:v>18.380266666666664</c:v>
                </c:pt>
                <c:pt idx="44">
                  <c:v>18.372503225806447</c:v>
                </c:pt>
                <c:pt idx="45">
                  <c:v>18.365537500000002</c:v>
                </c:pt>
                <c:pt idx="46">
                  <c:v>18.3596</c:v>
                </c:pt>
                <c:pt idx="47">
                  <c:v>18.353717647058829</c:v>
                </c:pt>
                <c:pt idx="48">
                  <c:v>18.353717647058829</c:v>
                </c:pt>
                <c:pt idx="49">
                  <c:v>18.353717647058829</c:v>
                </c:pt>
                <c:pt idx="50">
                  <c:v>18.352171428571431</c:v>
                </c:pt>
                <c:pt idx="51">
                  <c:v>18.350711111111117</c:v>
                </c:pt>
                <c:pt idx="52">
                  <c:v>18.346627027027033</c:v>
                </c:pt>
                <c:pt idx="53">
                  <c:v>18.346968421052637</c:v>
                </c:pt>
                <c:pt idx="54">
                  <c:v>18.341651282051288</c:v>
                </c:pt>
                <c:pt idx="55">
                  <c:v>18.341651282051288</c:v>
                </c:pt>
                <c:pt idx="56">
                  <c:v>18.341651282051288</c:v>
                </c:pt>
                <c:pt idx="57">
                  <c:v>18.328850000000003</c:v>
                </c:pt>
                <c:pt idx="58">
                  <c:v>18.309600000000003</c:v>
                </c:pt>
                <c:pt idx="59">
                  <c:v>18.294123809523811</c:v>
                </c:pt>
                <c:pt idx="60">
                  <c:v>18.275181395348838</c:v>
                </c:pt>
                <c:pt idx="61">
                  <c:v>18.258690909090916</c:v>
                </c:pt>
                <c:pt idx="62">
                  <c:v>18.258690909090916</c:v>
                </c:pt>
                <c:pt idx="63">
                  <c:v>18.258690909090916</c:v>
                </c:pt>
                <c:pt idx="64">
                  <c:v>18.243600000000008</c:v>
                </c:pt>
                <c:pt idx="65">
                  <c:v>18.225252173913049</c:v>
                </c:pt>
                <c:pt idx="66">
                  <c:v>18.205770212765962</c:v>
                </c:pt>
                <c:pt idx="67">
                  <c:v>18.180225000000007</c:v>
                </c:pt>
                <c:pt idx="68">
                  <c:v>18.156334693877554</c:v>
                </c:pt>
                <c:pt idx="69">
                  <c:v>18.156334693877554</c:v>
                </c:pt>
                <c:pt idx="70">
                  <c:v>18.156334693877554</c:v>
                </c:pt>
                <c:pt idx="71">
                  <c:v>18.128400000000006</c:v>
                </c:pt>
                <c:pt idx="72">
                  <c:v>18.102345098039223</c:v>
                </c:pt>
                <c:pt idx="73">
                  <c:v>18.078446153846158</c:v>
                </c:pt>
                <c:pt idx="74">
                  <c:v>18.056015094339628</c:v>
                </c:pt>
                <c:pt idx="75">
                  <c:v>18.036081481481482</c:v>
                </c:pt>
                <c:pt idx="76">
                  <c:v>18.036081481481482</c:v>
                </c:pt>
                <c:pt idx="77">
                  <c:v>18.036081481481482</c:v>
                </c:pt>
                <c:pt idx="78">
                  <c:v>18.014145454545456</c:v>
                </c:pt>
                <c:pt idx="79">
                  <c:v>17.989957142857143</c:v>
                </c:pt>
                <c:pt idx="80">
                  <c:v>17.965564912280705</c:v>
                </c:pt>
                <c:pt idx="81">
                  <c:v>17.942703448275864</c:v>
                </c:pt>
                <c:pt idx="82">
                  <c:v>17.91858305084746</c:v>
                </c:pt>
                <c:pt idx="83">
                  <c:v>17.91858305084746</c:v>
                </c:pt>
                <c:pt idx="84">
                  <c:v>17.91858305084746</c:v>
                </c:pt>
                <c:pt idx="85">
                  <c:v>17.890766666666671</c:v>
                </c:pt>
                <c:pt idx="86">
                  <c:v>17.867796721311478</c:v>
                </c:pt>
                <c:pt idx="87">
                  <c:v>17.851858064516129</c:v>
                </c:pt>
                <c:pt idx="88">
                  <c:v>17.840393650793658</c:v>
                </c:pt>
                <c:pt idx="89">
                  <c:v>17.826787500000002</c:v>
                </c:pt>
                <c:pt idx="90">
                  <c:v>17.826787500000002</c:v>
                </c:pt>
                <c:pt idx="91">
                  <c:v>17.826787500000002</c:v>
                </c:pt>
                <c:pt idx="92">
                  <c:v>17.818676923076929</c:v>
                </c:pt>
                <c:pt idx="93">
                  <c:v>17.808842424242428</c:v>
                </c:pt>
                <c:pt idx="94">
                  <c:v>17.800943283582093</c:v>
                </c:pt>
                <c:pt idx="95">
                  <c:v>17.793276470588239</c:v>
                </c:pt>
                <c:pt idx="96">
                  <c:v>17.781484057971014</c:v>
                </c:pt>
                <c:pt idx="97">
                  <c:v>17.781484057971014</c:v>
                </c:pt>
                <c:pt idx="98">
                  <c:v>17.781484057971014</c:v>
                </c:pt>
                <c:pt idx="99">
                  <c:v>17.769742857142859</c:v>
                </c:pt>
                <c:pt idx="100">
                  <c:v>17.759177464788735</c:v>
                </c:pt>
                <c:pt idx="101">
                  <c:v>17.751266666666666</c:v>
                </c:pt>
                <c:pt idx="102">
                  <c:v>17.742613698630137</c:v>
                </c:pt>
                <c:pt idx="103">
                  <c:v>17.742613698630137</c:v>
                </c:pt>
                <c:pt idx="104">
                  <c:v>17.742613698630137</c:v>
                </c:pt>
                <c:pt idx="105">
                  <c:v>17.742613698630137</c:v>
                </c:pt>
                <c:pt idx="106">
                  <c:v>17.742613698630137</c:v>
                </c:pt>
                <c:pt idx="107">
                  <c:v>17.740275675675676</c:v>
                </c:pt>
                <c:pt idx="108">
                  <c:v>17.736800000000002</c:v>
                </c:pt>
                <c:pt idx="109">
                  <c:v>17.73052105263158</c:v>
                </c:pt>
                <c:pt idx="110">
                  <c:v>17.72505454545454</c:v>
                </c:pt>
                <c:pt idx="111">
                  <c:v>17.72505454545454</c:v>
                </c:pt>
                <c:pt idx="112">
                  <c:v>17.72505454545454</c:v>
                </c:pt>
                <c:pt idx="113">
                  <c:v>17.71742051282051</c:v>
                </c:pt>
                <c:pt idx="114">
                  <c:v>17.706308860759492</c:v>
                </c:pt>
                <c:pt idx="115">
                  <c:v>17.697474999999997</c:v>
                </c:pt>
                <c:pt idx="116">
                  <c:v>17.688612345679012</c:v>
                </c:pt>
                <c:pt idx="117">
                  <c:v>17.680819512195121</c:v>
                </c:pt>
                <c:pt idx="118">
                  <c:v>17.680819512195121</c:v>
                </c:pt>
                <c:pt idx="119">
                  <c:v>17.680819512195121</c:v>
                </c:pt>
                <c:pt idx="120">
                  <c:v>17.680819512195121</c:v>
                </c:pt>
                <c:pt idx="121">
                  <c:v>17.675985542168675</c:v>
                </c:pt>
                <c:pt idx="122">
                  <c:v>17.670076190476188</c:v>
                </c:pt>
                <c:pt idx="123">
                  <c:v>17.661247058823527</c:v>
                </c:pt>
                <c:pt idx="124">
                  <c:v>17.65239069767442</c:v>
                </c:pt>
                <c:pt idx="125">
                  <c:v>17.65239069767442</c:v>
                </c:pt>
                <c:pt idx="126">
                  <c:v>17.65239069767442</c:v>
                </c:pt>
                <c:pt idx="127">
                  <c:v>17.641783908045973</c:v>
                </c:pt>
                <c:pt idx="128">
                  <c:v>17.630509090909094</c:v>
                </c:pt>
                <c:pt idx="129">
                  <c:v>17.620161797752807</c:v>
                </c:pt>
                <c:pt idx="130">
                  <c:v>17.608933333333333</c:v>
                </c:pt>
                <c:pt idx="131">
                  <c:v>17.598061538461543</c:v>
                </c:pt>
                <c:pt idx="132">
                  <c:v>17.598061538461543</c:v>
                </c:pt>
                <c:pt idx="133">
                  <c:v>17.598061538461543</c:v>
                </c:pt>
                <c:pt idx="134">
                  <c:v>17.589273913043478</c:v>
                </c:pt>
                <c:pt idx="135">
                  <c:v>17.576051612903228</c:v>
                </c:pt>
                <c:pt idx="136">
                  <c:v>17.568536170212766</c:v>
                </c:pt>
                <c:pt idx="137">
                  <c:v>17.562442105263159</c:v>
                </c:pt>
                <c:pt idx="138">
                  <c:v>17.55585</c:v>
                </c:pt>
                <c:pt idx="139">
                  <c:v>17.55585</c:v>
                </c:pt>
                <c:pt idx="140">
                  <c:v>17.55585</c:v>
                </c:pt>
                <c:pt idx="141">
                  <c:v>17.549806185567014</c:v>
                </c:pt>
                <c:pt idx="142">
                  <c:v>17.544804081632655</c:v>
                </c:pt>
                <c:pt idx="143">
                  <c:v>17.5396</c:v>
                </c:pt>
                <c:pt idx="144">
                  <c:v>17.533200000000001</c:v>
                </c:pt>
                <c:pt idx="145">
                  <c:v>17.526035643564356</c:v>
                </c:pt>
                <c:pt idx="146">
                  <c:v>17.526035643564356</c:v>
                </c:pt>
                <c:pt idx="147">
                  <c:v>17.526035643564356</c:v>
                </c:pt>
                <c:pt idx="148">
                  <c:v>17.526035643564356</c:v>
                </c:pt>
                <c:pt idx="149">
                  <c:v>17.5217568627451</c:v>
                </c:pt>
                <c:pt idx="150">
                  <c:v>17.514357281553401</c:v>
                </c:pt>
                <c:pt idx="151">
                  <c:v>17.506619230769232</c:v>
                </c:pt>
                <c:pt idx="152">
                  <c:v>17.498457142857141</c:v>
                </c:pt>
                <c:pt idx="153">
                  <c:v>17.498457142857141</c:v>
                </c:pt>
                <c:pt idx="154">
                  <c:v>17.498457142857141</c:v>
                </c:pt>
                <c:pt idx="155">
                  <c:v>17.490637735849056</c:v>
                </c:pt>
                <c:pt idx="156">
                  <c:v>17.481936448598134</c:v>
                </c:pt>
                <c:pt idx="157">
                  <c:v>17.474229629629633</c:v>
                </c:pt>
                <c:pt idx="158">
                  <c:v>17.468499082568812</c:v>
                </c:pt>
                <c:pt idx="159">
                  <c:v>17.460781818181822</c:v>
                </c:pt>
                <c:pt idx="160">
                  <c:v>17.460781818181822</c:v>
                </c:pt>
                <c:pt idx="161">
                  <c:v>17.460781818181822</c:v>
                </c:pt>
                <c:pt idx="162">
                  <c:v>17.451762162162169</c:v>
                </c:pt>
                <c:pt idx="163">
                  <c:v>17.442367857142862</c:v>
                </c:pt>
                <c:pt idx="164">
                  <c:v>17.433051327433631</c:v>
                </c:pt>
                <c:pt idx="165">
                  <c:v>17.423547368421055</c:v>
                </c:pt>
                <c:pt idx="166">
                  <c:v>17.41386086956522</c:v>
                </c:pt>
                <c:pt idx="167">
                  <c:v>17.41386086956522</c:v>
                </c:pt>
                <c:pt idx="168">
                  <c:v>17.41386086956522</c:v>
                </c:pt>
                <c:pt idx="169">
                  <c:v>17.404944827586213</c:v>
                </c:pt>
                <c:pt idx="170">
                  <c:v>17.395924786324791</c:v>
                </c:pt>
                <c:pt idx="171">
                  <c:v>17.386718644067798</c:v>
                </c:pt>
                <c:pt idx="172">
                  <c:v>17.37749915966387</c:v>
                </c:pt>
                <c:pt idx="173">
                  <c:v>17.36793333333334</c:v>
                </c:pt>
                <c:pt idx="174">
                  <c:v>17.36793333333334</c:v>
                </c:pt>
                <c:pt idx="175">
                  <c:v>17.36793333333334</c:v>
                </c:pt>
                <c:pt idx="176">
                  <c:v>17.359434710743805</c:v>
                </c:pt>
                <c:pt idx="177">
                  <c:v>17.351403278688529</c:v>
                </c:pt>
                <c:pt idx="178">
                  <c:v>17.344396747967487</c:v>
                </c:pt>
                <c:pt idx="179">
                  <c:v>17.336293548387104</c:v>
                </c:pt>
                <c:pt idx="180">
                  <c:v>17.328880000000005</c:v>
                </c:pt>
                <c:pt idx="181">
                  <c:v>17.328880000000005</c:v>
                </c:pt>
                <c:pt idx="182">
                  <c:v>17.328880000000005</c:v>
                </c:pt>
                <c:pt idx="183">
                  <c:v>17.322774603174608</c:v>
                </c:pt>
                <c:pt idx="184">
                  <c:v>17.316529133858275</c:v>
                </c:pt>
                <c:pt idx="185">
                  <c:v>17.309678125000005</c:v>
                </c:pt>
                <c:pt idx="186">
                  <c:v>17.303398449612409</c:v>
                </c:pt>
                <c:pt idx="187">
                  <c:v>17.29575384615385</c:v>
                </c:pt>
                <c:pt idx="188">
                  <c:v>17.29575384615385</c:v>
                </c:pt>
                <c:pt idx="189">
                  <c:v>17.29575384615385</c:v>
                </c:pt>
                <c:pt idx="190">
                  <c:v>17.287386259541989</c:v>
                </c:pt>
                <c:pt idx="191">
                  <c:v>17.278539393939397</c:v>
                </c:pt>
                <c:pt idx="192">
                  <c:v>17.270126315789476</c:v>
                </c:pt>
                <c:pt idx="193">
                  <c:v>17.263032835820901</c:v>
                </c:pt>
                <c:pt idx="194">
                  <c:v>17.257155555555556</c:v>
                </c:pt>
                <c:pt idx="195">
                  <c:v>17.257155555555556</c:v>
                </c:pt>
                <c:pt idx="196">
                  <c:v>17.257155555555556</c:v>
                </c:pt>
                <c:pt idx="197">
                  <c:v>17.252394117647064</c:v>
                </c:pt>
                <c:pt idx="198">
                  <c:v>17.246972262773731</c:v>
                </c:pt>
                <c:pt idx="199">
                  <c:v>17.241918840579714</c:v>
                </c:pt>
                <c:pt idx="200">
                  <c:v>17.236722302158277</c:v>
                </c:pt>
                <c:pt idx="201">
                  <c:v>17.230242857142862</c:v>
                </c:pt>
                <c:pt idx="202">
                  <c:v>17.230242857142862</c:v>
                </c:pt>
                <c:pt idx="203">
                  <c:v>17.230242857142862</c:v>
                </c:pt>
                <c:pt idx="204">
                  <c:v>17.222791489361704</c:v>
                </c:pt>
                <c:pt idx="205">
                  <c:v>17.216360563380285</c:v>
                </c:pt>
                <c:pt idx="206">
                  <c:v>17.211627972027976</c:v>
                </c:pt>
                <c:pt idx="207">
                  <c:v>17.206683333333338</c:v>
                </c:pt>
                <c:pt idx="208">
                  <c:v>17.201393103448275</c:v>
                </c:pt>
                <c:pt idx="209">
                  <c:v>17.201393103448275</c:v>
                </c:pt>
                <c:pt idx="210">
                  <c:v>17.201393103448275</c:v>
                </c:pt>
                <c:pt idx="211">
                  <c:v>17.196175342465757</c:v>
                </c:pt>
                <c:pt idx="212">
                  <c:v>17.189940136054425</c:v>
                </c:pt>
                <c:pt idx="213">
                  <c:v>17.184532432432434</c:v>
                </c:pt>
                <c:pt idx="214">
                  <c:v>17.179532885906042</c:v>
                </c:pt>
                <c:pt idx="215">
                  <c:v>17.175000000000004</c:v>
                </c:pt>
                <c:pt idx="216">
                  <c:v>17.175000000000004</c:v>
                </c:pt>
                <c:pt idx="217">
                  <c:v>17.175000000000004</c:v>
                </c:pt>
                <c:pt idx="218">
                  <c:v>17.171520529801327</c:v>
                </c:pt>
                <c:pt idx="219">
                  <c:v>17.167757894736845</c:v>
                </c:pt>
                <c:pt idx="220">
                  <c:v>17.164894117647059</c:v>
                </c:pt>
                <c:pt idx="221">
                  <c:v>17.163625974025976</c:v>
                </c:pt>
                <c:pt idx="222">
                  <c:v>17.162116129032263</c:v>
                </c:pt>
                <c:pt idx="223">
                  <c:v>17.162116129032263</c:v>
                </c:pt>
                <c:pt idx="224">
                  <c:v>17.162116129032263</c:v>
                </c:pt>
                <c:pt idx="225">
                  <c:v>17.159407692307695</c:v>
                </c:pt>
                <c:pt idx="226">
                  <c:v>17.155396178343956</c:v>
                </c:pt>
                <c:pt idx="227">
                  <c:v>17.153144303797475</c:v>
                </c:pt>
                <c:pt idx="228">
                  <c:v>17.151235220125791</c:v>
                </c:pt>
                <c:pt idx="229">
                  <c:v>17.148600000000002</c:v>
                </c:pt>
                <c:pt idx="230">
                  <c:v>17.148600000000002</c:v>
                </c:pt>
                <c:pt idx="231">
                  <c:v>17.148600000000002</c:v>
                </c:pt>
                <c:pt idx="232">
                  <c:v>17.145686956521743</c:v>
                </c:pt>
                <c:pt idx="233">
                  <c:v>17.14311851851852</c:v>
                </c:pt>
                <c:pt idx="234">
                  <c:v>17.141133742331292</c:v>
                </c:pt>
                <c:pt idx="235">
                  <c:v>17.138441463414637</c:v>
                </c:pt>
                <c:pt idx="236">
                  <c:v>17.136327272727272</c:v>
                </c:pt>
                <c:pt idx="237">
                  <c:v>17.136327272727272</c:v>
                </c:pt>
                <c:pt idx="238">
                  <c:v>17.136327272727272</c:v>
                </c:pt>
                <c:pt idx="239">
                  <c:v>17.136327272727272</c:v>
                </c:pt>
                <c:pt idx="240">
                  <c:v>17.134238554216871</c:v>
                </c:pt>
                <c:pt idx="241">
                  <c:v>17.132114970059881</c:v>
                </c:pt>
                <c:pt idx="242">
                  <c:v>17.129361904761907</c:v>
                </c:pt>
                <c:pt idx="243">
                  <c:v>17.127292307692308</c:v>
                </c:pt>
                <c:pt idx="244">
                  <c:v>17.127292307692308</c:v>
                </c:pt>
                <c:pt idx="245">
                  <c:v>17.127292307692308</c:v>
                </c:pt>
                <c:pt idx="246">
                  <c:v>17.125600000000006</c:v>
                </c:pt>
                <c:pt idx="247">
                  <c:v>17.126225730994157</c:v>
                </c:pt>
                <c:pt idx="248">
                  <c:v>17.127629069767444</c:v>
                </c:pt>
                <c:pt idx="249">
                  <c:v>17.128871676300584</c:v>
                </c:pt>
                <c:pt idx="250">
                  <c:v>17.131387356321845</c:v>
                </c:pt>
                <c:pt idx="251">
                  <c:v>17.131387356321845</c:v>
                </c:pt>
                <c:pt idx="252">
                  <c:v>17.131387356321845</c:v>
                </c:pt>
                <c:pt idx="253">
                  <c:v>17.134594285714293</c:v>
                </c:pt>
                <c:pt idx="254">
                  <c:v>17.137350000000005</c:v>
                </c:pt>
                <c:pt idx="255">
                  <c:v>17.140673446327689</c:v>
                </c:pt>
                <c:pt idx="256">
                  <c:v>17.14474044943821</c:v>
                </c:pt>
                <c:pt idx="257">
                  <c:v>17.146745251396652</c:v>
                </c:pt>
                <c:pt idx="258">
                  <c:v>17.146745251396652</c:v>
                </c:pt>
                <c:pt idx="259">
                  <c:v>17.146745251396652</c:v>
                </c:pt>
                <c:pt idx="260">
                  <c:v>17.148311111111113</c:v>
                </c:pt>
                <c:pt idx="261">
                  <c:v>17.150251933701661</c:v>
                </c:pt>
                <c:pt idx="262">
                  <c:v>17.15184725274726</c:v>
                </c:pt>
                <c:pt idx="263">
                  <c:v>17.152960655737708</c:v>
                </c:pt>
                <c:pt idx="264">
                  <c:v>17.153600000000004</c:v>
                </c:pt>
                <c:pt idx="265">
                  <c:v>17.153600000000004</c:v>
                </c:pt>
                <c:pt idx="266">
                  <c:v>17.153600000000004</c:v>
                </c:pt>
                <c:pt idx="267">
                  <c:v>17.156589189189198</c:v>
                </c:pt>
                <c:pt idx="268">
                  <c:v>17.159046236559149</c:v>
                </c:pt>
                <c:pt idx="269">
                  <c:v>17.161610695187171</c:v>
                </c:pt>
                <c:pt idx="270">
                  <c:v>17.164350000000006</c:v>
                </c:pt>
                <c:pt idx="271">
                  <c:v>17.164827513227522</c:v>
                </c:pt>
                <c:pt idx="272">
                  <c:v>17.164827513227522</c:v>
                </c:pt>
                <c:pt idx="273">
                  <c:v>17.164827513227522</c:v>
                </c:pt>
                <c:pt idx="274">
                  <c:v>17.165936842105275</c:v>
                </c:pt>
                <c:pt idx="275">
                  <c:v>17.168144502617807</c:v>
                </c:pt>
                <c:pt idx="276">
                  <c:v>17.170464583333342</c:v>
                </c:pt>
                <c:pt idx="277">
                  <c:v>17.17293678756478</c:v>
                </c:pt>
                <c:pt idx="278">
                  <c:v>17.174965979381454</c:v>
                </c:pt>
                <c:pt idx="279">
                  <c:v>17.174965979381454</c:v>
                </c:pt>
                <c:pt idx="280">
                  <c:v>17.174965979381454</c:v>
                </c:pt>
                <c:pt idx="281">
                  <c:v>17.177605128205137</c:v>
                </c:pt>
                <c:pt idx="282">
                  <c:v>17.180406122448986</c:v>
                </c:pt>
                <c:pt idx="283">
                  <c:v>17.1827573604061</c:v>
                </c:pt>
                <c:pt idx="284">
                  <c:v>17.185307070707083</c:v>
                </c:pt>
                <c:pt idx="285">
                  <c:v>17.188640201005036</c:v>
                </c:pt>
                <c:pt idx="286">
                  <c:v>17.188640201005036</c:v>
                </c:pt>
                <c:pt idx="287">
                  <c:v>17.188640201005036</c:v>
                </c:pt>
                <c:pt idx="288">
                  <c:v>17.192490000000006</c:v>
                </c:pt>
                <c:pt idx="289">
                  <c:v>17.19624676616916</c:v>
                </c:pt>
                <c:pt idx="290">
                  <c:v>17.200005940594068</c:v>
                </c:pt>
                <c:pt idx="291">
                  <c:v>17.202915270935968</c:v>
                </c:pt>
                <c:pt idx="292">
                  <c:v>17.204600000000006</c:v>
                </c:pt>
                <c:pt idx="293">
                  <c:v>17.204600000000006</c:v>
                </c:pt>
                <c:pt idx="294">
                  <c:v>17.204600000000006</c:v>
                </c:pt>
                <c:pt idx="295">
                  <c:v>17.206019512195134</c:v>
                </c:pt>
                <c:pt idx="296">
                  <c:v>17.207308737864089</c:v>
                </c:pt>
                <c:pt idx="297">
                  <c:v>17.209628985507258</c:v>
                </c:pt>
                <c:pt idx="298">
                  <c:v>17.211917307692318</c:v>
                </c:pt>
                <c:pt idx="299">
                  <c:v>17.215102392344512</c:v>
                </c:pt>
                <c:pt idx="300">
                  <c:v>17.215102392344512</c:v>
                </c:pt>
                <c:pt idx="301">
                  <c:v>17.215102392344512</c:v>
                </c:pt>
                <c:pt idx="302">
                  <c:v>17.218004761904773</c:v>
                </c:pt>
                <c:pt idx="303">
                  <c:v>17.221505213270149</c:v>
                </c:pt>
                <c:pt idx="304">
                  <c:v>17.225486792452841</c:v>
                </c:pt>
                <c:pt idx="305">
                  <c:v>17.228853521126773</c:v>
                </c:pt>
                <c:pt idx="306">
                  <c:v>17.231291588785062</c:v>
                </c:pt>
                <c:pt idx="307">
                  <c:v>17.231291588785062</c:v>
                </c:pt>
                <c:pt idx="308">
                  <c:v>17.231291588785062</c:v>
                </c:pt>
                <c:pt idx="309">
                  <c:v>17.236009302325591</c:v>
                </c:pt>
                <c:pt idx="310">
                  <c:v>17.241803703703717</c:v>
                </c:pt>
                <c:pt idx="311">
                  <c:v>17.247710599078353</c:v>
                </c:pt>
                <c:pt idx="312">
                  <c:v>17.254393577981659</c:v>
                </c:pt>
                <c:pt idx="313">
                  <c:v>17.261883105022839</c:v>
                </c:pt>
                <c:pt idx="314">
                  <c:v>17.261883105022839</c:v>
                </c:pt>
                <c:pt idx="315">
                  <c:v>17.261883105022839</c:v>
                </c:pt>
                <c:pt idx="316">
                  <c:v>17.269431818181829</c:v>
                </c:pt>
                <c:pt idx="317">
                  <c:v>17.275305882352953</c:v>
                </c:pt>
                <c:pt idx="318">
                  <c:v>17.280113513513527</c:v>
                </c:pt>
                <c:pt idx="319">
                  <c:v>17.285635874439471</c:v>
                </c:pt>
                <c:pt idx="320">
                  <c:v>17.290425892857151</c:v>
                </c:pt>
                <c:pt idx="321">
                  <c:v>17.290425892857151</c:v>
                </c:pt>
                <c:pt idx="322">
                  <c:v>17.290425892857151</c:v>
                </c:pt>
                <c:pt idx="323">
                  <c:v>17.296471111111117</c:v>
                </c:pt>
                <c:pt idx="324">
                  <c:v>17.303529203539831</c:v>
                </c:pt>
                <c:pt idx="325">
                  <c:v>17.309890748898688</c:v>
                </c:pt>
                <c:pt idx="326">
                  <c:v>17.317306140350887</c:v>
                </c:pt>
                <c:pt idx="327">
                  <c:v>17.324966812227082</c:v>
                </c:pt>
                <c:pt idx="328">
                  <c:v>17.324966812227082</c:v>
                </c:pt>
                <c:pt idx="329">
                  <c:v>17.324966812227082</c:v>
                </c:pt>
                <c:pt idx="330">
                  <c:v>17.332756521739142</c:v>
                </c:pt>
                <c:pt idx="331">
                  <c:v>17.339448484848496</c:v>
                </c:pt>
                <c:pt idx="332">
                  <c:v>17.346350000000008</c:v>
                </c:pt>
                <c:pt idx="333">
                  <c:v>17.352810300429191</c:v>
                </c:pt>
                <c:pt idx="334">
                  <c:v>17.360155555555565</c:v>
                </c:pt>
                <c:pt idx="335">
                  <c:v>17.360155555555565</c:v>
                </c:pt>
                <c:pt idx="336">
                  <c:v>17.360155555555565</c:v>
                </c:pt>
                <c:pt idx="337">
                  <c:v>17.367651063829797</c:v>
                </c:pt>
                <c:pt idx="338">
                  <c:v>17.375083050847465</c:v>
                </c:pt>
                <c:pt idx="339">
                  <c:v>17.381507172995789</c:v>
                </c:pt>
                <c:pt idx="340">
                  <c:v>17.388234453781521</c:v>
                </c:pt>
                <c:pt idx="341">
                  <c:v>17.394185774058585</c:v>
                </c:pt>
                <c:pt idx="342">
                  <c:v>17.394185774058585</c:v>
                </c:pt>
                <c:pt idx="343">
                  <c:v>17.394185774058585</c:v>
                </c:pt>
                <c:pt idx="344">
                  <c:v>17.401441666666678</c:v>
                </c:pt>
                <c:pt idx="345">
                  <c:v>17.40894439834026</c:v>
                </c:pt>
                <c:pt idx="346">
                  <c:v>17.415893388429765</c:v>
                </c:pt>
                <c:pt idx="347">
                  <c:v>17.422937448559679</c:v>
                </c:pt>
                <c:pt idx="348">
                  <c:v>17.430358196721322</c:v>
                </c:pt>
                <c:pt idx="349">
                  <c:v>17.430358196721322</c:v>
                </c:pt>
                <c:pt idx="350">
                  <c:v>17.430358196721322</c:v>
                </c:pt>
                <c:pt idx="351">
                  <c:v>17.436918367346948</c:v>
                </c:pt>
                <c:pt idx="352">
                  <c:v>17.443022764227656</c:v>
                </c:pt>
                <c:pt idx="353">
                  <c:v>17.449701214574908</c:v>
                </c:pt>
                <c:pt idx="354">
                  <c:v>17.455866129032273</c:v>
                </c:pt>
                <c:pt idx="355">
                  <c:v>17.46150361445784</c:v>
                </c:pt>
                <c:pt idx="356">
                  <c:v>17.46150361445784</c:v>
                </c:pt>
                <c:pt idx="357">
                  <c:v>17.46150361445784</c:v>
                </c:pt>
                <c:pt idx="358">
                  <c:v>17.46150361445784</c:v>
                </c:pt>
                <c:pt idx="359">
                  <c:v>17.46150361445784</c:v>
                </c:pt>
                <c:pt idx="360">
                  <c:v>17.466392000000013</c:v>
                </c:pt>
                <c:pt idx="361">
                  <c:v>17.469596015936268</c:v>
                </c:pt>
                <c:pt idx="362">
                  <c:v>17.472929365079381</c:v>
                </c:pt>
                <c:pt idx="363">
                  <c:v>17.472929365079381</c:v>
                </c:pt>
                <c:pt idx="364">
                  <c:v>17.472929365079381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9648"/>
        <c:axId val="201745536"/>
      </c:areaChart>
      <c:lineChart>
        <c:grouping val="standard"/>
        <c:varyColors val="0"/>
        <c:ser>
          <c:idx val="1"/>
          <c:order val="1"/>
          <c:tx>
            <c:strRef>
              <c:f>Gesamtentwicklung!$C$1</c:f>
              <c:strCache>
                <c:ptCount val="1"/>
                <c:pt idx="0">
                  <c:v>Portfolio Price 2018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Gesamtentwicklung!$C$1098:$C$1462</c:f>
              <c:numCache>
                <c:formatCode>#,##0.00\ "€/MWh"</c:formatCode>
                <c:ptCount val="365"/>
                <c:pt idx="59">
                  <c:v>17.659599999999998</c:v>
                </c:pt>
                <c:pt idx="60">
                  <c:v>17.659599999999998</c:v>
                </c:pt>
                <c:pt idx="61">
                  <c:v>17.586266666666663</c:v>
                </c:pt>
                <c:pt idx="62">
                  <c:v>17.586266666666663</c:v>
                </c:pt>
                <c:pt idx="63">
                  <c:v>17.586266666666663</c:v>
                </c:pt>
                <c:pt idx="64">
                  <c:v>17.584599999999998</c:v>
                </c:pt>
                <c:pt idx="65">
                  <c:v>17.584599999999998</c:v>
                </c:pt>
                <c:pt idx="66">
                  <c:v>17.584599999999998</c:v>
                </c:pt>
                <c:pt idx="67">
                  <c:v>17.584599999999998</c:v>
                </c:pt>
                <c:pt idx="68">
                  <c:v>17.297099999999997</c:v>
                </c:pt>
                <c:pt idx="69">
                  <c:v>17.297099999999997</c:v>
                </c:pt>
                <c:pt idx="70">
                  <c:v>17.297099999999997</c:v>
                </c:pt>
                <c:pt idx="71">
                  <c:v>17.297099999999997</c:v>
                </c:pt>
                <c:pt idx="72">
                  <c:v>17.197599999999998</c:v>
                </c:pt>
                <c:pt idx="73">
                  <c:v>17.166872727272725</c:v>
                </c:pt>
                <c:pt idx="74">
                  <c:v>17.143766666666664</c:v>
                </c:pt>
                <c:pt idx="75">
                  <c:v>17.131138461538459</c:v>
                </c:pt>
                <c:pt idx="76">
                  <c:v>17.131138461538459</c:v>
                </c:pt>
                <c:pt idx="77">
                  <c:v>17.131138461538459</c:v>
                </c:pt>
                <c:pt idx="78">
                  <c:v>17.131138461538459</c:v>
                </c:pt>
                <c:pt idx="79">
                  <c:v>17.131138461538459</c:v>
                </c:pt>
                <c:pt idx="80">
                  <c:v>17.131138461538459</c:v>
                </c:pt>
                <c:pt idx="81">
                  <c:v>17.015482352941174</c:v>
                </c:pt>
                <c:pt idx="82">
                  <c:v>17.015482352941174</c:v>
                </c:pt>
                <c:pt idx="83">
                  <c:v>17.015482352941174</c:v>
                </c:pt>
                <c:pt idx="84">
                  <c:v>17.015482352941174</c:v>
                </c:pt>
                <c:pt idx="85">
                  <c:v>17.015482352941174</c:v>
                </c:pt>
                <c:pt idx="86">
                  <c:v>16.936599999999999</c:v>
                </c:pt>
                <c:pt idx="87">
                  <c:v>16.933885714285715</c:v>
                </c:pt>
                <c:pt idx="88">
                  <c:v>16.942781818181821</c:v>
                </c:pt>
                <c:pt idx="89">
                  <c:v>16.942781818181821</c:v>
                </c:pt>
                <c:pt idx="90">
                  <c:v>16.942781818181821</c:v>
                </c:pt>
                <c:pt idx="91">
                  <c:v>16.942781818181821</c:v>
                </c:pt>
                <c:pt idx="92">
                  <c:v>16.972516666666667</c:v>
                </c:pt>
                <c:pt idx="93">
                  <c:v>16.972516666666667</c:v>
                </c:pt>
                <c:pt idx="94">
                  <c:v>16.996138461538465</c:v>
                </c:pt>
                <c:pt idx="95">
                  <c:v>17.006637037037041</c:v>
                </c:pt>
                <c:pt idx="96">
                  <c:v>17.006637037037041</c:v>
                </c:pt>
                <c:pt idx="97">
                  <c:v>17.006637037037041</c:v>
                </c:pt>
                <c:pt idx="98">
                  <c:v>17.006637037037041</c:v>
                </c:pt>
                <c:pt idx="99">
                  <c:v>17.006637037037041</c:v>
                </c:pt>
                <c:pt idx="100">
                  <c:v>17.007933333333337</c:v>
                </c:pt>
                <c:pt idx="101">
                  <c:v>17.013793548387099</c:v>
                </c:pt>
                <c:pt idx="102">
                  <c:v>17.013793548387099</c:v>
                </c:pt>
                <c:pt idx="103">
                  <c:v>17.013793548387099</c:v>
                </c:pt>
                <c:pt idx="104">
                  <c:v>17.013793548387099</c:v>
                </c:pt>
                <c:pt idx="105">
                  <c:v>17.013793548387099</c:v>
                </c:pt>
                <c:pt idx="106">
                  <c:v>17.013793548387099</c:v>
                </c:pt>
                <c:pt idx="107">
                  <c:v>17.047478787878791</c:v>
                </c:pt>
                <c:pt idx="108">
                  <c:v>17.047478787878791</c:v>
                </c:pt>
                <c:pt idx="109">
                  <c:v>17.047478787878791</c:v>
                </c:pt>
                <c:pt idx="110">
                  <c:v>17.069322222222226</c:v>
                </c:pt>
                <c:pt idx="111">
                  <c:v>17.069322222222226</c:v>
                </c:pt>
                <c:pt idx="112">
                  <c:v>17.069322222222226</c:v>
                </c:pt>
                <c:pt idx="113">
                  <c:v>17.069322222222226</c:v>
                </c:pt>
                <c:pt idx="114">
                  <c:v>17.069322222222226</c:v>
                </c:pt>
                <c:pt idx="115">
                  <c:v>17.063958974358979</c:v>
                </c:pt>
                <c:pt idx="116">
                  <c:v>17.063958974358979</c:v>
                </c:pt>
                <c:pt idx="117">
                  <c:v>17.063258536585369</c:v>
                </c:pt>
                <c:pt idx="118">
                  <c:v>17.063258536585369</c:v>
                </c:pt>
                <c:pt idx="119">
                  <c:v>17.063258536585369</c:v>
                </c:pt>
                <c:pt idx="120">
                  <c:v>17.063258536585369</c:v>
                </c:pt>
                <c:pt idx="121">
                  <c:v>17.068409523809525</c:v>
                </c:pt>
                <c:pt idx="122">
                  <c:v>17.068409523809525</c:v>
                </c:pt>
                <c:pt idx="123">
                  <c:v>17.068409523809525</c:v>
                </c:pt>
                <c:pt idx="124">
                  <c:v>17.068409523809525</c:v>
                </c:pt>
                <c:pt idx="125">
                  <c:v>17.068409523809525</c:v>
                </c:pt>
                <c:pt idx="126">
                  <c:v>17.068409523809525</c:v>
                </c:pt>
                <c:pt idx="127">
                  <c:v>17.068409523809525</c:v>
                </c:pt>
                <c:pt idx="128">
                  <c:v>17.068409523809525</c:v>
                </c:pt>
                <c:pt idx="129">
                  <c:v>17.023558333333334</c:v>
                </c:pt>
                <c:pt idx="130">
                  <c:v>17.023558333333334</c:v>
                </c:pt>
                <c:pt idx="131">
                  <c:v>17.007400000000001</c:v>
                </c:pt>
                <c:pt idx="132">
                  <c:v>17.007400000000001</c:v>
                </c:pt>
                <c:pt idx="133">
                  <c:v>17.007400000000001</c:v>
                </c:pt>
                <c:pt idx="134">
                  <c:v>17.003129411764707</c:v>
                </c:pt>
                <c:pt idx="135">
                  <c:v>17.003129411764707</c:v>
                </c:pt>
                <c:pt idx="136">
                  <c:v>16.998090566037739</c:v>
                </c:pt>
                <c:pt idx="137">
                  <c:v>16.997933333333336</c:v>
                </c:pt>
                <c:pt idx="138">
                  <c:v>16.997933333333336</c:v>
                </c:pt>
                <c:pt idx="139">
                  <c:v>16.997933333333336</c:v>
                </c:pt>
                <c:pt idx="140">
                  <c:v>16.997933333333336</c:v>
                </c:pt>
                <c:pt idx="141">
                  <c:v>16.996921428571429</c:v>
                </c:pt>
                <c:pt idx="142">
                  <c:v>16.998021052631582</c:v>
                </c:pt>
                <c:pt idx="143">
                  <c:v>16.998021052631582</c:v>
                </c:pt>
                <c:pt idx="144">
                  <c:v>16.998021052631582</c:v>
                </c:pt>
                <c:pt idx="145">
                  <c:v>16.998021052631582</c:v>
                </c:pt>
                <c:pt idx="146">
                  <c:v>16.998021052631582</c:v>
                </c:pt>
                <c:pt idx="147">
                  <c:v>16.998021052631582</c:v>
                </c:pt>
                <c:pt idx="148">
                  <c:v>16.998021052631582</c:v>
                </c:pt>
                <c:pt idx="149">
                  <c:v>17.004026229508199</c:v>
                </c:pt>
                <c:pt idx="150">
                  <c:v>17.004026229508199</c:v>
                </c:pt>
                <c:pt idx="151">
                  <c:v>17.004026229508199</c:v>
                </c:pt>
                <c:pt idx="152">
                  <c:v>17.004026229508199</c:v>
                </c:pt>
                <c:pt idx="153">
                  <c:v>17.004026229508199</c:v>
                </c:pt>
                <c:pt idx="154">
                  <c:v>17.004026229508199</c:v>
                </c:pt>
                <c:pt idx="155">
                  <c:v>16.983446153846156</c:v>
                </c:pt>
                <c:pt idx="156">
                  <c:v>16.983446153846156</c:v>
                </c:pt>
                <c:pt idx="157">
                  <c:v>16.97348059701493</c:v>
                </c:pt>
                <c:pt idx="158">
                  <c:v>16.971658823529417</c:v>
                </c:pt>
                <c:pt idx="159">
                  <c:v>16.971658823529417</c:v>
                </c:pt>
                <c:pt idx="160">
                  <c:v>16.971658823529417</c:v>
                </c:pt>
                <c:pt idx="161">
                  <c:v>16.971658823529417</c:v>
                </c:pt>
                <c:pt idx="162">
                  <c:v>16.971658823529417</c:v>
                </c:pt>
                <c:pt idx="163">
                  <c:v>16.971658823529417</c:v>
                </c:pt>
                <c:pt idx="164">
                  <c:v>16.971658823529417</c:v>
                </c:pt>
                <c:pt idx="165">
                  <c:v>16.971658823529417</c:v>
                </c:pt>
                <c:pt idx="166">
                  <c:v>16.971658823529417</c:v>
                </c:pt>
                <c:pt idx="167">
                  <c:v>16.971658823529417</c:v>
                </c:pt>
                <c:pt idx="168">
                  <c:v>16.971658823529417</c:v>
                </c:pt>
                <c:pt idx="169">
                  <c:v>16.916400000000003</c:v>
                </c:pt>
                <c:pt idx="170">
                  <c:v>16.916400000000003</c:v>
                </c:pt>
                <c:pt idx="171">
                  <c:v>16.916400000000003</c:v>
                </c:pt>
                <c:pt idx="172">
                  <c:v>16.916400000000003</c:v>
                </c:pt>
                <c:pt idx="173">
                  <c:v>16.916400000000003</c:v>
                </c:pt>
                <c:pt idx="174">
                  <c:v>16.916400000000003</c:v>
                </c:pt>
                <c:pt idx="175">
                  <c:v>16.916400000000003</c:v>
                </c:pt>
                <c:pt idx="176">
                  <c:v>16.880350000000004</c:v>
                </c:pt>
                <c:pt idx="177">
                  <c:v>16.874167901234571</c:v>
                </c:pt>
                <c:pt idx="178">
                  <c:v>16.869478048780493</c:v>
                </c:pt>
                <c:pt idx="179">
                  <c:v>16.869478048780493</c:v>
                </c:pt>
                <c:pt idx="180">
                  <c:v>16.858528571428575</c:v>
                </c:pt>
                <c:pt idx="181">
                  <c:v>16.858528571428575</c:v>
                </c:pt>
                <c:pt idx="182">
                  <c:v>16.858528571428575</c:v>
                </c:pt>
                <c:pt idx="183">
                  <c:v>16.855011764705885</c:v>
                </c:pt>
                <c:pt idx="184">
                  <c:v>16.855011764705885</c:v>
                </c:pt>
                <c:pt idx="185">
                  <c:v>16.855011764705885</c:v>
                </c:pt>
                <c:pt idx="186">
                  <c:v>16.842895454545459</c:v>
                </c:pt>
                <c:pt idx="187">
                  <c:v>16.842895454545459</c:v>
                </c:pt>
                <c:pt idx="188">
                  <c:v>16.842895454545459</c:v>
                </c:pt>
                <c:pt idx="189">
                  <c:v>16.842895454545459</c:v>
                </c:pt>
                <c:pt idx="190">
                  <c:v>16.842895454545459</c:v>
                </c:pt>
                <c:pt idx="191">
                  <c:v>16.842895454545459</c:v>
                </c:pt>
                <c:pt idx="192">
                  <c:v>16.813186956521744</c:v>
                </c:pt>
                <c:pt idx="193">
                  <c:v>16.807879569892478</c:v>
                </c:pt>
                <c:pt idx="194">
                  <c:v>16.804280851063833</c:v>
                </c:pt>
                <c:pt idx="195">
                  <c:v>16.804280851063833</c:v>
                </c:pt>
                <c:pt idx="196">
                  <c:v>16.804280851063833</c:v>
                </c:pt>
                <c:pt idx="197">
                  <c:v>16.802231578947371</c:v>
                </c:pt>
                <c:pt idx="198">
                  <c:v>16.802231578947371</c:v>
                </c:pt>
                <c:pt idx="199">
                  <c:v>16.797022680412375</c:v>
                </c:pt>
                <c:pt idx="200">
                  <c:v>16.797022680412375</c:v>
                </c:pt>
                <c:pt idx="201">
                  <c:v>16.797022680412375</c:v>
                </c:pt>
                <c:pt idx="202">
                  <c:v>16.797022680412375</c:v>
                </c:pt>
                <c:pt idx="203">
                  <c:v>16.797022680412375</c:v>
                </c:pt>
                <c:pt idx="204">
                  <c:v>16.797022680412375</c:v>
                </c:pt>
                <c:pt idx="205">
                  <c:v>16.777718811881194</c:v>
                </c:pt>
                <c:pt idx="206">
                  <c:v>16.775384313725496</c:v>
                </c:pt>
                <c:pt idx="207">
                  <c:v>16.775384313725496</c:v>
                </c:pt>
                <c:pt idx="208">
                  <c:v>16.775384313725496</c:v>
                </c:pt>
                <c:pt idx="209">
                  <c:v>16.775384313725496</c:v>
                </c:pt>
                <c:pt idx="210">
                  <c:v>16.775384313725496</c:v>
                </c:pt>
                <c:pt idx="211">
                  <c:v>16.765790476190478</c:v>
                </c:pt>
                <c:pt idx="212">
                  <c:v>16.765790476190478</c:v>
                </c:pt>
                <c:pt idx="213">
                  <c:v>16.758758878504679</c:v>
                </c:pt>
                <c:pt idx="214">
                  <c:v>16.755803703703709</c:v>
                </c:pt>
                <c:pt idx="215">
                  <c:v>16.753453211009177</c:v>
                </c:pt>
                <c:pt idx="216">
                  <c:v>16.753453211009177</c:v>
                </c:pt>
                <c:pt idx="217">
                  <c:v>16.753453211009177</c:v>
                </c:pt>
                <c:pt idx="218">
                  <c:v>16.752509090909093</c:v>
                </c:pt>
                <c:pt idx="219">
                  <c:v>16.752509090909093</c:v>
                </c:pt>
                <c:pt idx="220">
                  <c:v>16.752100000000002</c:v>
                </c:pt>
                <c:pt idx="221">
                  <c:v>16.754024778761064</c:v>
                </c:pt>
                <c:pt idx="222">
                  <c:v>16.754024778761064</c:v>
                </c:pt>
                <c:pt idx="223">
                  <c:v>16.754024778761064</c:v>
                </c:pt>
                <c:pt idx="224">
                  <c:v>16.754024778761064</c:v>
                </c:pt>
                <c:pt idx="225">
                  <c:v>16.754024778761064</c:v>
                </c:pt>
                <c:pt idx="226">
                  <c:v>16.754024778761064</c:v>
                </c:pt>
                <c:pt idx="227">
                  <c:v>16.755582905982909</c:v>
                </c:pt>
                <c:pt idx="228">
                  <c:v>16.756379661016954</c:v>
                </c:pt>
                <c:pt idx="229">
                  <c:v>16.756379661016954</c:v>
                </c:pt>
                <c:pt idx="230">
                  <c:v>16.756379661016954</c:v>
                </c:pt>
                <c:pt idx="231">
                  <c:v>16.756379661016954</c:v>
                </c:pt>
                <c:pt idx="232">
                  <c:v>16.756379661016954</c:v>
                </c:pt>
                <c:pt idx="233">
                  <c:v>16.755715702479343</c:v>
                </c:pt>
                <c:pt idx="234">
                  <c:v>16.756239344262298</c:v>
                </c:pt>
                <c:pt idx="235">
                  <c:v>16.756239344262298</c:v>
                </c:pt>
                <c:pt idx="236">
                  <c:v>16.75677741935484</c:v>
                </c:pt>
                <c:pt idx="237">
                  <c:v>16.75677741935484</c:v>
                </c:pt>
                <c:pt idx="238">
                  <c:v>16.75677741935484</c:v>
                </c:pt>
                <c:pt idx="239">
                  <c:v>16.75677741935484</c:v>
                </c:pt>
                <c:pt idx="240">
                  <c:v>16.757040000000003</c:v>
                </c:pt>
                <c:pt idx="241">
                  <c:v>16.757040000000003</c:v>
                </c:pt>
                <c:pt idx="242">
                  <c:v>16.757040000000003</c:v>
                </c:pt>
                <c:pt idx="243">
                  <c:v>16.757568750000004</c:v>
                </c:pt>
                <c:pt idx="244">
                  <c:v>16.757568750000004</c:v>
                </c:pt>
                <c:pt idx="245">
                  <c:v>16.757568750000004</c:v>
                </c:pt>
                <c:pt idx="246">
                  <c:v>16.758204651162792</c:v>
                </c:pt>
                <c:pt idx="247">
                  <c:v>16.761853846153848</c:v>
                </c:pt>
                <c:pt idx="248">
                  <c:v>16.766477862595419</c:v>
                </c:pt>
                <c:pt idx="249">
                  <c:v>16.766477862595419</c:v>
                </c:pt>
                <c:pt idx="250">
                  <c:v>16.766477862595419</c:v>
                </c:pt>
                <c:pt idx="251">
                  <c:v>16.766477862595419</c:v>
                </c:pt>
                <c:pt idx="252">
                  <c:v>16.766477862595419</c:v>
                </c:pt>
                <c:pt idx="253">
                  <c:v>16.766477862595419</c:v>
                </c:pt>
                <c:pt idx="254">
                  <c:v>16.766477862595419</c:v>
                </c:pt>
                <c:pt idx="255">
                  <c:v>16.766477862595419</c:v>
                </c:pt>
                <c:pt idx="256">
                  <c:v>16.766477862595419</c:v>
                </c:pt>
                <c:pt idx="257">
                  <c:v>16.766477862595419</c:v>
                </c:pt>
                <c:pt idx="258">
                  <c:v>16.766477862595419</c:v>
                </c:pt>
                <c:pt idx="259">
                  <c:v>16.766477862595419</c:v>
                </c:pt>
                <c:pt idx="260">
                  <c:v>16.766477862595419</c:v>
                </c:pt>
                <c:pt idx="261">
                  <c:v>16.766477862595419</c:v>
                </c:pt>
                <c:pt idx="262">
                  <c:v>16.766477862595419</c:v>
                </c:pt>
                <c:pt idx="263">
                  <c:v>16.766477862595419</c:v>
                </c:pt>
                <c:pt idx="264">
                  <c:v>16.766477862595419</c:v>
                </c:pt>
                <c:pt idx="265">
                  <c:v>16.766477862595419</c:v>
                </c:pt>
                <c:pt idx="266">
                  <c:v>16.766477862595419</c:v>
                </c:pt>
                <c:pt idx="267">
                  <c:v>16.766477862595419</c:v>
                </c:pt>
                <c:pt idx="268">
                  <c:v>16.766477862595419</c:v>
                </c:pt>
                <c:pt idx="269">
                  <c:v>16.766477862595419</c:v>
                </c:pt>
                <c:pt idx="270">
                  <c:v>16.766477862595419</c:v>
                </c:pt>
                <c:pt idx="271">
                  <c:v>16.766477862595419</c:v>
                </c:pt>
                <c:pt idx="272">
                  <c:v>16.766477862595419</c:v>
                </c:pt>
                <c:pt idx="273">
                  <c:v>16.766477862595419</c:v>
                </c:pt>
                <c:pt idx="274">
                  <c:v>16.766477862595419</c:v>
                </c:pt>
                <c:pt idx="275">
                  <c:v>16.766477862595419</c:v>
                </c:pt>
                <c:pt idx="276">
                  <c:v>16.766477862595419</c:v>
                </c:pt>
                <c:pt idx="277">
                  <c:v>16.766477862595419</c:v>
                </c:pt>
                <c:pt idx="278">
                  <c:v>16.766477862595419</c:v>
                </c:pt>
                <c:pt idx="279">
                  <c:v>16.766477862595419</c:v>
                </c:pt>
                <c:pt idx="280">
                  <c:v>16.766477862595419</c:v>
                </c:pt>
                <c:pt idx="281">
                  <c:v>16.766477862595419</c:v>
                </c:pt>
                <c:pt idx="282">
                  <c:v>16.766477862595419</c:v>
                </c:pt>
                <c:pt idx="283">
                  <c:v>16.766477862595419</c:v>
                </c:pt>
                <c:pt idx="284">
                  <c:v>16.766477862595419</c:v>
                </c:pt>
                <c:pt idx="285">
                  <c:v>16.766477862595419</c:v>
                </c:pt>
                <c:pt idx="286">
                  <c:v>16.766477862595419</c:v>
                </c:pt>
                <c:pt idx="287">
                  <c:v>16.766477862595419</c:v>
                </c:pt>
                <c:pt idx="288">
                  <c:v>16.766477862595419</c:v>
                </c:pt>
                <c:pt idx="289">
                  <c:v>16.766477862595419</c:v>
                </c:pt>
                <c:pt idx="290">
                  <c:v>16.766477862595419</c:v>
                </c:pt>
                <c:pt idx="291">
                  <c:v>16.766477862595419</c:v>
                </c:pt>
                <c:pt idx="292">
                  <c:v>16.766477862595419</c:v>
                </c:pt>
                <c:pt idx="293">
                  <c:v>16.766477862595419</c:v>
                </c:pt>
                <c:pt idx="294">
                  <c:v>16.766477862595419</c:v>
                </c:pt>
                <c:pt idx="295">
                  <c:v>16.766477862595419</c:v>
                </c:pt>
                <c:pt idx="296">
                  <c:v>16.766477862595419</c:v>
                </c:pt>
                <c:pt idx="297">
                  <c:v>16.766477862595419</c:v>
                </c:pt>
                <c:pt idx="298">
                  <c:v>16.766477862595419</c:v>
                </c:pt>
                <c:pt idx="299">
                  <c:v>16.766477862595419</c:v>
                </c:pt>
                <c:pt idx="300">
                  <c:v>16.766477862595419</c:v>
                </c:pt>
                <c:pt idx="301">
                  <c:v>16.766477862595419</c:v>
                </c:pt>
                <c:pt idx="302">
                  <c:v>16.766477862595419</c:v>
                </c:pt>
                <c:pt idx="303">
                  <c:v>16.766477862595419</c:v>
                </c:pt>
                <c:pt idx="304">
                  <c:v>16.766477862595419</c:v>
                </c:pt>
                <c:pt idx="305">
                  <c:v>16.766477862595419</c:v>
                </c:pt>
                <c:pt idx="306">
                  <c:v>16.766477862595419</c:v>
                </c:pt>
                <c:pt idx="307">
                  <c:v>16.766477862595419</c:v>
                </c:pt>
                <c:pt idx="308">
                  <c:v>16.766477862595419</c:v>
                </c:pt>
                <c:pt idx="309">
                  <c:v>16.766477862595419</c:v>
                </c:pt>
                <c:pt idx="310">
                  <c:v>16.766477862595419</c:v>
                </c:pt>
                <c:pt idx="311">
                  <c:v>16.766477862595419</c:v>
                </c:pt>
                <c:pt idx="312">
                  <c:v>16.766477862595419</c:v>
                </c:pt>
                <c:pt idx="313">
                  <c:v>16.766477862595419</c:v>
                </c:pt>
                <c:pt idx="314">
                  <c:v>16.766477862595419</c:v>
                </c:pt>
                <c:pt idx="315">
                  <c:v>16.766477862595419</c:v>
                </c:pt>
                <c:pt idx="316">
                  <c:v>16.766477862595419</c:v>
                </c:pt>
                <c:pt idx="317">
                  <c:v>16.766477862595419</c:v>
                </c:pt>
                <c:pt idx="318">
                  <c:v>16.766477862595419</c:v>
                </c:pt>
                <c:pt idx="319">
                  <c:v>16.766477862595419</c:v>
                </c:pt>
                <c:pt idx="320">
                  <c:v>16.766477862595419</c:v>
                </c:pt>
                <c:pt idx="321">
                  <c:v>16.766477862595419</c:v>
                </c:pt>
                <c:pt idx="322">
                  <c:v>16.766477862595419</c:v>
                </c:pt>
                <c:pt idx="323">
                  <c:v>16.766477862595419</c:v>
                </c:pt>
                <c:pt idx="324">
                  <c:v>16.766477862595419</c:v>
                </c:pt>
                <c:pt idx="325">
                  <c:v>16.766477862595419</c:v>
                </c:pt>
                <c:pt idx="326">
                  <c:v>16.766477862595419</c:v>
                </c:pt>
                <c:pt idx="327">
                  <c:v>16.766477862595419</c:v>
                </c:pt>
                <c:pt idx="328">
                  <c:v>16.766477862595419</c:v>
                </c:pt>
                <c:pt idx="329">
                  <c:v>16.766477862595419</c:v>
                </c:pt>
                <c:pt idx="330">
                  <c:v>16.766477862595419</c:v>
                </c:pt>
                <c:pt idx="331">
                  <c:v>16.766477862595419</c:v>
                </c:pt>
                <c:pt idx="332">
                  <c:v>16.766477862595419</c:v>
                </c:pt>
                <c:pt idx="333">
                  <c:v>16.766477862595419</c:v>
                </c:pt>
                <c:pt idx="334">
                  <c:v>16.766477862595419</c:v>
                </c:pt>
                <c:pt idx="335">
                  <c:v>16.766477862595419</c:v>
                </c:pt>
                <c:pt idx="336">
                  <c:v>16.766477862595419</c:v>
                </c:pt>
                <c:pt idx="337">
                  <c:v>16.766477862595419</c:v>
                </c:pt>
                <c:pt idx="338">
                  <c:v>16.766477862595419</c:v>
                </c:pt>
                <c:pt idx="339">
                  <c:v>16.766477862595419</c:v>
                </c:pt>
                <c:pt idx="340">
                  <c:v>16.766477862595419</c:v>
                </c:pt>
                <c:pt idx="341">
                  <c:v>16.766477862595419</c:v>
                </c:pt>
                <c:pt idx="342">
                  <c:v>16.766477862595419</c:v>
                </c:pt>
                <c:pt idx="343">
                  <c:v>16.766477862595419</c:v>
                </c:pt>
                <c:pt idx="344">
                  <c:v>16.766477862595419</c:v>
                </c:pt>
                <c:pt idx="345">
                  <c:v>16.766477862595419</c:v>
                </c:pt>
                <c:pt idx="346">
                  <c:v>16.766477862595419</c:v>
                </c:pt>
                <c:pt idx="347">
                  <c:v>16.766477862595419</c:v>
                </c:pt>
                <c:pt idx="348">
                  <c:v>16.766477862595419</c:v>
                </c:pt>
                <c:pt idx="349">
                  <c:v>16.766477862595419</c:v>
                </c:pt>
                <c:pt idx="350">
                  <c:v>16.766477862595419</c:v>
                </c:pt>
                <c:pt idx="351">
                  <c:v>16.766477862595419</c:v>
                </c:pt>
                <c:pt idx="352">
                  <c:v>16.766477862595419</c:v>
                </c:pt>
                <c:pt idx="353">
                  <c:v>16.766477862595419</c:v>
                </c:pt>
                <c:pt idx="354">
                  <c:v>16.766477862595419</c:v>
                </c:pt>
                <c:pt idx="355">
                  <c:v>16.766477862595419</c:v>
                </c:pt>
                <c:pt idx="356">
                  <c:v>16.766477862595419</c:v>
                </c:pt>
                <c:pt idx="357">
                  <c:v>16.766477862595419</c:v>
                </c:pt>
                <c:pt idx="358">
                  <c:v>16.766477862595419</c:v>
                </c:pt>
                <c:pt idx="359">
                  <c:v>16.766477862595419</c:v>
                </c:pt>
                <c:pt idx="360">
                  <c:v>16.766477862595419</c:v>
                </c:pt>
                <c:pt idx="361">
                  <c:v>16.766477862595419</c:v>
                </c:pt>
                <c:pt idx="362">
                  <c:v>16.766477862595419</c:v>
                </c:pt>
                <c:pt idx="363">
                  <c:v>16.766477862595419</c:v>
                </c:pt>
                <c:pt idx="364">
                  <c:v>16.766477862595419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Gesamtentwicklung!$E$1</c:f>
              <c:strCache>
                <c:ptCount val="1"/>
                <c:pt idx="0">
                  <c:v>Market Price 2018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Gesamtentwicklung!$E$1098:$E$1462</c:f>
              <c:numCache>
                <c:formatCode>#,##0.00\ "€/MWh"</c:formatCode>
                <c:ptCount val="365"/>
                <c:pt idx="2">
                  <c:v>18.089599999999997</c:v>
                </c:pt>
                <c:pt idx="3">
                  <c:v>18.279600000000002</c:v>
                </c:pt>
                <c:pt idx="4">
                  <c:v>18.189599999999999</c:v>
                </c:pt>
                <c:pt idx="5">
                  <c:v>18.019599999999997</c:v>
                </c:pt>
                <c:pt idx="6">
                  <c:v>18.019599999999997</c:v>
                </c:pt>
                <c:pt idx="7">
                  <c:v>18.019599999999997</c:v>
                </c:pt>
                <c:pt idx="8">
                  <c:v>18.2196</c:v>
                </c:pt>
                <c:pt idx="9">
                  <c:v>18.239600000000003</c:v>
                </c:pt>
                <c:pt idx="10">
                  <c:v>18.779600000000002</c:v>
                </c:pt>
                <c:pt idx="11">
                  <c:v>18.619599999999998</c:v>
                </c:pt>
                <c:pt idx="12">
                  <c:v>18.569600000000001</c:v>
                </c:pt>
                <c:pt idx="13">
                  <c:v>18.569600000000001</c:v>
                </c:pt>
                <c:pt idx="14">
                  <c:v>18.569600000000001</c:v>
                </c:pt>
                <c:pt idx="15">
                  <c:v>18.189599999999999</c:v>
                </c:pt>
                <c:pt idx="16">
                  <c:v>18.579599999999999</c:v>
                </c:pt>
                <c:pt idx="17">
                  <c:v>18.569600000000001</c:v>
                </c:pt>
                <c:pt idx="18">
                  <c:v>18.559600000000003</c:v>
                </c:pt>
                <c:pt idx="19">
                  <c:v>18.749600000000001</c:v>
                </c:pt>
                <c:pt idx="20">
                  <c:v>18.749600000000001</c:v>
                </c:pt>
                <c:pt idx="21">
                  <c:v>18.749600000000001</c:v>
                </c:pt>
                <c:pt idx="22">
                  <c:v>18.829599999999999</c:v>
                </c:pt>
                <c:pt idx="23">
                  <c:v>18.619599999999998</c:v>
                </c:pt>
                <c:pt idx="24">
                  <c:v>18.3596</c:v>
                </c:pt>
                <c:pt idx="25">
                  <c:v>18.3596</c:v>
                </c:pt>
                <c:pt idx="26">
                  <c:v>18.159599999999998</c:v>
                </c:pt>
                <c:pt idx="27">
                  <c:v>18.159599999999998</c:v>
                </c:pt>
                <c:pt idx="28">
                  <c:v>18.159599999999998</c:v>
                </c:pt>
                <c:pt idx="29">
                  <c:v>18.259599999999999</c:v>
                </c:pt>
                <c:pt idx="30">
                  <c:v>18.249600000000001</c:v>
                </c:pt>
                <c:pt idx="31">
                  <c:v>18.4696</c:v>
                </c:pt>
                <c:pt idx="32">
                  <c:v>18.379600000000003</c:v>
                </c:pt>
                <c:pt idx="33">
                  <c:v>18.3596</c:v>
                </c:pt>
                <c:pt idx="34">
                  <c:v>18.3596</c:v>
                </c:pt>
                <c:pt idx="35">
                  <c:v>18.3596</c:v>
                </c:pt>
                <c:pt idx="36">
                  <c:v>18.249600000000001</c:v>
                </c:pt>
                <c:pt idx="37">
                  <c:v>18.2896</c:v>
                </c:pt>
                <c:pt idx="38">
                  <c:v>18.269599999999997</c:v>
                </c:pt>
                <c:pt idx="39">
                  <c:v>18.339599999999997</c:v>
                </c:pt>
                <c:pt idx="40">
                  <c:v>18.3596</c:v>
                </c:pt>
                <c:pt idx="41">
                  <c:v>18.3596</c:v>
                </c:pt>
                <c:pt idx="42">
                  <c:v>18.3596</c:v>
                </c:pt>
                <c:pt idx="43">
                  <c:v>18.199599999999997</c:v>
                </c:pt>
                <c:pt idx="44">
                  <c:v>18.139600000000002</c:v>
                </c:pt>
                <c:pt idx="45">
                  <c:v>18.1496</c:v>
                </c:pt>
                <c:pt idx="46">
                  <c:v>18.169600000000003</c:v>
                </c:pt>
                <c:pt idx="47">
                  <c:v>18.159599999999998</c:v>
                </c:pt>
                <c:pt idx="48">
                  <c:v>18.159599999999998</c:v>
                </c:pt>
                <c:pt idx="49">
                  <c:v>18.159599999999998</c:v>
                </c:pt>
                <c:pt idx="50">
                  <c:v>18.299599999999998</c:v>
                </c:pt>
                <c:pt idx="51">
                  <c:v>18.299599999999998</c:v>
                </c:pt>
                <c:pt idx="52">
                  <c:v>18.199599999999997</c:v>
                </c:pt>
                <c:pt idx="53">
                  <c:v>18.3596</c:v>
                </c:pt>
                <c:pt idx="54">
                  <c:v>18.139600000000002</c:v>
                </c:pt>
                <c:pt idx="55">
                  <c:v>18.139600000000002</c:v>
                </c:pt>
                <c:pt idx="56">
                  <c:v>18.139600000000002</c:v>
                </c:pt>
                <c:pt idx="57">
                  <c:v>17.829599999999999</c:v>
                </c:pt>
                <c:pt idx="58">
                  <c:v>17.5396</c:v>
                </c:pt>
                <c:pt idx="59">
                  <c:v>17.659599999999998</c:v>
                </c:pt>
                <c:pt idx="60">
                  <c:v>17.479599999999998</c:v>
                </c:pt>
                <c:pt idx="61">
                  <c:v>17.549599999999998</c:v>
                </c:pt>
                <c:pt idx="62">
                  <c:v>17.549599999999998</c:v>
                </c:pt>
                <c:pt idx="63">
                  <c:v>17.549599999999998</c:v>
                </c:pt>
                <c:pt idx="64">
                  <c:v>17.579599999999999</c:v>
                </c:pt>
                <c:pt idx="65">
                  <c:v>17.3996</c:v>
                </c:pt>
                <c:pt idx="66">
                  <c:v>17.309600000000003</c:v>
                </c:pt>
                <c:pt idx="67">
                  <c:v>16.979599999999998</c:v>
                </c:pt>
                <c:pt idx="68">
                  <c:v>17.009599999999999</c:v>
                </c:pt>
                <c:pt idx="69">
                  <c:v>17.009599999999999</c:v>
                </c:pt>
                <c:pt idx="70">
                  <c:v>17.009599999999999</c:v>
                </c:pt>
                <c:pt idx="71">
                  <c:v>16.759599999999999</c:v>
                </c:pt>
                <c:pt idx="72">
                  <c:v>16.799599999999998</c:v>
                </c:pt>
                <c:pt idx="73">
                  <c:v>16.8596</c:v>
                </c:pt>
                <c:pt idx="74">
                  <c:v>16.889600000000002</c:v>
                </c:pt>
                <c:pt idx="75">
                  <c:v>16.979599999999998</c:v>
                </c:pt>
                <c:pt idx="76">
                  <c:v>16.979599999999998</c:v>
                </c:pt>
                <c:pt idx="77">
                  <c:v>16.979599999999998</c:v>
                </c:pt>
                <c:pt idx="78">
                  <c:v>16.829599999999999</c:v>
                </c:pt>
                <c:pt idx="79">
                  <c:v>16.659599999999998</c:v>
                </c:pt>
                <c:pt idx="80">
                  <c:v>16.599600000000002</c:v>
                </c:pt>
                <c:pt idx="81">
                  <c:v>16.639600000000002</c:v>
                </c:pt>
                <c:pt idx="82">
                  <c:v>16.519599999999997</c:v>
                </c:pt>
                <c:pt idx="83">
                  <c:v>16.519599999999997</c:v>
                </c:pt>
                <c:pt idx="84">
                  <c:v>16.519599999999997</c:v>
                </c:pt>
                <c:pt idx="85">
                  <c:v>16.249600000000001</c:v>
                </c:pt>
                <c:pt idx="86">
                  <c:v>16.489600000000003</c:v>
                </c:pt>
                <c:pt idx="87">
                  <c:v>16.879600000000003</c:v>
                </c:pt>
                <c:pt idx="88">
                  <c:v>17.129600000000003</c:v>
                </c:pt>
                <c:pt idx="89">
                  <c:v>16.9696</c:v>
                </c:pt>
                <c:pt idx="90">
                  <c:v>16.9696</c:v>
                </c:pt>
                <c:pt idx="91">
                  <c:v>16.9696</c:v>
                </c:pt>
                <c:pt idx="92">
                  <c:v>17.299599999999998</c:v>
                </c:pt>
                <c:pt idx="93">
                  <c:v>17.169600000000003</c:v>
                </c:pt>
                <c:pt idx="94">
                  <c:v>17.279600000000002</c:v>
                </c:pt>
                <c:pt idx="95">
                  <c:v>17.279600000000002</c:v>
                </c:pt>
                <c:pt idx="96">
                  <c:v>16.979599999999998</c:v>
                </c:pt>
                <c:pt idx="97">
                  <c:v>16.979599999999998</c:v>
                </c:pt>
                <c:pt idx="98">
                  <c:v>16.979599999999998</c:v>
                </c:pt>
                <c:pt idx="99">
                  <c:v>16.959600000000002</c:v>
                </c:pt>
                <c:pt idx="100">
                  <c:v>17.019599999999997</c:v>
                </c:pt>
                <c:pt idx="101">
                  <c:v>17.189599999999999</c:v>
                </c:pt>
                <c:pt idx="102">
                  <c:v>17.119599999999998</c:v>
                </c:pt>
                <c:pt idx="103">
                  <c:v>17.119599999999998</c:v>
                </c:pt>
                <c:pt idx="104">
                  <c:v>17.119599999999998</c:v>
                </c:pt>
                <c:pt idx="105">
                  <c:v>17.119599999999998</c:v>
                </c:pt>
                <c:pt idx="106">
                  <c:v>17.119599999999998</c:v>
                </c:pt>
                <c:pt idx="107">
                  <c:v>17.569600000000001</c:v>
                </c:pt>
                <c:pt idx="108">
                  <c:v>17.479599999999998</c:v>
                </c:pt>
                <c:pt idx="109">
                  <c:v>17.259599999999999</c:v>
                </c:pt>
                <c:pt idx="110">
                  <c:v>17.309600000000003</c:v>
                </c:pt>
                <c:pt idx="111">
                  <c:v>17.309600000000003</c:v>
                </c:pt>
                <c:pt idx="112">
                  <c:v>17.309600000000003</c:v>
                </c:pt>
                <c:pt idx="113">
                  <c:v>17.129600000000003</c:v>
                </c:pt>
                <c:pt idx="114">
                  <c:v>16.839599999999997</c:v>
                </c:pt>
                <c:pt idx="115">
                  <c:v>16.999600000000001</c:v>
                </c:pt>
                <c:pt idx="116">
                  <c:v>16.979599999999998</c:v>
                </c:pt>
                <c:pt idx="117">
                  <c:v>17.049599999999998</c:v>
                </c:pt>
                <c:pt idx="118">
                  <c:v>17.049599999999998</c:v>
                </c:pt>
                <c:pt idx="119">
                  <c:v>17.049599999999998</c:v>
                </c:pt>
                <c:pt idx="120">
                  <c:v>17.049599999999998</c:v>
                </c:pt>
                <c:pt idx="121">
                  <c:v>17.279600000000002</c:v>
                </c:pt>
                <c:pt idx="122">
                  <c:v>17.179600000000001</c:v>
                </c:pt>
                <c:pt idx="123">
                  <c:v>16.919600000000003</c:v>
                </c:pt>
                <c:pt idx="124">
                  <c:v>16.8996</c:v>
                </c:pt>
                <c:pt idx="125">
                  <c:v>16.8996</c:v>
                </c:pt>
                <c:pt idx="126">
                  <c:v>16.8996</c:v>
                </c:pt>
                <c:pt idx="127">
                  <c:v>16.729599999999998</c:v>
                </c:pt>
                <c:pt idx="128">
                  <c:v>16.6496</c:v>
                </c:pt>
                <c:pt idx="129">
                  <c:v>16.709600000000002</c:v>
                </c:pt>
                <c:pt idx="130">
                  <c:v>16.6096</c:v>
                </c:pt>
                <c:pt idx="131">
                  <c:v>16.619599999999998</c:v>
                </c:pt>
                <c:pt idx="132">
                  <c:v>16.619599999999998</c:v>
                </c:pt>
                <c:pt idx="133">
                  <c:v>16.619599999999998</c:v>
                </c:pt>
                <c:pt idx="134">
                  <c:v>16.7896</c:v>
                </c:pt>
                <c:pt idx="135">
                  <c:v>16.3596</c:v>
                </c:pt>
                <c:pt idx="136">
                  <c:v>16.869599999999998</c:v>
                </c:pt>
                <c:pt idx="137">
                  <c:v>16.989600000000003</c:v>
                </c:pt>
                <c:pt idx="138">
                  <c:v>16.929600000000001</c:v>
                </c:pt>
                <c:pt idx="139">
                  <c:v>16.929600000000001</c:v>
                </c:pt>
                <c:pt idx="140">
                  <c:v>16.929600000000001</c:v>
                </c:pt>
                <c:pt idx="141">
                  <c:v>16.9696</c:v>
                </c:pt>
                <c:pt idx="142">
                  <c:v>17.059600000000003</c:v>
                </c:pt>
                <c:pt idx="143">
                  <c:v>17.029600000000002</c:v>
                </c:pt>
                <c:pt idx="144">
                  <c:v>16.8996</c:v>
                </c:pt>
                <c:pt idx="145">
                  <c:v>16.809600000000003</c:v>
                </c:pt>
                <c:pt idx="146">
                  <c:v>16.809600000000003</c:v>
                </c:pt>
                <c:pt idx="147">
                  <c:v>16.809600000000003</c:v>
                </c:pt>
                <c:pt idx="148">
                  <c:v>16.809600000000003</c:v>
                </c:pt>
                <c:pt idx="149">
                  <c:v>17.089599999999997</c:v>
                </c:pt>
                <c:pt idx="150">
                  <c:v>16.759599999999999</c:v>
                </c:pt>
                <c:pt idx="151">
                  <c:v>16.709600000000002</c:v>
                </c:pt>
                <c:pt idx="152">
                  <c:v>16.6496</c:v>
                </c:pt>
                <c:pt idx="153">
                  <c:v>16.6496</c:v>
                </c:pt>
                <c:pt idx="154">
                  <c:v>16.6496</c:v>
                </c:pt>
                <c:pt idx="155">
                  <c:v>16.669600000000003</c:v>
                </c:pt>
                <c:pt idx="156">
                  <c:v>16.559600000000003</c:v>
                </c:pt>
                <c:pt idx="157">
                  <c:v>16.6496</c:v>
                </c:pt>
                <c:pt idx="158">
                  <c:v>16.849600000000002</c:v>
                </c:pt>
                <c:pt idx="159">
                  <c:v>16.619599999999998</c:v>
                </c:pt>
                <c:pt idx="160">
                  <c:v>16.619599999999998</c:v>
                </c:pt>
                <c:pt idx="161">
                  <c:v>16.619599999999998</c:v>
                </c:pt>
                <c:pt idx="162">
                  <c:v>16.459600000000002</c:v>
                </c:pt>
                <c:pt idx="163">
                  <c:v>16.3996</c:v>
                </c:pt>
                <c:pt idx="164">
                  <c:v>16.389600000000002</c:v>
                </c:pt>
                <c:pt idx="165">
                  <c:v>16.349600000000002</c:v>
                </c:pt>
                <c:pt idx="166">
                  <c:v>16.309600000000003</c:v>
                </c:pt>
                <c:pt idx="167">
                  <c:v>16.309600000000003</c:v>
                </c:pt>
                <c:pt idx="168">
                  <c:v>16.309600000000003</c:v>
                </c:pt>
                <c:pt idx="169">
                  <c:v>16.379600000000003</c:v>
                </c:pt>
                <c:pt idx="170">
                  <c:v>16.349600000000002</c:v>
                </c:pt>
                <c:pt idx="171">
                  <c:v>16.309600000000003</c:v>
                </c:pt>
                <c:pt idx="172">
                  <c:v>16.2896</c:v>
                </c:pt>
                <c:pt idx="173">
                  <c:v>16.229599999999998</c:v>
                </c:pt>
                <c:pt idx="174">
                  <c:v>16.229599999999998</c:v>
                </c:pt>
                <c:pt idx="175">
                  <c:v>16.229599999999998</c:v>
                </c:pt>
                <c:pt idx="176">
                  <c:v>16.339599999999997</c:v>
                </c:pt>
                <c:pt idx="177">
                  <c:v>16.379600000000003</c:v>
                </c:pt>
                <c:pt idx="178">
                  <c:v>16.489600000000003</c:v>
                </c:pt>
                <c:pt idx="179">
                  <c:v>16.339599999999997</c:v>
                </c:pt>
                <c:pt idx="180">
                  <c:v>16.409599999999998</c:v>
                </c:pt>
                <c:pt idx="181">
                  <c:v>16.409599999999998</c:v>
                </c:pt>
                <c:pt idx="182">
                  <c:v>16.409599999999998</c:v>
                </c:pt>
                <c:pt idx="183">
                  <c:v>16.559600000000003</c:v>
                </c:pt>
                <c:pt idx="184">
                  <c:v>16.529600000000002</c:v>
                </c:pt>
                <c:pt idx="185">
                  <c:v>16.439599999999999</c:v>
                </c:pt>
                <c:pt idx="186">
                  <c:v>16.499600000000001</c:v>
                </c:pt>
                <c:pt idx="187">
                  <c:v>16.309600000000003</c:v>
                </c:pt>
                <c:pt idx="188">
                  <c:v>16.309600000000003</c:v>
                </c:pt>
                <c:pt idx="189">
                  <c:v>16.309600000000003</c:v>
                </c:pt>
                <c:pt idx="190">
                  <c:v>16.1996</c:v>
                </c:pt>
                <c:pt idx="191">
                  <c:v>16.119599999999998</c:v>
                </c:pt>
                <c:pt idx="192">
                  <c:v>16.159599999999998</c:v>
                </c:pt>
                <c:pt idx="193">
                  <c:v>16.319600000000001</c:v>
                </c:pt>
                <c:pt idx="194">
                  <c:v>16.4696</c:v>
                </c:pt>
                <c:pt idx="195">
                  <c:v>16.4696</c:v>
                </c:pt>
                <c:pt idx="196">
                  <c:v>16.4696</c:v>
                </c:pt>
                <c:pt idx="197">
                  <c:v>16.6096</c:v>
                </c:pt>
                <c:pt idx="198">
                  <c:v>16.509599999999999</c:v>
                </c:pt>
                <c:pt idx="199">
                  <c:v>16.549599999999998</c:v>
                </c:pt>
                <c:pt idx="200">
                  <c:v>16.519599999999997</c:v>
                </c:pt>
                <c:pt idx="201">
                  <c:v>16.329599999999999</c:v>
                </c:pt>
                <c:pt idx="202">
                  <c:v>16.329599999999999</c:v>
                </c:pt>
                <c:pt idx="203">
                  <c:v>16.329599999999999</c:v>
                </c:pt>
                <c:pt idx="204">
                  <c:v>16.179600000000001</c:v>
                </c:pt>
                <c:pt idx="205">
                  <c:v>16.309600000000003</c:v>
                </c:pt>
                <c:pt idx="206">
                  <c:v>16.5396</c:v>
                </c:pt>
                <c:pt idx="207">
                  <c:v>16.499600000000001</c:v>
                </c:pt>
                <c:pt idx="208">
                  <c:v>16.439599999999999</c:v>
                </c:pt>
                <c:pt idx="209">
                  <c:v>16.439599999999999</c:v>
                </c:pt>
                <c:pt idx="210">
                  <c:v>16.439599999999999</c:v>
                </c:pt>
                <c:pt idx="211">
                  <c:v>16.439599999999999</c:v>
                </c:pt>
                <c:pt idx="212">
                  <c:v>16.279600000000002</c:v>
                </c:pt>
                <c:pt idx="213">
                  <c:v>16.389600000000002</c:v>
                </c:pt>
                <c:pt idx="214">
                  <c:v>16.439599999999999</c:v>
                </c:pt>
                <c:pt idx="215">
                  <c:v>16.499600000000001</c:v>
                </c:pt>
                <c:pt idx="216">
                  <c:v>16.499600000000001</c:v>
                </c:pt>
                <c:pt idx="217">
                  <c:v>16.499600000000001</c:v>
                </c:pt>
                <c:pt idx="218">
                  <c:v>16.6496</c:v>
                </c:pt>
                <c:pt idx="219">
                  <c:v>16.599600000000002</c:v>
                </c:pt>
                <c:pt idx="220">
                  <c:v>16.729599999999998</c:v>
                </c:pt>
                <c:pt idx="221">
                  <c:v>16.9696</c:v>
                </c:pt>
                <c:pt idx="222">
                  <c:v>16.929600000000001</c:v>
                </c:pt>
                <c:pt idx="223">
                  <c:v>16.929600000000001</c:v>
                </c:pt>
                <c:pt idx="224">
                  <c:v>16.929600000000001</c:v>
                </c:pt>
                <c:pt idx="225">
                  <c:v>16.739600000000003</c:v>
                </c:pt>
                <c:pt idx="226">
                  <c:v>16.529600000000002</c:v>
                </c:pt>
                <c:pt idx="227">
                  <c:v>16.799599999999998</c:v>
                </c:pt>
                <c:pt idx="228">
                  <c:v>16.849600000000002</c:v>
                </c:pt>
                <c:pt idx="229">
                  <c:v>16.729599999999998</c:v>
                </c:pt>
                <c:pt idx="230">
                  <c:v>16.729599999999998</c:v>
                </c:pt>
                <c:pt idx="231">
                  <c:v>16.729599999999998</c:v>
                </c:pt>
                <c:pt idx="232">
                  <c:v>16.679600000000001</c:v>
                </c:pt>
                <c:pt idx="233">
                  <c:v>16.729599999999998</c:v>
                </c:pt>
                <c:pt idx="234">
                  <c:v>16.819600000000001</c:v>
                </c:pt>
                <c:pt idx="235">
                  <c:v>16.699599999999997</c:v>
                </c:pt>
                <c:pt idx="236">
                  <c:v>16.7896</c:v>
                </c:pt>
                <c:pt idx="237">
                  <c:v>16.7896</c:v>
                </c:pt>
                <c:pt idx="238">
                  <c:v>16.7896</c:v>
                </c:pt>
                <c:pt idx="239">
                  <c:v>16.7896</c:v>
                </c:pt>
                <c:pt idx="240">
                  <c:v>16.7896</c:v>
                </c:pt>
                <c:pt idx="241">
                  <c:v>16.779600000000002</c:v>
                </c:pt>
                <c:pt idx="242">
                  <c:v>16.669600000000003</c:v>
                </c:pt>
                <c:pt idx="243">
                  <c:v>16.779600000000002</c:v>
                </c:pt>
                <c:pt idx="244">
                  <c:v>16.779600000000002</c:v>
                </c:pt>
                <c:pt idx="245">
                  <c:v>16.779600000000002</c:v>
                </c:pt>
                <c:pt idx="246">
                  <c:v>16.839599999999997</c:v>
                </c:pt>
                <c:pt idx="247">
                  <c:v>17.232599999999998</c:v>
                </c:pt>
                <c:pt idx="248">
                  <c:v>17.367600000000003</c:v>
                </c:pt>
                <c:pt idx="249">
                  <c:v>17.342599999999997</c:v>
                </c:pt>
                <c:pt idx="250">
                  <c:v>17.566600000000001</c:v>
                </c:pt>
                <c:pt idx="251">
                  <c:v>17.566600000000001</c:v>
                </c:pt>
                <c:pt idx="252">
                  <c:v>17.566600000000001</c:v>
                </c:pt>
                <c:pt idx="253">
                  <c:v>17.692599999999999</c:v>
                </c:pt>
                <c:pt idx="254">
                  <c:v>17.619599999999998</c:v>
                </c:pt>
                <c:pt idx="255">
                  <c:v>17.7256</c:v>
                </c:pt>
                <c:pt idx="256">
                  <c:v>17.864600000000003</c:v>
                </c:pt>
                <c:pt idx="257">
                  <c:v>17.503599999999999</c:v>
                </c:pt>
                <c:pt idx="258">
                  <c:v>17.503599999999999</c:v>
                </c:pt>
                <c:pt idx="259">
                  <c:v>17.503599999999999</c:v>
                </c:pt>
                <c:pt idx="260">
                  <c:v>17.428600000000003</c:v>
                </c:pt>
                <c:pt idx="261">
                  <c:v>17.499600000000001</c:v>
                </c:pt>
                <c:pt idx="262">
                  <c:v>17.440600000000003</c:v>
                </c:pt>
                <c:pt idx="263">
                  <c:v>17.355600000000003</c:v>
                </c:pt>
                <c:pt idx="264">
                  <c:v>17.270600000000002</c:v>
                </c:pt>
                <c:pt idx="265">
                  <c:v>17.270600000000002</c:v>
                </c:pt>
                <c:pt idx="266">
                  <c:v>17.270600000000002</c:v>
                </c:pt>
                <c:pt idx="267">
                  <c:v>17.706600000000002</c:v>
                </c:pt>
                <c:pt idx="268">
                  <c:v>17.613599999999998</c:v>
                </c:pt>
                <c:pt idx="269">
                  <c:v>17.638599999999997</c:v>
                </c:pt>
                <c:pt idx="270">
                  <c:v>17.676600000000001</c:v>
                </c:pt>
                <c:pt idx="271">
                  <c:v>17.254600000000003</c:v>
                </c:pt>
                <c:pt idx="272">
                  <c:v>17.254600000000003</c:v>
                </c:pt>
                <c:pt idx="273">
                  <c:v>17.254600000000003</c:v>
                </c:pt>
                <c:pt idx="274">
                  <c:v>17.375599999999999</c:v>
                </c:pt>
                <c:pt idx="275">
                  <c:v>17.587600000000002</c:v>
                </c:pt>
                <c:pt idx="276">
                  <c:v>17.613599999999998</c:v>
                </c:pt>
                <c:pt idx="277">
                  <c:v>17.647599999999997</c:v>
                </c:pt>
                <c:pt idx="278">
                  <c:v>17.566600000000001</c:v>
                </c:pt>
                <c:pt idx="279">
                  <c:v>17.566600000000001</c:v>
                </c:pt>
                <c:pt idx="280">
                  <c:v>17.566600000000001</c:v>
                </c:pt>
                <c:pt idx="281">
                  <c:v>17.689599999999999</c:v>
                </c:pt>
                <c:pt idx="282">
                  <c:v>17.726599999999998</c:v>
                </c:pt>
                <c:pt idx="283">
                  <c:v>17.643599999999999</c:v>
                </c:pt>
                <c:pt idx="284">
                  <c:v>17.687600000000003</c:v>
                </c:pt>
                <c:pt idx="285">
                  <c:v>17.848599999999998</c:v>
                </c:pt>
                <c:pt idx="286">
                  <c:v>17.848599999999998</c:v>
                </c:pt>
                <c:pt idx="287">
                  <c:v>17.848599999999998</c:v>
                </c:pt>
                <c:pt idx="288">
                  <c:v>17.958599999999997</c:v>
                </c:pt>
                <c:pt idx="289">
                  <c:v>17.947600000000001</c:v>
                </c:pt>
                <c:pt idx="290">
                  <c:v>17.955599999999997</c:v>
                </c:pt>
                <c:pt idx="291">
                  <c:v>17.790599999999998</c:v>
                </c:pt>
                <c:pt idx="292">
                  <c:v>17.546599999999998</c:v>
                </c:pt>
                <c:pt idx="293">
                  <c:v>17.546599999999998</c:v>
                </c:pt>
                <c:pt idx="294">
                  <c:v>17.546599999999998</c:v>
                </c:pt>
                <c:pt idx="295">
                  <c:v>17.495600000000003</c:v>
                </c:pt>
                <c:pt idx="296">
                  <c:v>17.471600000000002</c:v>
                </c:pt>
                <c:pt idx="297">
                  <c:v>17.687600000000003</c:v>
                </c:pt>
                <c:pt idx="298">
                  <c:v>17.685600000000001</c:v>
                </c:pt>
                <c:pt idx="299">
                  <c:v>17.877600000000001</c:v>
                </c:pt>
                <c:pt idx="300">
                  <c:v>17.877600000000001</c:v>
                </c:pt>
                <c:pt idx="301">
                  <c:v>17.877600000000001</c:v>
                </c:pt>
                <c:pt idx="302">
                  <c:v>17.824599999999997</c:v>
                </c:pt>
                <c:pt idx="303">
                  <c:v>17.956600000000002</c:v>
                </c:pt>
                <c:pt idx="304">
                  <c:v>18.065600000000003</c:v>
                </c:pt>
                <c:pt idx="305">
                  <c:v>17.942599999999999</c:v>
                </c:pt>
                <c:pt idx="306">
                  <c:v>17.750599999999999</c:v>
                </c:pt>
                <c:pt idx="307">
                  <c:v>17.750599999999999</c:v>
                </c:pt>
                <c:pt idx="308">
                  <c:v>17.750599999999999</c:v>
                </c:pt>
                <c:pt idx="309">
                  <c:v>18.245600000000003</c:v>
                </c:pt>
                <c:pt idx="310">
                  <c:v>18.4876</c:v>
                </c:pt>
                <c:pt idx="311">
                  <c:v>18.523600000000002</c:v>
                </c:pt>
                <c:pt idx="312">
                  <c:v>18.704599999999999</c:v>
                </c:pt>
                <c:pt idx="313">
                  <c:v>18.894599999999997</c:v>
                </c:pt>
                <c:pt idx="314">
                  <c:v>18.894599999999997</c:v>
                </c:pt>
                <c:pt idx="315">
                  <c:v>18.894599999999997</c:v>
                </c:pt>
                <c:pt idx="316">
                  <c:v>18.922600000000003</c:v>
                </c:pt>
                <c:pt idx="317">
                  <c:v>18.567599999999999</c:v>
                </c:pt>
                <c:pt idx="318">
                  <c:v>18.342599999999997</c:v>
                </c:pt>
                <c:pt idx="319">
                  <c:v>18.511600000000001</c:v>
                </c:pt>
                <c:pt idx="320">
                  <c:v>18.358600000000003</c:v>
                </c:pt>
                <c:pt idx="321">
                  <c:v>18.358600000000003</c:v>
                </c:pt>
                <c:pt idx="322">
                  <c:v>18.358600000000003</c:v>
                </c:pt>
                <c:pt idx="323">
                  <c:v>18.650599999999997</c:v>
                </c:pt>
                <c:pt idx="324">
                  <c:v>18.891599999999997</c:v>
                </c:pt>
                <c:pt idx="325">
                  <c:v>18.747599999999998</c:v>
                </c:pt>
                <c:pt idx="326">
                  <c:v>19.000599999999999</c:v>
                </c:pt>
                <c:pt idx="327">
                  <c:v>19.071599999999997</c:v>
                </c:pt>
                <c:pt idx="328">
                  <c:v>19.071599999999997</c:v>
                </c:pt>
                <c:pt idx="329">
                  <c:v>19.071599999999997</c:v>
                </c:pt>
                <c:pt idx="330">
                  <c:v>19.116599999999998</c:v>
                </c:pt>
                <c:pt idx="331">
                  <c:v>18.878599999999999</c:v>
                </c:pt>
                <c:pt idx="332">
                  <c:v>18.940600000000003</c:v>
                </c:pt>
                <c:pt idx="333">
                  <c:v>18.851599999999998</c:v>
                </c:pt>
                <c:pt idx="334">
                  <c:v>19.071599999999997</c:v>
                </c:pt>
                <c:pt idx="335">
                  <c:v>19.071599999999997</c:v>
                </c:pt>
                <c:pt idx="336">
                  <c:v>19.071599999999997</c:v>
                </c:pt>
                <c:pt idx="337">
                  <c:v>19.121600000000001</c:v>
                </c:pt>
                <c:pt idx="338">
                  <c:v>19.121600000000001</c:v>
                </c:pt>
                <c:pt idx="339">
                  <c:v>18.897599999999997</c:v>
                </c:pt>
                <c:pt idx="340">
                  <c:v>18.982599999999998</c:v>
                </c:pt>
                <c:pt idx="341">
                  <c:v>18.810600000000001</c:v>
                </c:pt>
                <c:pt idx="342">
                  <c:v>18.810600000000001</c:v>
                </c:pt>
                <c:pt idx="343">
                  <c:v>18.810600000000001</c:v>
                </c:pt>
                <c:pt idx="344">
                  <c:v>19.135599999999997</c:v>
                </c:pt>
                <c:pt idx="345">
                  <c:v>19.209600000000002</c:v>
                </c:pt>
                <c:pt idx="346">
                  <c:v>19.090600000000002</c:v>
                </c:pt>
                <c:pt idx="347">
                  <c:v>19.127600000000001</c:v>
                </c:pt>
                <c:pt idx="348">
                  <c:v>19.233600000000003</c:v>
                </c:pt>
                <c:pt idx="349">
                  <c:v>19.233600000000003</c:v>
                </c:pt>
                <c:pt idx="350">
                  <c:v>19.233600000000003</c:v>
                </c:pt>
                <c:pt idx="351">
                  <c:v>19.037599999999998</c:v>
                </c:pt>
                <c:pt idx="352">
                  <c:v>18.938600000000001</c:v>
                </c:pt>
                <c:pt idx="353">
                  <c:v>19.092599999999997</c:v>
                </c:pt>
                <c:pt idx="354">
                  <c:v>18.9786</c:v>
                </c:pt>
                <c:pt idx="355">
                  <c:v>18.8596</c:v>
                </c:pt>
                <c:pt idx="356">
                  <c:v>18.8596</c:v>
                </c:pt>
                <c:pt idx="357">
                  <c:v>18.8596</c:v>
                </c:pt>
                <c:pt idx="358">
                  <c:v>18.8596</c:v>
                </c:pt>
                <c:pt idx="359">
                  <c:v>18.8596</c:v>
                </c:pt>
                <c:pt idx="360">
                  <c:v>18.683599999999998</c:v>
                </c:pt>
                <c:pt idx="361">
                  <c:v>18.270600000000002</c:v>
                </c:pt>
                <c:pt idx="362">
                  <c:v>18.309600000000003</c:v>
                </c:pt>
                <c:pt idx="363">
                  <c:v>18.309600000000003</c:v>
                </c:pt>
                <c:pt idx="364">
                  <c:v>18.309600000000003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Gesamtentwicklung!$I$1</c:f>
              <c:strCache>
                <c:ptCount val="1"/>
                <c:pt idx="0">
                  <c:v>200 day average Spot Market Price</c:v>
                </c:pt>
              </c:strCache>
            </c:strRef>
          </c:tx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Gesamtentwicklung!$I$1098:$I$1462</c:f>
              <c:numCache>
                <c:formatCode>General</c:formatCode>
                <c:ptCount val="365"/>
                <c:pt idx="0">
                  <c:v>15.277890000000079</c:v>
                </c:pt>
                <c:pt idx="1">
                  <c:v>15.30566000000008</c:v>
                </c:pt>
                <c:pt idx="2">
                  <c:v>15.328685000000076</c:v>
                </c:pt>
                <c:pt idx="3">
                  <c:v>15.352165000000078</c:v>
                </c:pt>
                <c:pt idx="4">
                  <c:v>15.376205000000063</c:v>
                </c:pt>
                <c:pt idx="5">
                  <c:v>15.396440000000075</c:v>
                </c:pt>
                <c:pt idx="6">
                  <c:v>15.417315000000071</c:v>
                </c:pt>
                <c:pt idx="7">
                  <c:v>15.43674000000008</c:v>
                </c:pt>
                <c:pt idx="8">
                  <c:v>15.457875000000076</c:v>
                </c:pt>
                <c:pt idx="9">
                  <c:v>15.485750000000079</c:v>
                </c:pt>
                <c:pt idx="10">
                  <c:v>15.515425000000086</c:v>
                </c:pt>
                <c:pt idx="11">
                  <c:v>15.546940000000086</c:v>
                </c:pt>
                <c:pt idx="12">
                  <c:v>15.577540000000081</c:v>
                </c:pt>
                <c:pt idx="13">
                  <c:v>15.608900000000085</c:v>
                </c:pt>
                <c:pt idx="14">
                  <c:v>15.640800000000089</c:v>
                </c:pt>
                <c:pt idx="15">
                  <c:v>15.668665000000091</c:v>
                </c:pt>
                <c:pt idx="16">
                  <c:v>15.699110000000092</c:v>
                </c:pt>
                <c:pt idx="17">
                  <c:v>15.731360000000095</c:v>
                </c:pt>
                <c:pt idx="18">
                  <c:v>15.764145000000099</c:v>
                </c:pt>
                <c:pt idx="19">
                  <c:v>15.797390000000105</c:v>
                </c:pt>
                <c:pt idx="20">
                  <c:v>15.831320000000105</c:v>
                </c:pt>
                <c:pt idx="21">
                  <c:v>15.866600000000107</c:v>
                </c:pt>
                <c:pt idx="22">
                  <c:v>15.904610000000101</c:v>
                </c:pt>
                <c:pt idx="23">
                  <c:v>15.944715000000105</c:v>
                </c:pt>
                <c:pt idx="24">
                  <c:v>15.981310000000102</c:v>
                </c:pt>
                <c:pt idx="25">
                  <c:v>16.014055000000116</c:v>
                </c:pt>
                <c:pt idx="26">
                  <c:v>16.043205000000107</c:v>
                </c:pt>
                <c:pt idx="27">
                  <c:v>16.070900000000112</c:v>
                </c:pt>
                <c:pt idx="28">
                  <c:v>16.098535000000119</c:v>
                </c:pt>
                <c:pt idx="29">
                  <c:v>16.129725000000107</c:v>
                </c:pt>
                <c:pt idx="30">
                  <c:v>16.168545000000105</c:v>
                </c:pt>
                <c:pt idx="31">
                  <c:v>16.210790000000106</c:v>
                </c:pt>
                <c:pt idx="32">
                  <c:v>16.255290000000116</c:v>
                </c:pt>
                <c:pt idx="33">
                  <c:v>16.296585000000125</c:v>
                </c:pt>
                <c:pt idx="34">
                  <c:v>16.337755000000126</c:v>
                </c:pt>
                <c:pt idx="35">
                  <c:v>16.380070000000124</c:v>
                </c:pt>
                <c:pt idx="36">
                  <c:v>16.41947500000013</c:v>
                </c:pt>
                <c:pt idx="37">
                  <c:v>16.45808000000012</c:v>
                </c:pt>
                <c:pt idx="38">
                  <c:v>16.490660000000137</c:v>
                </c:pt>
                <c:pt idx="39">
                  <c:v>16.521160000000148</c:v>
                </c:pt>
                <c:pt idx="40">
                  <c:v>16.54733500000015</c:v>
                </c:pt>
                <c:pt idx="41">
                  <c:v>16.574855000000152</c:v>
                </c:pt>
                <c:pt idx="42">
                  <c:v>16.603650000000162</c:v>
                </c:pt>
                <c:pt idx="43">
                  <c:v>16.631490000000159</c:v>
                </c:pt>
                <c:pt idx="44">
                  <c:v>16.660125000000154</c:v>
                </c:pt>
                <c:pt idx="45">
                  <c:v>16.688040000000147</c:v>
                </c:pt>
                <c:pt idx="46">
                  <c:v>16.716330000000145</c:v>
                </c:pt>
                <c:pt idx="47">
                  <c:v>16.740230000000139</c:v>
                </c:pt>
                <c:pt idx="48">
                  <c:v>16.765260000000143</c:v>
                </c:pt>
                <c:pt idx="49">
                  <c:v>16.791205000000136</c:v>
                </c:pt>
                <c:pt idx="50">
                  <c:v>16.817305000000143</c:v>
                </c:pt>
                <c:pt idx="51">
                  <c:v>16.844350000000158</c:v>
                </c:pt>
                <c:pt idx="52">
                  <c:v>16.87011000000015</c:v>
                </c:pt>
                <c:pt idx="53">
                  <c:v>16.899245000000139</c:v>
                </c:pt>
                <c:pt idx="54">
                  <c:v>16.925835000000134</c:v>
                </c:pt>
                <c:pt idx="55">
                  <c:v>16.953115000000128</c:v>
                </c:pt>
                <c:pt idx="56">
                  <c:v>16.980160000000126</c:v>
                </c:pt>
                <c:pt idx="57">
                  <c:v>17.00772000000012</c:v>
                </c:pt>
                <c:pt idx="58">
                  <c:v>17.037810000000118</c:v>
                </c:pt>
                <c:pt idx="59">
                  <c:v>17.066500000000126</c:v>
                </c:pt>
                <c:pt idx="60">
                  <c:v>17.094425000000122</c:v>
                </c:pt>
                <c:pt idx="61">
                  <c:v>17.122895000000117</c:v>
                </c:pt>
                <c:pt idx="62">
                  <c:v>17.149585000000116</c:v>
                </c:pt>
                <c:pt idx="63">
                  <c:v>17.177150000000111</c:v>
                </c:pt>
                <c:pt idx="64">
                  <c:v>17.205150000000106</c:v>
                </c:pt>
                <c:pt idx="65">
                  <c:v>17.237575000000088</c:v>
                </c:pt>
                <c:pt idx="66">
                  <c:v>17.267410000000073</c:v>
                </c:pt>
                <c:pt idx="67">
                  <c:v>17.296030000000066</c:v>
                </c:pt>
                <c:pt idx="68">
                  <c:v>17.322280000000067</c:v>
                </c:pt>
                <c:pt idx="69">
                  <c:v>17.345210000000062</c:v>
                </c:pt>
                <c:pt idx="70">
                  <c:v>17.371110000000062</c:v>
                </c:pt>
                <c:pt idx="71">
                  <c:v>17.395980000000073</c:v>
                </c:pt>
                <c:pt idx="72">
                  <c:v>17.42029500000006</c:v>
                </c:pt>
                <c:pt idx="73">
                  <c:v>17.445565000000062</c:v>
                </c:pt>
                <c:pt idx="74">
                  <c:v>17.468525000000064</c:v>
                </c:pt>
                <c:pt idx="75">
                  <c:v>17.488805000000067</c:v>
                </c:pt>
                <c:pt idx="76">
                  <c:v>17.508120000000073</c:v>
                </c:pt>
                <c:pt idx="77">
                  <c:v>17.527740000000069</c:v>
                </c:pt>
                <c:pt idx="78">
                  <c:v>17.546725000000063</c:v>
                </c:pt>
                <c:pt idx="79">
                  <c:v>17.564285000000055</c:v>
                </c:pt>
                <c:pt idx="80">
                  <c:v>17.580800000000057</c:v>
                </c:pt>
                <c:pt idx="81">
                  <c:v>17.596595000000054</c:v>
                </c:pt>
                <c:pt idx="82">
                  <c:v>17.611170000000058</c:v>
                </c:pt>
                <c:pt idx="83">
                  <c:v>17.627145000000056</c:v>
                </c:pt>
                <c:pt idx="84">
                  <c:v>17.646425000000054</c:v>
                </c:pt>
                <c:pt idx="85">
                  <c:v>17.664865000000045</c:v>
                </c:pt>
                <c:pt idx="86">
                  <c:v>17.684220000000042</c:v>
                </c:pt>
                <c:pt idx="87">
                  <c:v>17.705585000000049</c:v>
                </c:pt>
                <c:pt idx="88">
                  <c:v>17.726655000000047</c:v>
                </c:pt>
                <c:pt idx="89">
                  <c:v>17.748735000000035</c:v>
                </c:pt>
                <c:pt idx="90">
                  <c:v>17.77170000000002</c:v>
                </c:pt>
                <c:pt idx="91">
                  <c:v>17.795820000000024</c:v>
                </c:pt>
                <c:pt idx="92">
                  <c:v>17.820700000000016</c:v>
                </c:pt>
                <c:pt idx="93">
                  <c:v>17.841205000000009</c:v>
                </c:pt>
                <c:pt idx="94">
                  <c:v>17.864179999999998</c:v>
                </c:pt>
                <c:pt idx="95">
                  <c:v>17.8858</c:v>
                </c:pt>
                <c:pt idx="96">
                  <c:v>17.902839999999998</c:v>
                </c:pt>
                <c:pt idx="97">
                  <c:v>17.918539999999997</c:v>
                </c:pt>
                <c:pt idx="98">
                  <c:v>17.933859999999989</c:v>
                </c:pt>
                <c:pt idx="99">
                  <c:v>17.946414999999998</c:v>
                </c:pt>
                <c:pt idx="100">
                  <c:v>17.959519999999994</c:v>
                </c:pt>
                <c:pt idx="101">
                  <c:v>17.975284999999985</c:v>
                </c:pt>
                <c:pt idx="102">
                  <c:v>17.987934999999982</c:v>
                </c:pt>
                <c:pt idx="103">
                  <c:v>17.999709999999979</c:v>
                </c:pt>
                <c:pt idx="104">
                  <c:v>18.014194999999983</c:v>
                </c:pt>
                <c:pt idx="105">
                  <c:v>18.029859999999974</c:v>
                </c:pt>
                <c:pt idx="106">
                  <c:v>18.044039999999971</c:v>
                </c:pt>
                <c:pt idx="107">
                  <c:v>18.062329999999967</c:v>
                </c:pt>
                <c:pt idx="108">
                  <c:v>18.08243999999997</c:v>
                </c:pt>
                <c:pt idx="109">
                  <c:v>18.099929999999986</c:v>
                </c:pt>
                <c:pt idx="110">
                  <c:v>18.116474999999973</c:v>
                </c:pt>
                <c:pt idx="111">
                  <c:v>18.13253499999999</c:v>
                </c:pt>
                <c:pt idx="112">
                  <c:v>18.14243999999999</c:v>
                </c:pt>
                <c:pt idx="113">
                  <c:v>18.148509999999987</c:v>
                </c:pt>
                <c:pt idx="114">
                  <c:v>18.154654999999984</c:v>
                </c:pt>
                <c:pt idx="115">
                  <c:v>18.160749999999972</c:v>
                </c:pt>
                <c:pt idx="116">
                  <c:v>18.165884999999964</c:v>
                </c:pt>
                <c:pt idx="117">
                  <c:v>18.171564999999976</c:v>
                </c:pt>
                <c:pt idx="118">
                  <c:v>18.175269999999983</c:v>
                </c:pt>
                <c:pt idx="119">
                  <c:v>18.178764999999988</c:v>
                </c:pt>
                <c:pt idx="120">
                  <c:v>18.183594999999986</c:v>
                </c:pt>
                <c:pt idx="121">
                  <c:v>18.190074999999997</c:v>
                </c:pt>
                <c:pt idx="122">
                  <c:v>18.196119999999993</c:v>
                </c:pt>
                <c:pt idx="123">
                  <c:v>18.19976999999999</c:v>
                </c:pt>
                <c:pt idx="124">
                  <c:v>18.199889999999996</c:v>
                </c:pt>
                <c:pt idx="125">
                  <c:v>18.199295000000003</c:v>
                </c:pt>
                <c:pt idx="126">
                  <c:v>18.195830000000008</c:v>
                </c:pt>
                <c:pt idx="127">
                  <c:v>18.191205000000011</c:v>
                </c:pt>
                <c:pt idx="128">
                  <c:v>18.187829999999995</c:v>
                </c:pt>
                <c:pt idx="129">
                  <c:v>18.185455000000005</c:v>
                </c:pt>
                <c:pt idx="130">
                  <c:v>18.180429999999998</c:v>
                </c:pt>
                <c:pt idx="131">
                  <c:v>18.173030000000001</c:v>
                </c:pt>
                <c:pt idx="132">
                  <c:v>18.164415000000009</c:v>
                </c:pt>
                <c:pt idx="133">
                  <c:v>18.155685000000013</c:v>
                </c:pt>
                <c:pt idx="134">
                  <c:v>18.147605000000024</c:v>
                </c:pt>
                <c:pt idx="135">
                  <c:v>18.142970000000023</c:v>
                </c:pt>
                <c:pt idx="136">
                  <c:v>18.138030000000036</c:v>
                </c:pt>
                <c:pt idx="137">
                  <c:v>18.132795000000044</c:v>
                </c:pt>
                <c:pt idx="138">
                  <c:v>18.126190000000044</c:v>
                </c:pt>
                <c:pt idx="139">
                  <c:v>18.114375000000038</c:v>
                </c:pt>
                <c:pt idx="140">
                  <c:v>18.098965000000028</c:v>
                </c:pt>
                <c:pt idx="141">
                  <c:v>18.081660000000014</c:v>
                </c:pt>
                <c:pt idx="142">
                  <c:v>18.069670000000023</c:v>
                </c:pt>
                <c:pt idx="143">
                  <c:v>18.057480000000016</c:v>
                </c:pt>
                <c:pt idx="144">
                  <c:v>18.043025000000018</c:v>
                </c:pt>
                <c:pt idx="145">
                  <c:v>18.040221105527657</c:v>
                </c:pt>
                <c:pt idx="146">
                  <c:v>18.028125628140725</c:v>
                </c:pt>
                <c:pt idx="147">
                  <c:v>18.016979899497525</c:v>
                </c:pt>
                <c:pt idx="148">
                  <c:v>18.003643216080444</c:v>
                </c:pt>
                <c:pt idx="149">
                  <c:v>17.9921708542714</c:v>
                </c:pt>
                <c:pt idx="150">
                  <c:v>17.979854271356842</c:v>
                </c:pt>
                <c:pt idx="151">
                  <c:v>17.966055276381955</c:v>
                </c:pt>
                <c:pt idx="152">
                  <c:v>17.952809045226164</c:v>
                </c:pt>
                <c:pt idx="153">
                  <c:v>17.9389045226131</c:v>
                </c:pt>
                <c:pt idx="154">
                  <c:v>17.925653266331679</c:v>
                </c:pt>
                <c:pt idx="155">
                  <c:v>17.915788944723641</c:v>
                </c:pt>
                <c:pt idx="156">
                  <c:v>17.904256281407068</c:v>
                </c:pt>
                <c:pt idx="157">
                  <c:v>17.892723618090493</c:v>
                </c:pt>
                <c:pt idx="158">
                  <c:v>17.881065326633191</c:v>
                </c:pt>
                <c:pt idx="159">
                  <c:v>17.871412060301537</c:v>
                </c:pt>
                <c:pt idx="160">
                  <c:v>17.860713567839241</c:v>
                </c:pt>
                <c:pt idx="161">
                  <c:v>17.849532663316619</c:v>
                </c:pt>
                <c:pt idx="162">
                  <c:v>17.837924623115605</c:v>
                </c:pt>
                <c:pt idx="163">
                  <c:v>17.825904522613094</c:v>
                </c:pt>
                <c:pt idx="164">
                  <c:v>17.81445226130657</c:v>
                </c:pt>
                <c:pt idx="165">
                  <c:v>17.801140703517618</c:v>
                </c:pt>
                <c:pt idx="166">
                  <c:v>17.786778894472391</c:v>
                </c:pt>
                <c:pt idx="167">
                  <c:v>17.77141708542716</c:v>
                </c:pt>
                <c:pt idx="168">
                  <c:v>17.757391959799016</c:v>
                </c:pt>
                <c:pt idx="169">
                  <c:v>17.744502512562839</c:v>
                </c:pt>
                <c:pt idx="170">
                  <c:v>17.734381909547768</c:v>
                </c:pt>
                <c:pt idx="171">
                  <c:v>17.724050251256308</c:v>
                </c:pt>
                <c:pt idx="172">
                  <c:v>17.711236180904553</c:v>
                </c:pt>
                <c:pt idx="173">
                  <c:v>17.699537688442234</c:v>
                </c:pt>
                <c:pt idx="174">
                  <c:v>17.691125628140714</c:v>
                </c:pt>
                <c:pt idx="175">
                  <c:v>17.685030150753782</c:v>
                </c:pt>
                <c:pt idx="176">
                  <c:v>17.680316582914575</c:v>
                </c:pt>
                <c:pt idx="177">
                  <c:v>17.674206030150774</c:v>
                </c:pt>
                <c:pt idx="178">
                  <c:v>17.668658291457309</c:v>
                </c:pt>
                <c:pt idx="179">
                  <c:v>17.662020100502534</c:v>
                </c:pt>
                <c:pt idx="180">
                  <c:v>17.651427135678414</c:v>
                </c:pt>
                <c:pt idx="181">
                  <c:v>17.640507537688471</c:v>
                </c:pt>
                <c:pt idx="182">
                  <c:v>17.630482412060335</c:v>
                </c:pt>
                <c:pt idx="183">
                  <c:v>17.619824120603052</c:v>
                </c:pt>
                <c:pt idx="184">
                  <c:v>17.609809045226175</c:v>
                </c:pt>
                <c:pt idx="185">
                  <c:v>17.599507537688488</c:v>
                </c:pt>
                <c:pt idx="186">
                  <c:v>17.587798994974914</c:v>
                </c:pt>
                <c:pt idx="187">
                  <c:v>17.574457286432189</c:v>
                </c:pt>
                <c:pt idx="188">
                  <c:v>17.5604422110553</c:v>
                </c:pt>
                <c:pt idx="189">
                  <c:v>17.546793969849269</c:v>
                </c:pt>
                <c:pt idx="190">
                  <c:v>17.53140703517591</c:v>
                </c:pt>
                <c:pt idx="191">
                  <c:v>17.516638190954794</c:v>
                </c:pt>
                <c:pt idx="192">
                  <c:v>17.50246231155781</c:v>
                </c:pt>
                <c:pt idx="193">
                  <c:v>17.488718592964844</c:v>
                </c:pt>
                <c:pt idx="194">
                  <c:v>17.47371859296484</c:v>
                </c:pt>
                <c:pt idx="195">
                  <c:v>17.456979899497512</c:v>
                </c:pt>
                <c:pt idx="196">
                  <c:v>17.437738693467352</c:v>
                </c:pt>
                <c:pt idx="197">
                  <c:v>17.416381909547756</c:v>
                </c:pt>
                <c:pt idx="198">
                  <c:v>17.394422110552767</c:v>
                </c:pt>
                <c:pt idx="199">
                  <c:v>17.372522613065328</c:v>
                </c:pt>
                <c:pt idx="200">
                  <c:v>17.347185929648255</c:v>
                </c:pt>
                <c:pt idx="201">
                  <c:v>17.324643216080432</c:v>
                </c:pt>
                <c:pt idx="202">
                  <c:v>17.305653266331692</c:v>
                </c:pt>
                <c:pt idx="203">
                  <c:v>17.286959798995003</c:v>
                </c:pt>
                <c:pt idx="204">
                  <c:v>17.26590954773873</c:v>
                </c:pt>
                <c:pt idx="205">
                  <c:v>17.246115577889473</c:v>
                </c:pt>
                <c:pt idx="206">
                  <c:v>17.227733668341738</c:v>
                </c:pt>
                <c:pt idx="207">
                  <c:v>17.208638190954787</c:v>
                </c:pt>
                <c:pt idx="208">
                  <c:v>17.187241206030176</c:v>
                </c:pt>
                <c:pt idx="209">
                  <c:v>17.161763819095505</c:v>
                </c:pt>
                <c:pt idx="210">
                  <c:v>17.134748743718617</c:v>
                </c:pt>
                <c:pt idx="211">
                  <c:v>17.105758793969873</c:v>
                </c:pt>
                <c:pt idx="212">
                  <c:v>17.078597989949778</c:v>
                </c:pt>
                <c:pt idx="213">
                  <c:v>17.050969849246261</c:v>
                </c:pt>
                <c:pt idx="214">
                  <c:v>17.022859296482437</c:v>
                </c:pt>
                <c:pt idx="215">
                  <c:v>17.000165829145757</c:v>
                </c:pt>
                <c:pt idx="216">
                  <c:v>16.975743718592991</c:v>
                </c:pt>
                <c:pt idx="217">
                  <c:v>16.949346733668364</c:v>
                </c:pt>
                <c:pt idx="218">
                  <c:v>16.923246231155787</c:v>
                </c:pt>
                <c:pt idx="219">
                  <c:v>16.895251256281416</c:v>
                </c:pt>
                <c:pt idx="220">
                  <c:v>16.86910050251258</c:v>
                </c:pt>
                <c:pt idx="221">
                  <c:v>16.843768844221117</c:v>
                </c:pt>
                <c:pt idx="222">
                  <c:v>16.814492462311566</c:v>
                </c:pt>
                <c:pt idx="223">
                  <c:v>16.78496482412061</c:v>
                </c:pt>
                <c:pt idx="224">
                  <c:v>16.75945728643218</c:v>
                </c:pt>
                <c:pt idx="225">
                  <c:v>16.735989949748756</c:v>
                </c:pt>
                <c:pt idx="226">
                  <c:v>16.715572864321626</c:v>
                </c:pt>
                <c:pt idx="227">
                  <c:v>16.696688442211066</c:v>
                </c:pt>
                <c:pt idx="228">
                  <c:v>16.678170854271361</c:v>
                </c:pt>
                <c:pt idx="229">
                  <c:v>16.65587939698494</c:v>
                </c:pt>
                <c:pt idx="230">
                  <c:v>16.627834170854296</c:v>
                </c:pt>
                <c:pt idx="231">
                  <c:v>16.597135678391982</c:v>
                </c:pt>
                <c:pt idx="232">
                  <c:v>16.565562814070358</c:v>
                </c:pt>
                <c:pt idx="233">
                  <c:v>16.53393969849246</c:v>
                </c:pt>
                <c:pt idx="234">
                  <c:v>16.502909547738678</c:v>
                </c:pt>
                <c:pt idx="235">
                  <c:v>16.470206030150731</c:v>
                </c:pt>
                <c:pt idx="236">
                  <c:v>16.437316582914541</c:v>
                </c:pt>
                <c:pt idx="237">
                  <c:v>16.407005025125599</c:v>
                </c:pt>
                <c:pt idx="238">
                  <c:v>16.384442211055237</c:v>
                </c:pt>
                <c:pt idx="239">
                  <c:v>16.361768844221057</c:v>
                </c:pt>
                <c:pt idx="240">
                  <c:v>16.342864321607998</c:v>
                </c:pt>
                <c:pt idx="241">
                  <c:v>16.325231155778841</c:v>
                </c:pt>
                <c:pt idx="242">
                  <c:v>16.306170854271297</c:v>
                </c:pt>
                <c:pt idx="243">
                  <c:v>16.288221105527576</c:v>
                </c:pt>
                <c:pt idx="244">
                  <c:v>16.27284422110548</c:v>
                </c:pt>
                <c:pt idx="245">
                  <c:v>16.258713567839155</c:v>
                </c:pt>
                <c:pt idx="246">
                  <c:v>16.243477386934636</c:v>
                </c:pt>
                <c:pt idx="247">
                  <c:v>16.233417085427096</c:v>
                </c:pt>
                <c:pt idx="248">
                  <c:v>16.223788944723573</c:v>
                </c:pt>
                <c:pt idx="249">
                  <c:v>16.214306532663279</c:v>
                </c:pt>
                <c:pt idx="250">
                  <c:v>16.204613065326594</c:v>
                </c:pt>
                <c:pt idx="251">
                  <c:v>16.196703517587899</c:v>
                </c:pt>
                <c:pt idx="252">
                  <c:v>16.191934673366791</c:v>
                </c:pt>
                <c:pt idx="253">
                  <c:v>16.185512562814033</c:v>
                </c:pt>
                <c:pt idx="254">
                  <c:v>16.180839195979861</c:v>
                </c:pt>
                <c:pt idx="255">
                  <c:v>16.177100502512531</c:v>
                </c:pt>
                <c:pt idx="256">
                  <c:v>16.175532663316542</c:v>
                </c:pt>
                <c:pt idx="257">
                  <c:v>16.17370854271352</c:v>
                </c:pt>
                <c:pt idx="258">
                  <c:v>16.172442211055227</c:v>
                </c:pt>
                <c:pt idx="259">
                  <c:v>16.173733668341669</c:v>
                </c:pt>
                <c:pt idx="260">
                  <c:v>16.175497487437156</c:v>
                </c:pt>
                <c:pt idx="261">
                  <c:v>16.178964824120584</c:v>
                </c:pt>
                <c:pt idx="262">
                  <c:v>16.182140703517579</c:v>
                </c:pt>
                <c:pt idx="263">
                  <c:v>16.18245226130653</c:v>
                </c:pt>
                <c:pt idx="264">
                  <c:v>16.181266331658286</c:v>
                </c:pt>
                <c:pt idx="265">
                  <c:v>16.179582914572862</c:v>
                </c:pt>
                <c:pt idx="266">
                  <c:v>16.180869346733672</c:v>
                </c:pt>
                <c:pt idx="267">
                  <c:v>16.185442211055282</c:v>
                </c:pt>
                <c:pt idx="268">
                  <c:v>16.191889447236182</c:v>
                </c:pt>
                <c:pt idx="269">
                  <c:v>16.197733668341712</c:v>
                </c:pt>
                <c:pt idx="270">
                  <c:v>16.203075376884417</c:v>
                </c:pt>
                <c:pt idx="271">
                  <c:v>16.206381909547733</c:v>
                </c:pt>
                <c:pt idx="272">
                  <c:v>16.207919597989946</c:v>
                </c:pt>
                <c:pt idx="273">
                  <c:v>16.209301507537674</c:v>
                </c:pt>
                <c:pt idx="274">
                  <c:v>16.212005025125595</c:v>
                </c:pt>
                <c:pt idx="275">
                  <c:v>16.21708542713564</c:v>
                </c:pt>
                <c:pt idx="276">
                  <c:v>16.22504020100498</c:v>
                </c:pt>
                <c:pt idx="277">
                  <c:v>16.233969849246197</c:v>
                </c:pt>
                <c:pt idx="278">
                  <c:v>16.241979899497458</c:v>
                </c:pt>
                <c:pt idx="279">
                  <c:v>16.250185929648218</c:v>
                </c:pt>
                <c:pt idx="280">
                  <c:v>16.260422110552742</c:v>
                </c:pt>
                <c:pt idx="281">
                  <c:v>16.272623115577868</c:v>
                </c:pt>
                <c:pt idx="282">
                  <c:v>16.284296482412021</c:v>
                </c:pt>
                <c:pt idx="283">
                  <c:v>16.294427135678351</c:v>
                </c:pt>
                <c:pt idx="284">
                  <c:v>16.302653266331632</c:v>
                </c:pt>
                <c:pt idx="285">
                  <c:v>16.311673366834153</c:v>
                </c:pt>
                <c:pt idx="286">
                  <c:v>16.320562814070335</c:v>
                </c:pt>
                <c:pt idx="287">
                  <c:v>16.327688442211027</c:v>
                </c:pt>
                <c:pt idx="288">
                  <c:v>16.33426633165827</c:v>
                </c:pt>
                <c:pt idx="289">
                  <c:v>16.341834170854256</c:v>
                </c:pt>
                <c:pt idx="290">
                  <c:v>16.348497487437175</c:v>
                </c:pt>
                <c:pt idx="291">
                  <c:v>16.352753768844199</c:v>
                </c:pt>
                <c:pt idx="292">
                  <c:v>16.354030150753751</c:v>
                </c:pt>
                <c:pt idx="293">
                  <c:v>16.357256281407018</c:v>
                </c:pt>
                <c:pt idx="294">
                  <c:v>16.360944723618072</c:v>
                </c:pt>
                <c:pt idx="295">
                  <c:v>16.364020100502483</c:v>
                </c:pt>
                <c:pt idx="296">
                  <c:v>16.367884422110524</c:v>
                </c:pt>
                <c:pt idx="297">
                  <c:v>16.373944723618052</c:v>
                </c:pt>
                <c:pt idx="298">
                  <c:v>16.378688442211015</c:v>
                </c:pt>
                <c:pt idx="299">
                  <c:v>16.383195979899444</c:v>
                </c:pt>
                <c:pt idx="300">
                  <c:v>16.389879396984881</c:v>
                </c:pt>
                <c:pt idx="301">
                  <c:v>16.395798994974829</c:v>
                </c:pt>
                <c:pt idx="302">
                  <c:v>16.405693467336643</c:v>
                </c:pt>
                <c:pt idx="303">
                  <c:v>16.415879396984892</c:v>
                </c:pt>
                <c:pt idx="304">
                  <c:v>16.426462311557756</c:v>
                </c:pt>
                <c:pt idx="305">
                  <c:v>16.435824120602987</c:v>
                </c:pt>
                <c:pt idx="306">
                  <c:v>16.443005025125601</c:v>
                </c:pt>
                <c:pt idx="307">
                  <c:v>16.449095477386905</c:v>
                </c:pt>
                <c:pt idx="308">
                  <c:v>16.454894472361772</c:v>
                </c:pt>
                <c:pt idx="309">
                  <c:v>16.466497487437138</c:v>
                </c:pt>
                <c:pt idx="310">
                  <c:v>16.479723618090411</c:v>
                </c:pt>
                <c:pt idx="311">
                  <c:v>16.493155778894426</c:v>
                </c:pt>
                <c:pt idx="312">
                  <c:v>16.506834170854233</c:v>
                </c:pt>
                <c:pt idx="313">
                  <c:v>16.519552763819053</c:v>
                </c:pt>
                <c:pt idx="314">
                  <c:v>16.534301507537652</c:v>
                </c:pt>
                <c:pt idx="315">
                  <c:v>16.549964824120575</c:v>
                </c:pt>
                <c:pt idx="316">
                  <c:v>16.565939698492436</c:v>
                </c:pt>
                <c:pt idx="317">
                  <c:v>16.580633165829113</c:v>
                </c:pt>
                <c:pt idx="318">
                  <c:v>16.594768844221065</c:v>
                </c:pt>
                <c:pt idx="319">
                  <c:v>16.60975879396981</c:v>
                </c:pt>
                <c:pt idx="320">
                  <c:v>16.622095477386903</c:v>
                </c:pt>
                <c:pt idx="321">
                  <c:v>16.63315577889443</c:v>
                </c:pt>
                <c:pt idx="322">
                  <c:v>16.645170854271328</c:v>
                </c:pt>
                <c:pt idx="323">
                  <c:v>16.660653266331639</c:v>
                </c:pt>
                <c:pt idx="324">
                  <c:v>16.678969849246215</c:v>
                </c:pt>
                <c:pt idx="325">
                  <c:v>16.695125628140687</c:v>
                </c:pt>
                <c:pt idx="326">
                  <c:v>16.714839195979877</c:v>
                </c:pt>
                <c:pt idx="327">
                  <c:v>16.736170854271332</c:v>
                </c:pt>
                <c:pt idx="328">
                  <c:v>16.75888442211053</c:v>
                </c:pt>
                <c:pt idx="329">
                  <c:v>16.780944723618063</c:v>
                </c:pt>
                <c:pt idx="330">
                  <c:v>16.806934673366818</c:v>
                </c:pt>
                <c:pt idx="331">
                  <c:v>16.830894472361795</c:v>
                </c:pt>
                <c:pt idx="332">
                  <c:v>16.855432160803996</c:v>
                </c:pt>
                <c:pt idx="333">
                  <c:v>16.880738693467311</c:v>
                </c:pt>
                <c:pt idx="334">
                  <c:v>16.906603015075358</c:v>
                </c:pt>
                <c:pt idx="335">
                  <c:v>16.932482412060271</c:v>
                </c:pt>
                <c:pt idx="336">
                  <c:v>16.958648241205992</c:v>
                </c:pt>
                <c:pt idx="337">
                  <c:v>16.987281407035137</c:v>
                </c:pt>
                <c:pt idx="338">
                  <c:v>17.015366834170816</c:v>
                </c:pt>
                <c:pt idx="339">
                  <c:v>17.041713567839153</c:v>
                </c:pt>
                <c:pt idx="340">
                  <c:v>17.069718592964783</c:v>
                </c:pt>
                <c:pt idx="341">
                  <c:v>17.097713567839154</c:v>
                </c:pt>
                <c:pt idx="342">
                  <c:v>17.125195979899441</c:v>
                </c:pt>
                <c:pt idx="343">
                  <c:v>17.153135678391909</c:v>
                </c:pt>
                <c:pt idx="344">
                  <c:v>17.1823668341708</c:v>
                </c:pt>
                <c:pt idx="345">
                  <c:v>17.211739999999939</c:v>
                </c:pt>
                <c:pt idx="346">
                  <c:v>17.242364999999939</c:v>
                </c:pt>
                <c:pt idx="347">
                  <c:v>17.268279999999923</c:v>
                </c:pt>
                <c:pt idx="348">
                  <c:v>17.297654999999924</c:v>
                </c:pt>
                <c:pt idx="349">
                  <c:v>17.325614999999928</c:v>
                </c:pt>
                <c:pt idx="350">
                  <c:v>17.354999999999929</c:v>
                </c:pt>
                <c:pt idx="351">
                  <c:v>17.381599999999928</c:v>
                </c:pt>
                <c:pt idx="352">
                  <c:v>17.407379999999939</c:v>
                </c:pt>
                <c:pt idx="353">
                  <c:v>17.432469999999942</c:v>
                </c:pt>
                <c:pt idx="354">
                  <c:v>17.457929999999944</c:v>
                </c:pt>
                <c:pt idx="355">
                  <c:v>17.477574999999945</c:v>
                </c:pt>
                <c:pt idx="356">
                  <c:v>17.497674999999948</c:v>
                </c:pt>
                <c:pt idx="357">
                  <c:v>17.516559999999938</c:v>
                </c:pt>
                <c:pt idx="358">
                  <c:v>17.536114999999938</c:v>
                </c:pt>
                <c:pt idx="359">
                  <c:v>17.557079999999935</c:v>
                </c:pt>
                <c:pt idx="360">
                  <c:v>17.577934999999925</c:v>
                </c:pt>
                <c:pt idx="361">
                  <c:v>17.599814999999928</c:v>
                </c:pt>
                <c:pt idx="362">
                  <c:v>17.619134999999932</c:v>
                </c:pt>
                <c:pt idx="363">
                  <c:v>17.637884999999933</c:v>
                </c:pt>
                <c:pt idx="364">
                  <c:v>17.654764999999934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Gesamtentwicklung!$H$1</c:f>
              <c:strCache>
                <c:ptCount val="1"/>
                <c:pt idx="0">
                  <c:v>Preis Base NCG Spot</c:v>
                </c:pt>
              </c:strCache>
            </c:strRef>
          </c:tx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Gesamtentwicklung!$H$1098:$H$1462</c:f>
              <c:numCache>
                <c:formatCode>General</c:formatCode>
                <c:ptCount val="365"/>
                <c:pt idx="0">
                  <c:v>20.405000000000001</c:v>
                </c:pt>
                <c:pt idx="1">
                  <c:v>19.582000000000001</c:v>
                </c:pt>
                <c:pt idx="2">
                  <c:v>18.942</c:v>
                </c:pt>
                <c:pt idx="3">
                  <c:v>19.035</c:v>
                </c:pt>
                <c:pt idx="4">
                  <c:v>19.297000000000001</c:v>
                </c:pt>
                <c:pt idx="5">
                  <c:v>19.061</c:v>
                </c:pt>
                <c:pt idx="6">
                  <c:v>19.045999999999999</c:v>
                </c:pt>
                <c:pt idx="7">
                  <c:v>19.149000000000001</c:v>
                </c:pt>
                <c:pt idx="8">
                  <c:v>19.420000000000002</c:v>
                </c:pt>
                <c:pt idx="9">
                  <c:v>20.221</c:v>
                </c:pt>
                <c:pt idx="10">
                  <c:v>20.597000000000001</c:v>
                </c:pt>
                <c:pt idx="11">
                  <c:v>21.088999999999999</c:v>
                </c:pt>
                <c:pt idx="12">
                  <c:v>20.533000000000001</c:v>
                </c:pt>
                <c:pt idx="13">
                  <c:v>20.541</c:v>
                </c:pt>
                <c:pt idx="14">
                  <c:v>20.773</c:v>
                </c:pt>
                <c:pt idx="15">
                  <c:v>19.718</c:v>
                </c:pt>
                <c:pt idx="16">
                  <c:v>20.073</c:v>
                </c:pt>
                <c:pt idx="17">
                  <c:v>20.497</c:v>
                </c:pt>
                <c:pt idx="18">
                  <c:v>20.827999999999999</c:v>
                </c:pt>
                <c:pt idx="19">
                  <c:v>21.108000000000001</c:v>
                </c:pt>
                <c:pt idx="20">
                  <c:v>21.105</c:v>
                </c:pt>
                <c:pt idx="21">
                  <c:v>21.239000000000001</c:v>
                </c:pt>
                <c:pt idx="22">
                  <c:v>21.98</c:v>
                </c:pt>
                <c:pt idx="23">
                  <c:v>22.024999999999999</c:v>
                </c:pt>
                <c:pt idx="24">
                  <c:v>21.259</c:v>
                </c:pt>
                <c:pt idx="25">
                  <c:v>20.72</c:v>
                </c:pt>
                <c:pt idx="26">
                  <c:v>19.925000000000001</c:v>
                </c:pt>
                <c:pt idx="27">
                  <c:v>19.881</c:v>
                </c:pt>
                <c:pt idx="28">
                  <c:v>19.954000000000001</c:v>
                </c:pt>
                <c:pt idx="29">
                  <c:v>20.690999999999999</c:v>
                </c:pt>
                <c:pt idx="30">
                  <c:v>21.853000000000002</c:v>
                </c:pt>
                <c:pt idx="31">
                  <c:v>22.466000000000001</c:v>
                </c:pt>
                <c:pt idx="32">
                  <c:v>22.741</c:v>
                </c:pt>
                <c:pt idx="33">
                  <c:v>22.591999999999999</c:v>
                </c:pt>
                <c:pt idx="34">
                  <c:v>22.631</c:v>
                </c:pt>
                <c:pt idx="35">
                  <c:v>23.056999999999999</c:v>
                </c:pt>
                <c:pt idx="36">
                  <c:v>22.846</c:v>
                </c:pt>
                <c:pt idx="37">
                  <c:v>22.312999999999999</c:v>
                </c:pt>
                <c:pt idx="38">
                  <c:v>21.079000000000001</c:v>
                </c:pt>
                <c:pt idx="39">
                  <c:v>20.988</c:v>
                </c:pt>
                <c:pt idx="40">
                  <c:v>20.286999999999999</c:v>
                </c:pt>
                <c:pt idx="41">
                  <c:v>20.276</c:v>
                </c:pt>
                <c:pt idx="42">
                  <c:v>20.381</c:v>
                </c:pt>
                <c:pt idx="43">
                  <c:v>19.998000000000001</c:v>
                </c:pt>
                <c:pt idx="44">
                  <c:v>19.492000000000001</c:v>
                </c:pt>
                <c:pt idx="45">
                  <c:v>19.350999999999999</c:v>
                </c:pt>
                <c:pt idx="46">
                  <c:v>19.478000000000002</c:v>
                </c:pt>
                <c:pt idx="47">
                  <c:v>18.677</c:v>
                </c:pt>
                <c:pt idx="48">
                  <c:v>18.669</c:v>
                </c:pt>
                <c:pt idx="49">
                  <c:v>18.742000000000001</c:v>
                </c:pt>
                <c:pt idx="50">
                  <c:v>18.681000000000001</c:v>
                </c:pt>
                <c:pt idx="51">
                  <c:v>18.329000000000001</c:v>
                </c:pt>
                <c:pt idx="52">
                  <c:v>18.053000000000001</c:v>
                </c:pt>
                <c:pt idx="53">
                  <c:v>18.602</c:v>
                </c:pt>
                <c:pt idx="54">
                  <c:v>18.254999999999999</c:v>
                </c:pt>
                <c:pt idx="55">
                  <c:v>18.187999999999999</c:v>
                </c:pt>
                <c:pt idx="56">
                  <c:v>18.163</c:v>
                </c:pt>
                <c:pt idx="57">
                  <c:v>17.837</c:v>
                </c:pt>
                <c:pt idx="58">
                  <c:v>17.733000000000001</c:v>
                </c:pt>
                <c:pt idx="59">
                  <c:v>17.445</c:v>
                </c:pt>
                <c:pt idx="60">
                  <c:v>17.474</c:v>
                </c:pt>
                <c:pt idx="61">
                  <c:v>16.957999999999998</c:v>
                </c:pt>
                <c:pt idx="62">
                  <c:v>16.928000000000001</c:v>
                </c:pt>
                <c:pt idx="63">
                  <c:v>17.178000000000001</c:v>
                </c:pt>
                <c:pt idx="64">
                  <c:v>17.120999999999999</c:v>
                </c:pt>
                <c:pt idx="65">
                  <c:v>17.224</c:v>
                </c:pt>
                <c:pt idx="66">
                  <c:v>16.742000000000001</c:v>
                </c:pt>
                <c:pt idx="67">
                  <c:v>16.585999999999999</c:v>
                </c:pt>
                <c:pt idx="68">
                  <c:v>16.454999999999998</c:v>
                </c:pt>
                <c:pt idx="69">
                  <c:v>16.420000000000002</c:v>
                </c:pt>
                <c:pt idx="70">
                  <c:v>16.666</c:v>
                </c:pt>
                <c:pt idx="71">
                  <c:v>16.289000000000001</c:v>
                </c:pt>
                <c:pt idx="72">
                  <c:v>16.402999999999999</c:v>
                </c:pt>
                <c:pt idx="73">
                  <c:v>16.544</c:v>
                </c:pt>
                <c:pt idx="74">
                  <c:v>16.294</c:v>
                </c:pt>
                <c:pt idx="75">
                  <c:v>16.096</c:v>
                </c:pt>
                <c:pt idx="76">
                  <c:v>16.053000000000001</c:v>
                </c:pt>
                <c:pt idx="77">
                  <c:v>16.12</c:v>
                </c:pt>
                <c:pt idx="78">
                  <c:v>16.085999999999999</c:v>
                </c:pt>
                <c:pt idx="79">
                  <c:v>16.065000000000001</c:v>
                </c:pt>
                <c:pt idx="80">
                  <c:v>15.853</c:v>
                </c:pt>
                <c:pt idx="81">
                  <c:v>15.867000000000001</c:v>
                </c:pt>
                <c:pt idx="82">
                  <c:v>15.526</c:v>
                </c:pt>
                <c:pt idx="83">
                  <c:v>15.48</c:v>
                </c:pt>
                <c:pt idx="84">
                  <c:v>15.601000000000001</c:v>
                </c:pt>
                <c:pt idx="85">
                  <c:v>15.195</c:v>
                </c:pt>
                <c:pt idx="86">
                  <c:v>15.146000000000001</c:v>
                </c:pt>
                <c:pt idx="87">
                  <c:v>15.539</c:v>
                </c:pt>
                <c:pt idx="88">
                  <c:v>15.638999999999999</c:v>
                </c:pt>
                <c:pt idx="89">
                  <c:v>15.37</c:v>
                </c:pt>
                <c:pt idx="90">
                  <c:v>15.884</c:v>
                </c:pt>
                <c:pt idx="91">
                  <c:v>16.164999999999999</c:v>
                </c:pt>
                <c:pt idx="92">
                  <c:v>16.495000000000001</c:v>
                </c:pt>
                <c:pt idx="93">
                  <c:v>16.161000000000001</c:v>
                </c:pt>
                <c:pt idx="94">
                  <c:v>16.545999999999999</c:v>
                </c:pt>
                <c:pt idx="95">
                  <c:v>16.521999999999998</c:v>
                </c:pt>
                <c:pt idx="96">
                  <c:v>16.356999999999999</c:v>
                </c:pt>
                <c:pt idx="97">
                  <c:v>16.091000000000001</c:v>
                </c:pt>
                <c:pt idx="98">
                  <c:v>16.315000000000001</c:v>
                </c:pt>
                <c:pt idx="99">
                  <c:v>16.114999999999998</c:v>
                </c:pt>
                <c:pt idx="100">
                  <c:v>15.939</c:v>
                </c:pt>
                <c:pt idx="101">
                  <c:v>16.407</c:v>
                </c:pt>
                <c:pt idx="102">
                  <c:v>16.088999999999999</c:v>
                </c:pt>
                <c:pt idx="103">
                  <c:v>16.035</c:v>
                </c:pt>
                <c:pt idx="104">
                  <c:v>16.056000000000001</c:v>
                </c:pt>
                <c:pt idx="105">
                  <c:v>16.373999999999999</c:v>
                </c:pt>
                <c:pt idx="106">
                  <c:v>16.390999999999998</c:v>
                </c:pt>
                <c:pt idx="107">
                  <c:v>16.701000000000001</c:v>
                </c:pt>
                <c:pt idx="108">
                  <c:v>17.061</c:v>
                </c:pt>
                <c:pt idx="109">
                  <c:v>16.741</c:v>
                </c:pt>
                <c:pt idx="110">
                  <c:v>16.707999999999998</c:v>
                </c:pt>
                <c:pt idx="111">
                  <c:v>16.704000000000001</c:v>
                </c:pt>
                <c:pt idx="112">
                  <c:v>16.760000000000002</c:v>
                </c:pt>
                <c:pt idx="113">
                  <c:v>16.945</c:v>
                </c:pt>
                <c:pt idx="114">
                  <c:v>16.768999999999998</c:v>
                </c:pt>
                <c:pt idx="115">
                  <c:v>16.777000000000001</c:v>
                </c:pt>
                <c:pt idx="116">
                  <c:v>16.87</c:v>
                </c:pt>
                <c:pt idx="117">
                  <c:v>16.757000000000001</c:v>
                </c:pt>
                <c:pt idx="118">
                  <c:v>16.398</c:v>
                </c:pt>
                <c:pt idx="119">
                  <c:v>16.434999999999999</c:v>
                </c:pt>
                <c:pt idx="120">
                  <c:v>16.693000000000001</c:v>
                </c:pt>
                <c:pt idx="121">
                  <c:v>16.936</c:v>
                </c:pt>
                <c:pt idx="122">
                  <c:v>16.832000000000001</c:v>
                </c:pt>
                <c:pt idx="123">
                  <c:v>16.564</c:v>
                </c:pt>
                <c:pt idx="124">
                  <c:v>16.16</c:v>
                </c:pt>
                <c:pt idx="125">
                  <c:v>16.489999999999998</c:v>
                </c:pt>
                <c:pt idx="126">
                  <c:v>16.233000000000001</c:v>
                </c:pt>
                <c:pt idx="127">
                  <c:v>16.256</c:v>
                </c:pt>
                <c:pt idx="128">
                  <c:v>16.099</c:v>
                </c:pt>
                <c:pt idx="129">
                  <c:v>16.338999999999999</c:v>
                </c:pt>
                <c:pt idx="130">
                  <c:v>15.872</c:v>
                </c:pt>
                <c:pt idx="131">
                  <c:v>15.935</c:v>
                </c:pt>
                <c:pt idx="132">
                  <c:v>15.878</c:v>
                </c:pt>
                <c:pt idx="133">
                  <c:v>15.718</c:v>
                </c:pt>
                <c:pt idx="134">
                  <c:v>15.842000000000001</c:v>
                </c:pt>
                <c:pt idx="135">
                  <c:v>15.842000000000001</c:v>
                </c:pt>
                <c:pt idx="136">
                  <c:v>15.83</c:v>
                </c:pt>
                <c:pt idx="137">
                  <c:v>16.006</c:v>
                </c:pt>
                <c:pt idx="138">
                  <c:v>15.914999999999999</c:v>
                </c:pt>
                <c:pt idx="139">
                  <c:v>15.821</c:v>
                </c:pt>
                <c:pt idx="140">
                  <c:v>15.688000000000001</c:v>
                </c:pt>
                <c:pt idx="141">
                  <c:v>15.617000000000001</c:v>
                </c:pt>
                <c:pt idx="142">
                  <c:v>15.722</c:v>
                </c:pt>
                <c:pt idx="143">
                  <c:v>15.725</c:v>
                </c:pt>
                <c:pt idx="144">
                  <c:v>15.518000000000001</c:v>
                </c:pt>
                <c:pt idx="145">
                  <c:v>0</c:v>
                </c:pt>
                <c:pt idx="146">
                  <c:v>15.29</c:v>
                </c:pt>
                <c:pt idx="147">
                  <c:v>15.739000000000001</c:v>
                </c:pt>
                <c:pt idx="148">
                  <c:v>15.625999999999999</c:v>
                </c:pt>
                <c:pt idx="149">
                  <c:v>15.895</c:v>
                </c:pt>
                <c:pt idx="150">
                  <c:v>15.773999999999999</c:v>
                </c:pt>
                <c:pt idx="151">
                  <c:v>15.494</c:v>
                </c:pt>
                <c:pt idx="152">
                  <c:v>15.21</c:v>
                </c:pt>
                <c:pt idx="153">
                  <c:v>15.135999999999999</c:v>
                </c:pt>
                <c:pt idx="154">
                  <c:v>15.151999999999999</c:v>
                </c:pt>
                <c:pt idx="155">
                  <c:v>15.468</c:v>
                </c:pt>
                <c:pt idx="156">
                  <c:v>15.291</c:v>
                </c:pt>
                <c:pt idx="157">
                  <c:v>15.311999999999999</c:v>
                </c:pt>
                <c:pt idx="158">
                  <c:v>15.492000000000001</c:v>
                </c:pt>
                <c:pt idx="159">
                  <c:v>15.414999999999999</c:v>
                </c:pt>
                <c:pt idx="160">
                  <c:v>15.347</c:v>
                </c:pt>
                <c:pt idx="161">
                  <c:v>15.509</c:v>
                </c:pt>
                <c:pt idx="162">
                  <c:v>15.401999999999999</c:v>
                </c:pt>
                <c:pt idx="163">
                  <c:v>15.34</c:v>
                </c:pt>
                <c:pt idx="164">
                  <c:v>15.518000000000001</c:v>
                </c:pt>
                <c:pt idx="165">
                  <c:v>15.162000000000001</c:v>
                </c:pt>
                <c:pt idx="166">
                  <c:v>15.221</c:v>
                </c:pt>
                <c:pt idx="167">
                  <c:v>15.254</c:v>
                </c:pt>
                <c:pt idx="168">
                  <c:v>15.42</c:v>
                </c:pt>
                <c:pt idx="169">
                  <c:v>15.641</c:v>
                </c:pt>
                <c:pt idx="170">
                  <c:v>15.722</c:v>
                </c:pt>
                <c:pt idx="171">
                  <c:v>15.682</c:v>
                </c:pt>
                <c:pt idx="172">
                  <c:v>15.416</c:v>
                </c:pt>
                <c:pt idx="173">
                  <c:v>15.101000000000001</c:v>
                </c:pt>
                <c:pt idx="174">
                  <c:v>15.084</c:v>
                </c:pt>
                <c:pt idx="175">
                  <c:v>15.353999999999999</c:v>
                </c:pt>
                <c:pt idx="176">
                  <c:v>15.531000000000001</c:v>
                </c:pt>
                <c:pt idx="177">
                  <c:v>15.579000000000001</c:v>
                </c:pt>
                <c:pt idx="178">
                  <c:v>15.657</c:v>
                </c:pt>
                <c:pt idx="179">
                  <c:v>15.574999999999999</c:v>
                </c:pt>
                <c:pt idx="180">
                  <c:v>15.285</c:v>
                </c:pt>
                <c:pt idx="181">
                  <c:v>15.288</c:v>
                </c:pt>
                <c:pt idx="182">
                  <c:v>15.372</c:v>
                </c:pt>
                <c:pt idx="183">
                  <c:v>15.522</c:v>
                </c:pt>
                <c:pt idx="184">
                  <c:v>15.555999999999999</c:v>
                </c:pt>
                <c:pt idx="185">
                  <c:v>15.49</c:v>
                </c:pt>
                <c:pt idx="186">
                  <c:v>15.481</c:v>
                </c:pt>
                <c:pt idx="187">
                  <c:v>15.209</c:v>
                </c:pt>
                <c:pt idx="188">
                  <c:v>15.246</c:v>
                </c:pt>
                <c:pt idx="189">
                  <c:v>15.28</c:v>
                </c:pt>
                <c:pt idx="190">
                  <c:v>15.151</c:v>
                </c:pt>
                <c:pt idx="191">
                  <c:v>15.045999999999999</c:v>
                </c:pt>
                <c:pt idx="192">
                  <c:v>15.032</c:v>
                </c:pt>
                <c:pt idx="193">
                  <c:v>15.057</c:v>
                </c:pt>
                <c:pt idx="194">
                  <c:v>15.041</c:v>
                </c:pt>
                <c:pt idx="195">
                  <c:v>15.037000000000001</c:v>
                </c:pt>
                <c:pt idx="196">
                  <c:v>14.958</c:v>
                </c:pt>
                <c:pt idx="197">
                  <c:v>15.081</c:v>
                </c:pt>
                <c:pt idx="198">
                  <c:v>15.192</c:v>
                </c:pt>
                <c:pt idx="199">
                  <c:v>15.275</c:v>
                </c:pt>
                <c:pt idx="200">
                  <c:v>15.363</c:v>
                </c:pt>
                <c:pt idx="201">
                  <c:v>15.096</c:v>
                </c:pt>
                <c:pt idx="202">
                  <c:v>15.163</c:v>
                </c:pt>
                <c:pt idx="203">
                  <c:v>15.315</c:v>
                </c:pt>
                <c:pt idx="204">
                  <c:v>15.108000000000001</c:v>
                </c:pt>
                <c:pt idx="205">
                  <c:v>15.122</c:v>
                </c:pt>
                <c:pt idx="206">
                  <c:v>15.388</c:v>
                </c:pt>
                <c:pt idx="207">
                  <c:v>15.349</c:v>
                </c:pt>
                <c:pt idx="208">
                  <c:v>15.162000000000001</c:v>
                </c:pt>
                <c:pt idx="209">
                  <c:v>15.151</c:v>
                </c:pt>
                <c:pt idx="210">
                  <c:v>15.221</c:v>
                </c:pt>
                <c:pt idx="211">
                  <c:v>15.32</c:v>
                </c:pt>
                <c:pt idx="212">
                  <c:v>15.128</c:v>
                </c:pt>
                <c:pt idx="213">
                  <c:v>15.042999999999999</c:v>
                </c:pt>
                <c:pt idx="214">
                  <c:v>15.179</c:v>
                </c:pt>
                <c:pt idx="215">
                  <c:v>15.202</c:v>
                </c:pt>
                <c:pt idx="216">
                  <c:v>15.212999999999999</c:v>
                </c:pt>
                <c:pt idx="217">
                  <c:v>15.244</c:v>
                </c:pt>
                <c:pt idx="218">
                  <c:v>15.634</c:v>
                </c:pt>
                <c:pt idx="219">
                  <c:v>15.537000000000001</c:v>
                </c:pt>
                <c:pt idx="220">
                  <c:v>15.901</c:v>
                </c:pt>
                <c:pt idx="221">
                  <c:v>16.198</c:v>
                </c:pt>
                <c:pt idx="222">
                  <c:v>16.154</c:v>
                </c:pt>
                <c:pt idx="223">
                  <c:v>16.149000000000001</c:v>
                </c:pt>
                <c:pt idx="224">
                  <c:v>16.183</c:v>
                </c:pt>
                <c:pt idx="225">
                  <c:v>16.05</c:v>
                </c:pt>
                <c:pt idx="226">
                  <c:v>15.862</c:v>
                </c:pt>
                <c:pt idx="227">
                  <c:v>16.123000000000001</c:v>
                </c:pt>
                <c:pt idx="228">
                  <c:v>16.268999999999998</c:v>
                </c:pt>
                <c:pt idx="229">
                  <c:v>16.254999999999999</c:v>
                </c:pt>
                <c:pt idx="230">
                  <c:v>16.271999999999998</c:v>
                </c:pt>
                <c:pt idx="231">
                  <c:v>16.356999999999999</c:v>
                </c:pt>
                <c:pt idx="232">
                  <c:v>16.457999999999998</c:v>
                </c:pt>
                <c:pt idx="233">
                  <c:v>16.298999999999999</c:v>
                </c:pt>
                <c:pt idx="234">
                  <c:v>16.456</c:v>
                </c:pt>
                <c:pt idx="235">
                  <c:v>16.548999999999999</c:v>
                </c:pt>
                <c:pt idx="236">
                  <c:v>16.300999999999998</c:v>
                </c:pt>
                <c:pt idx="237">
                  <c:v>16.280999999999999</c:v>
                </c:pt>
                <c:pt idx="238">
                  <c:v>16.588999999999999</c:v>
                </c:pt>
                <c:pt idx="239">
                  <c:v>16.475999999999999</c:v>
                </c:pt>
                <c:pt idx="240">
                  <c:v>16.524999999999999</c:v>
                </c:pt>
                <c:pt idx="241">
                  <c:v>16.766999999999999</c:v>
                </c:pt>
                <c:pt idx="242">
                  <c:v>16.588000000000001</c:v>
                </c:pt>
                <c:pt idx="243">
                  <c:v>16.425999999999998</c:v>
                </c:pt>
                <c:pt idx="244">
                  <c:v>16.431999999999999</c:v>
                </c:pt>
                <c:pt idx="245">
                  <c:v>16.539000000000001</c:v>
                </c:pt>
                <c:pt idx="246">
                  <c:v>16.446000000000002</c:v>
                </c:pt>
                <c:pt idx="247">
                  <c:v>16.675000000000001</c:v>
                </c:pt>
                <c:pt idx="248">
                  <c:v>16.753</c:v>
                </c:pt>
                <c:pt idx="249">
                  <c:v>16.855</c:v>
                </c:pt>
                <c:pt idx="250">
                  <c:v>16.751999999999999</c:v>
                </c:pt>
                <c:pt idx="251">
                  <c:v>16.754999999999999</c:v>
                </c:pt>
                <c:pt idx="252">
                  <c:v>17.103999999999999</c:v>
                </c:pt>
                <c:pt idx="253">
                  <c:v>17.324000000000002</c:v>
                </c:pt>
                <c:pt idx="254">
                  <c:v>17.324999999999999</c:v>
                </c:pt>
                <c:pt idx="255">
                  <c:v>17.443999999999999</c:v>
                </c:pt>
                <c:pt idx="256">
                  <c:v>17.850999999999999</c:v>
                </c:pt>
                <c:pt idx="257">
                  <c:v>17.474</c:v>
                </c:pt>
                <c:pt idx="258">
                  <c:v>17.481000000000002</c:v>
                </c:pt>
                <c:pt idx="259">
                  <c:v>17.702000000000002</c:v>
                </c:pt>
                <c:pt idx="260">
                  <c:v>17.824999999999999</c:v>
                </c:pt>
                <c:pt idx="261">
                  <c:v>17.648</c:v>
                </c:pt>
                <c:pt idx="262">
                  <c:v>17.559999999999999</c:v>
                </c:pt>
                <c:pt idx="263">
                  <c:v>17.239999999999998</c:v>
                </c:pt>
                <c:pt idx="264">
                  <c:v>16.885000000000002</c:v>
                </c:pt>
                <c:pt idx="265">
                  <c:v>16.888999999999999</c:v>
                </c:pt>
                <c:pt idx="266">
                  <c:v>16.998000000000001</c:v>
                </c:pt>
                <c:pt idx="267">
                  <c:v>17.495999999999999</c:v>
                </c:pt>
                <c:pt idx="268">
                  <c:v>17.738</c:v>
                </c:pt>
                <c:pt idx="269">
                  <c:v>17.582999999999998</c:v>
                </c:pt>
                <c:pt idx="270">
                  <c:v>17.728999999999999</c:v>
                </c:pt>
                <c:pt idx="271">
                  <c:v>16.946999999999999</c:v>
                </c:pt>
                <c:pt idx="272">
                  <c:v>16.709</c:v>
                </c:pt>
                <c:pt idx="273">
                  <c:v>16.818999999999999</c:v>
                </c:pt>
                <c:pt idx="274">
                  <c:v>16.832000000000001</c:v>
                </c:pt>
                <c:pt idx="275">
                  <c:v>17.106999999999999</c:v>
                </c:pt>
                <c:pt idx="276">
                  <c:v>17.635999999999999</c:v>
                </c:pt>
                <c:pt idx="277">
                  <c:v>17.896999999999998</c:v>
                </c:pt>
                <c:pt idx="278">
                  <c:v>17.68</c:v>
                </c:pt>
                <c:pt idx="279">
                  <c:v>17.698</c:v>
                </c:pt>
                <c:pt idx="280">
                  <c:v>17.89</c:v>
                </c:pt>
                <c:pt idx="281">
                  <c:v>18.295000000000002</c:v>
                </c:pt>
                <c:pt idx="282">
                  <c:v>17.849</c:v>
                </c:pt>
                <c:pt idx="283">
                  <c:v>17.495999999999999</c:v>
                </c:pt>
                <c:pt idx="284">
                  <c:v>17.238</c:v>
                </c:pt>
                <c:pt idx="285">
                  <c:v>16.989999999999998</c:v>
                </c:pt>
                <c:pt idx="286">
                  <c:v>16.914999999999999</c:v>
                </c:pt>
                <c:pt idx="287">
                  <c:v>16.957000000000001</c:v>
                </c:pt>
                <c:pt idx="288">
                  <c:v>16.948</c:v>
                </c:pt>
                <c:pt idx="289">
                  <c:v>16.876000000000001</c:v>
                </c:pt>
                <c:pt idx="290">
                  <c:v>17.21</c:v>
                </c:pt>
                <c:pt idx="291">
                  <c:v>17.012</c:v>
                </c:pt>
                <c:pt idx="292">
                  <c:v>16.748999999999999</c:v>
                </c:pt>
                <c:pt idx="293">
                  <c:v>16.803000000000001</c:v>
                </c:pt>
                <c:pt idx="294">
                  <c:v>17.28</c:v>
                </c:pt>
                <c:pt idx="295">
                  <c:v>17.134</c:v>
                </c:pt>
                <c:pt idx="296">
                  <c:v>17.126000000000001</c:v>
                </c:pt>
                <c:pt idx="297">
                  <c:v>17.297000000000001</c:v>
                </c:pt>
                <c:pt idx="298">
                  <c:v>17.259</c:v>
                </c:pt>
                <c:pt idx="299">
                  <c:v>17.012</c:v>
                </c:pt>
                <c:pt idx="300">
                  <c:v>17.268999999999998</c:v>
                </c:pt>
                <c:pt idx="301">
                  <c:v>17.585000000000001</c:v>
                </c:pt>
                <c:pt idx="302">
                  <c:v>18.058</c:v>
                </c:pt>
                <c:pt idx="303">
                  <c:v>18.062000000000001</c:v>
                </c:pt>
                <c:pt idx="304">
                  <c:v>18.161999999999999</c:v>
                </c:pt>
                <c:pt idx="305">
                  <c:v>18.236999999999998</c:v>
                </c:pt>
                <c:pt idx="306">
                  <c:v>17.82</c:v>
                </c:pt>
                <c:pt idx="307">
                  <c:v>17.913</c:v>
                </c:pt>
                <c:pt idx="308">
                  <c:v>18.215</c:v>
                </c:pt>
                <c:pt idx="309">
                  <c:v>19.05</c:v>
                </c:pt>
                <c:pt idx="310">
                  <c:v>19.34</c:v>
                </c:pt>
                <c:pt idx="311">
                  <c:v>19.376999999999999</c:v>
                </c:pt>
                <c:pt idx="312">
                  <c:v>19.481999999999999</c:v>
                </c:pt>
                <c:pt idx="313">
                  <c:v>19.475999999999999</c:v>
                </c:pt>
                <c:pt idx="314">
                  <c:v>19.704000000000001</c:v>
                </c:pt>
                <c:pt idx="315">
                  <c:v>19.893999999999998</c:v>
                </c:pt>
                <c:pt idx="316">
                  <c:v>20.048999999999999</c:v>
                </c:pt>
                <c:pt idx="317">
                  <c:v>19.681000000000001</c:v>
                </c:pt>
                <c:pt idx="318">
                  <c:v>19.210999999999999</c:v>
                </c:pt>
                <c:pt idx="319">
                  <c:v>19.417999999999999</c:v>
                </c:pt>
                <c:pt idx="320">
                  <c:v>19.148</c:v>
                </c:pt>
                <c:pt idx="321">
                  <c:v>19.137</c:v>
                </c:pt>
                <c:pt idx="322">
                  <c:v>19.222999999999999</c:v>
                </c:pt>
                <c:pt idx="323">
                  <c:v>19.645</c:v>
                </c:pt>
                <c:pt idx="324">
                  <c:v>19.805</c:v>
                </c:pt>
                <c:pt idx="325">
                  <c:v>19.704999999999998</c:v>
                </c:pt>
                <c:pt idx="326">
                  <c:v>20.155999999999999</c:v>
                </c:pt>
                <c:pt idx="327">
                  <c:v>20.501000000000001</c:v>
                </c:pt>
                <c:pt idx="328">
                  <c:v>20.619</c:v>
                </c:pt>
                <c:pt idx="329">
                  <c:v>20.728999999999999</c:v>
                </c:pt>
                <c:pt idx="330">
                  <c:v>21.044</c:v>
                </c:pt>
                <c:pt idx="331">
                  <c:v>20.702999999999999</c:v>
                </c:pt>
                <c:pt idx="332">
                  <c:v>20.760999999999999</c:v>
                </c:pt>
                <c:pt idx="333">
                  <c:v>20.754000000000001</c:v>
                </c:pt>
                <c:pt idx="334">
                  <c:v>20.989000000000001</c:v>
                </c:pt>
                <c:pt idx="335">
                  <c:v>20.992000000000001</c:v>
                </c:pt>
                <c:pt idx="336">
                  <c:v>21.036999999999999</c:v>
                </c:pt>
                <c:pt idx="337">
                  <c:v>21.704000000000001</c:v>
                </c:pt>
                <c:pt idx="338">
                  <c:v>21.504000000000001</c:v>
                </c:pt>
                <c:pt idx="339">
                  <c:v>21.064</c:v>
                </c:pt>
                <c:pt idx="340">
                  <c:v>21.260999999999999</c:v>
                </c:pt>
                <c:pt idx="341">
                  <c:v>21.187999999999999</c:v>
                </c:pt>
                <c:pt idx="342">
                  <c:v>21.190999999999999</c:v>
                </c:pt>
                <c:pt idx="343">
                  <c:v>21.285</c:v>
                </c:pt>
                <c:pt idx="344">
                  <c:v>21.335000000000001</c:v>
                </c:pt>
                <c:pt idx="345">
                  <c:v>22.867000000000001</c:v>
                </c:pt>
                <c:pt idx="346">
                  <c:v>21.414999999999999</c:v>
                </c:pt>
                <c:pt idx="347">
                  <c:v>20.922000000000001</c:v>
                </c:pt>
                <c:pt idx="348">
                  <c:v>21.501000000000001</c:v>
                </c:pt>
                <c:pt idx="349">
                  <c:v>21.486999999999998</c:v>
                </c:pt>
                <c:pt idx="350">
                  <c:v>21.651</c:v>
                </c:pt>
                <c:pt idx="351">
                  <c:v>20.814</c:v>
                </c:pt>
                <c:pt idx="352">
                  <c:v>20.366</c:v>
                </c:pt>
                <c:pt idx="353">
                  <c:v>20.154</c:v>
                </c:pt>
                <c:pt idx="354">
                  <c:v>20.244</c:v>
                </c:pt>
                <c:pt idx="355">
                  <c:v>19.396999999999998</c:v>
                </c:pt>
                <c:pt idx="356">
                  <c:v>19.311</c:v>
                </c:pt>
                <c:pt idx="357">
                  <c:v>19.088999999999999</c:v>
                </c:pt>
                <c:pt idx="358">
                  <c:v>19.402999999999999</c:v>
                </c:pt>
                <c:pt idx="359">
                  <c:v>19.608000000000001</c:v>
                </c:pt>
                <c:pt idx="360">
                  <c:v>19.518000000000001</c:v>
                </c:pt>
                <c:pt idx="361">
                  <c:v>19.885000000000002</c:v>
                </c:pt>
                <c:pt idx="362">
                  <c:v>19.265999999999998</c:v>
                </c:pt>
                <c:pt idx="363">
                  <c:v>19.09</c:v>
                </c:pt>
                <c:pt idx="364">
                  <c:v>18.893999999999998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39648"/>
        <c:axId val="201745536"/>
      </c:lineChart>
      <c:dateAx>
        <c:axId val="20173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745536"/>
        <c:crossesAt val="14"/>
        <c:auto val="1"/>
        <c:lblOffset val="100"/>
        <c:baseTimeUnit val="days"/>
      </c:dateAx>
      <c:valAx>
        <c:axId val="201745536"/>
        <c:scaling>
          <c:orientation val="minMax"/>
          <c:max val="23.5"/>
          <c:min val="14"/>
        </c:scaling>
        <c:delete val="0"/>
        <c:axPos val="l"/>
        <c:majorGridlines/>
        <c:numFmt formatCode="#,##0.00\ &quot;€/MWh&quot;" sourceLinked="1"/>
        <c:majorTickMark val="out"/>
        <c:minorTickMark val="none"/>
        <c:tickLblPos val="nextTo"/>
        <c:crossAx val="201739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6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11" cy="62133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0.26948</cdr:x>
      <cdr:y>0.01624</cdr:y>
    </cdr:from>
    <cdr:to>
      <cdr:x>0.45375</cdr:x>
      <cdr:y>0.0599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333940" y="100927"/>
          <a:ext cx="1595910" cy="271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Maximum</a:t>
          </a:r>
          <a:r>
            <a:rPr lang="de-DE" sz="1100" baseline="0"/>
            <a:t> 60,93 €/MWh</a:t>
          </a:r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11" cy="62133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598365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topLeftCell="A26" zoomScaleNormal="100" workbookViewId="0">
      <selection activeCell="E39" sqref="E39"/>
    </sheetView>
  </sheetViews>
  <sheetFormatPr baseColWidth="10" defaultRowHeight="12.75" x14ac:dyDescent="0.2"/>
  <cols>
    <col min="1" max="1" width="45.28515625" bestFit="1" customWidth="1"/>
    <col min="2" max="2" width="14.42578125" bestFit="1" customWidth="1"/>
    <col min="3" max="3" width="14.42578125" customWidth="1"/>
    <col min="4" max="6" width="12.85546875" bestFit="1" customWidth="1"/>
    <col min="7" max="8" width="14.42578125" bestFit="1" customWidth="1"/>
    <col min="9" max="14" width="14.7109375" bestFit="1" customWidth="1"/>
  </cols>
  <sheetData>
    <row r="1" spans="1:8" ht="23.25" x14ac:dyDescent="0.35">
      <c r="A1" s="12" t="s">
        <v>20</v>
      </c>
    </row>
    <row r="2" spans="1:8" ht="23.25" x14ac:dyDescent="0.35">
      <c r="A2" s="12" t="s">
        <v>21</v>
      </c>
    </row>
    <row r="3" spans="1:8" ht="23.25" x14ac:dyDescent="0.35">
      <c r="A3" s="12"/>
    </row>
    <row r="5" spans="1:8" ht="23.25" x14ac:dyDescent="0.35">
      <c r="A5" s="13">
        <v>2018</v>
      </c>
      <c r="B5" s="49"/>
      <c r="C5" s="49"/>
      <c r="D5" s="49"/>
      <c r="E5" s="45"/>
      <c r="F5" s="49"/>
      <c r="G5" s="49"/>
      <c r="H5" s="49"/>
    </row>
    <row r="6" spans="1:8" ht="15.75" x14ac:dyDescent="0.25">
      <c r="B6" s="6" t="s">
        <v>28</v>
      </c>
      <c r="C6" s="6" t="s">
        <v>29</v>
      </c>
      <c r="D6" s="6" t="s">
        <v>30</v>
      </c>
      <c r="E6" s="6" t="s">
        <v>52</v>
      </c>
      <c r="F6" s="6" t="s">
        <v>31</v>
      </c>
      <c r="G6" s="6" t="s">
        <v>40</v>
      </c>
      <c r="H6" s="20" t="s">
        <v>32</v>
      </c>
    </row>
    <row r="7" spans="1:8" x14ac:dyDescent="0.2">
      <c r="A7" s="14" t="s">
        <v>22</v>
      </c>
      <c r="B7" s="17">
        <v>275000</v>
      </c>
      <c r="C7" s="17">
        <v>230000</v>
      </c>
      <c r="D7" s="17">
        <v>10442</v>
      </c>
      <c r="E7" s="17">
        <v>9000</v>
      </c>
      <c r="F7" s="17">
        <v>17466</v>
      </c>
      <c r="G7" s="17">
        <v>110000</v>
      </c>
      <c r="H7" s="21">
        <f>SUM(B7:G7)</f>
        <v>651908</v>
      </c>
    </row>
    <row r="8" spans="1:8" x14ac:dyDescent="0.2">
      <c r="A8" s="14" t="s">
        <v>23</v>
      </c>
      <c r="B8" s="17">
        <f>B7*B9/100</f>
        <v>211911.76470588238</v>
      </c>
      <c r="C8" s="17">
        <f t="shared" ref="C8:G8" si="0">C7*C9/100</f>
        <v>177235.29411764708</v>
      </c>
      <c r="D8" s="17">
        <f t="shared" si="0"/>
        <v>8046.4823529411769</v>
      </c>
      <c r="E8" s="17">
        <f t="shared" ref="E8" si="1">E7*E9/100</f>
        <v>6935.2941176470595</v>
      </c>
      <c r="F8" s="17">
        <f t="shared" si="0"/>
        <v>13459.094117647061</v>
      </c>
      <c r="G8" s="17">
        <f t="shared" si="0"/>
        <v>84764.705882352951</v>
      </c>
      <c r="H8" s="21">
        <f>SUM(B8:G8)</f>
        <v>502352.63529411767</v>
      </c>
    </row>
    <row r="9" spans="1:8" x14ac:dyDescent="0.2">
      <c r="A9" s="14" t="s">
        <v>24</v>
      </c>
      <c r="B9" s="18">
        <f>'Bayer Gesamt 2018'!$L$260</f>
        <v>77.058823529411768</v>
      </c>
      <c r="C9" s="18">
        <f>'Bayer Gesamt 2018'!$L$260</f>
        <v>77.058823529411768</v>
      </c>
      <c r="D9" s="18">
        <f>'Bayer Gesamt 2018'!$L$260</f>
        <v>77.058823529411768</v>
      </c>
      <c r="E9" s="18">
        <f>'Bayer Gesamt 2018'!$L$260</f>
        <v>77.058823529411768</v>
      </c>
      <c r="F9" s="18">
        <f>'Bayer Gesamt 2018'!$L$260</f>
        <v>77.058823529411768</v>
      </c>
      <c r="G9" s="18">
        <f>'Bayer Gesamt 2018'!$L$260</f>
        <v>77.058823529411768</v>
      </c>
      <c r="H9" s="22">
        <f>H8*100/H7</f>
        <v>77.058823529411768</v>
      </c>
    </row>
    <row r="10" spans="1:8" x14ac:dyDescent="0.2">
      <c r="A10" s="14" t="s">
        <v>25</v>
      </c>
      <c r="B10" s="19">
        <f>B8*B11</f>
        <v>3553013.911764706</v>
      </c>
      <c r="C10" s="19">
        <f t="shared" ref="C10:G10" si="2">C8*C11</f>
        <v>2971611.635294118</v>
      </c>
      <c r="D10" s="19">
        <f t="shared" si="2"/>
        <v>134911.16824235296</v>
      </c>
      <c r="E10" s="19">
        <f t="shared" ref="E10" si="3">E8*E11</f>
        <v>116280.45529411765</v>
      </c>
      <c r="F10" s="19">
        <f t="shared" si="2"/>
        <v>225661.60357411767</v>
      </c>
      <c r="G10" s="19">
        <f t="shared" si="2"/>
        <v>1421205.5647058825</v>
      </c>
      <c r="H10" s="23">
        <f>SUM(B10:G10)</f>
        <v>8422684.3388752956</v>
      </c>
    </row>
    <row r="11" spans="1:8" x14ac:dyDescent="0.2">
      <c r="A11" s="34" t="s">
        <v>26</v>
      </c>
      <c r="B11" s="35">
        <f>'Bayer Gesamt 2018'!$M$260</f>
        <v>16.766477862595419</v>
      </c>
      <c r="C11" s="35">
        <f>'Bayer Gesamt 2018'!$M$260</f>
        <v>16.766477862595419</v>
      </c>
      <c r="D11" s="35">
        <f>'Bayer Gesamt 2018'!$M$260</f>
        <v>16.766477862595419</v>
      </c>
      <c r="E11" s="35">
        <f>'Bayer Gesamt 2018'!$M$260</f>
        <v>16.766477862595419</v>
      </c>
      <c r="F11" s="35">
        <f>'Bayer Gesamt 2018'!$M$260</f>
        <v>16.766477862595419</v>
      </c>
      <c r="G11" s="35">
        <f>'Bayer Gesamt 2018'!$M$260</f>
        <v>16.766477862595419</v>
      </c>
      <c r="H11" s="24">
        <f>H10/H8</f>
        <v>16.766477862595423</v>
      </c>
    </row>
    <row r="12" spans="1:8" x14ac:dyDescent="0.2">
      <c r="A12" s="36" t="s">
        <v>33</v>
      </c>
      <c r="B12" s="37">
        <v>16.82</v>
      </c>
      <c r="C12" s="37">
        <v>16.829999999999998</v>
      </c>
      <c r="D12" s="37">
        <v>16.93</v>
      </c>
      <c r="E12" s="37">
        <v>17.260000000000002</v>
      </c>
      <c r="F12" s="37">
        <v>16.899999999999999</v>
      </c>
      <c r="G12" s="37">
        <v>16.89</v>
      </c>
      <c r="H12" s="31">
        <v>16.850000000000001</v>
      </c>
    </row>
    <row r="13" spans="1:8" x14ac:dyDescent="0.2">
      <c r="A13" s="15" t="s">
        <v>27</v>
      </c>
      <c r="B13" s="25">
        <f>B11*100/B12-100</f>
        <v>-0.3182053353423413</v>
      </c>
      <c r="C13" s="25">
        <f t="shared" ref="C13:G13" si="4">C11*100/C12-100</f>
        <v>-0.37743397150671854</v>
      </c>
      <c r="D13" s="25">
        <f t="shared" si="4"/>
        <v>-0.96587204609912192</v>
      </c>
      <c r="E13" s="25">
        <f t="shared" si="4"/>
        <v>-2.859340309412417</v>
      </c>
      <c r="F13" s="25">
        <f t="shared" si="4"/>
        <v>-0.79007181896201928</v>
      </c>
      <c r="G13" s="25">
        <f t="shared" si="4"/>
        <v>-0.73133296272695247</v>
      </c>
      <c r="H13" s="26">
        <f>H11*100/H12-100</f>
        <v>-0.49568034067999633</v>
      </c>
    </row>
    <row r="14" spans="1:8" x14ac:dyDescent="0.2">
      <c r="A14" s="15" t="s">
        <v>34</v>
      </c>
      <c r="B14" s="27">
        <f>B12-B11</f>
        <v>5.3522137404581116E-2</v>
      </c>
      <c r="C14" s="27">
        <f t="shared" ref="C14:G14" si="5">C12-C11</f>
        <v>6.3522137404579126E-2</v>
      </c>
      <c r="D14" s="27">
        <f t="shared" si="5"/>
        <v>0.16352213740458055</v>
      </c>
      <c r="E14" s="27">
        <f t="shared" ref="E14" si="6">E12-E11</f>
        <v>0.49352213740458239</v>
      </c>
      <c r="F14" s="27">
        <f t="shared" si="5"/>
        <v>0.13352213740457941</v>
      </c>
      <c r="G14" s="27">
        <f t="shared" si="5"/>
        <v>0.1235221374045814</v>
      </c>
      <c r="H14" s="24">
        <f t="shared" ref="H14" si="7">H12-H11</f>
        <v>8.35221374045787E-2</v>
      </c>
    </row>
    <row r="15" spans="1:8" x14ac:dyDescent="0.2">
      <c r="A15" s="15" t="s">
        <v>35</v>
      </c>
      <c r="B15" s="29">
        <f>B14*B8</f>
        <v>11341.970588235499</v>
      </c>
      <c r="C15" s="29">
        <f t="shared" ref="C15:G15" si="8">C14*C8</f>
        <v>11258.364705882172</v>
      </c>
      <c r="D15" s="29">
        <f t="shared" si="8"/>
        <v>1315.7779929411797</v>
      </c>
      <c r="E15" s="29">
        <f t="shared" ref="E15" si="9">E14*E8</f>
        <v>3422.721176470604</v>
      </c>
      <c r="F15" s="29">
        <f t="shared" si="8"/>
        <v>1797.0870141176374</v>
      </c>
      <c r="G15" s="29">
        <f t="shared" si="8"/>
        <v>10470.31764705893</v>
      </c>
      <c r="H15" s="30">
        <f>H14*H8</f>
        <v>41957.565830587511</v>
      </c>
    </row>
    <row r="16" spans="1:8" x14ac:dyDescent="0.2">
      <c r="A16" s="32" t="s">
        <v>36</v>
      </c>
      <c r="B16" s="38">
        <f>Gesamtentwicklung!B1462</f>
        <v>17.472929365079381</v>
      </c>
      <c r="C16" s="38">
        <f>B16</f>
        <v>17.472929365079381</v>
      </c>
      <c r="D16" s="38">
        <f t="shared" ref="D16:G16" si="10">C16</f>
        <v>17.472929365079381</v>
      </c>
      <c r="E16" s="38">
        <f t="shared" si="10"/>
        <v>17.472929365079381</v>
      </c>
      <c r="F16" s="38">
        <f t="shared" si="10"/>
        <v>17.472929365079381</v>
      </c>
      <c r="G16" s="38">
        <f t="shared" si="10"/>
        <v>17.472929365079381</v>
      </c>
      <c r="H16" s="33">
        <f>G16</f>
        <v>17.472929365079381</v>
      </c>
    </row>
    <row r="17" spans="1:13" x14ac:dyDescent="0.2">
      <c r="A17" s="15" t="s">
        <v>37</v>
      </c>
      <c r="B17" s="27">
        <f>B16-B11</f>
        <v>0.70645150248396149</v>
      </c>
      <c r="C17" s="27">
        <f t="shared" ref="C17:G17" si="11">C16-C11</f>
        <v>0.70645150248396149</v>
      </c>
      <c r="D17" s="27">
        <f t="shared" si="11"/>
        <v>0.70645150248396149</v>
      </c>
      <c r="E17" s="27">
        <f t="shared" ref="E17" si="12">E16-E11</f>
        <v>0.70645150248396149</v>
      </c>
      <c r="F17" s="27">
        <f t="shared" si="11"/>
        <v>0.70645150248396149</v>
      </c>
      <c r="G17" s="27">
        <f t="shared" si="11"/>
        <v>0.70645150248396149</v>
      </c>
      <c r="H17" s="28">
        <f>H16-H11</f>
        <v>0.70645150248395794</v>
      </c>
    </row>
    <row r="18" spans="1:13" x14ac:dyDescent="0.2">
      <c r="A18" s="16" t="s">
        <v>38</v>
      </c>
      <c r="B18" s="29">
        <f>B17*B8</f>
        <v>149705.38457049834</v>
      </c>
      <c r="C18" s="29">
        <f t="shared" ref="C18:G18" si="13">C17*C8</f>
        <v>125208.1398225986</v>
      </c>
      <c r="D18" s="29">
        <f t="shared" si="13"/>
        <v>5684.4495479459765</v>
      </c>
      <c r="E18" s="29">
        <f t="shared" ref="E18" si="14">E17*E8</f>
        <v>4899.4489495799453</v>
      </c>
      <c r="F18" s="29">
        <f t="shared" si="13"/>
        <v>9508.1972614848146</v>
      </c>
      <c r="G18" s="29">
        <f t="shared" si="13"/>
        <v>59882.153828199334</v>
      </c>
      <c r="H18" s="30">
        <f>H17*H8</f>
        <v>354887.77398030518</v>
      </c>
    </row>
    <row r="19" spans="1:13" x14ac:dyDescent="0.2">
      <c r="A19" s="15" t="s">
        <v>39</v>
      </c>
      <c r="B19" s="25">
        <f>B17*100/B11</f>
        <v>4.2134758908428491</v>
      </c>
      <c r="C19" s="25">
        <f t="shared" ref="C19:G19" si="15">C17*100/C11</f>
        <v>4.2134758908428491</v>
      </c>
      <c r="D19" s="25">
        <f t="shared" si="15"/>
        <v>4.2134758908428491</v>
      </c>
      <c r="E19" s="25">
        <f t="shared" ref="E19" si="16">E17*100/E11</f>
        <v>4.2134758908428491</v>
      </c>
      <c r="F19" s="25">
        <f t="shared" si="15"/>
        <v>4.2134758908428491</v>
      </c>
      <c r="G19" s="25">
        <f t="shared" si="15"/>
        <v>4.2134758908428491</v>
      </c>
      <c r="H19" s="26">
        <f t="shared" ref="H19" si="17">H17*100/H11</f>
        <v>4.2134758908428278</v>
      </c>
    </row>
    <row r="22" spans="1:13" x14ac:dyDescent="0.2">
      <c r="A22" s="40" t="s">
        <v>51</v>
      </c>
      <c r="B22" s="41">
        <f>(B7-B8)*B14+B15</f>
        <v>14718.587786259806</v>
      </c>
      <c r="C22" s="41">
        <f t="shared" ref="C22:G22" si="18">(C7-C8)*C14+C15</f>
        <v>14610.091603053199</v>
      </c>
      <c r="D22" s="41">
        <f t="shared" si="18"/>
        <v>1707.4981587786301</v>
      </c>
      <c r="E22" s="41">
        <f t="shared" ref="E22" si="19">(E7-E8)*E14+E15</f>
        <v>4441.6992366412414</v>
      </c>
      <c r="F22" s="41">
        <f t="shared" si="18"/>
        <v>2332.0976519083843</v>
      </c>
      <c r="G22" s="41">
        <f t="shared" si="18"/>
        <v>13587.435114503953</v>
      </c>
      <c r="H22" s="41">
        <f>SUM(B22:G22)</f>
        <v>51397.409551145218</v>
      </c>
    </row>
    <row r="24" spans="1:13" ht="13.5" thickBot="1" x14ac:dyDescent="0.25"/>
    <row r="25" spans="1:13" x14ac:dyDescent="0.2">
      <c r="A25" s="51" t="s">
        <v>60</v>
      </c>
      <c r="B25" s="94" t="s">
        <v>61</v>
      </c>
      <c r="C25" s="52" t="s">
        <v>62</v>
      </c>
      <c r="D25" s="52" t="s">
        <v>63</v>
      </c>
      <c r="E25" s="52" t="s">
        <v>64</v>
      </c>
      <c r="F25" s="52" t="s">
        <v>65</v>
      </c>
      <c r="G25" s="52" t="s">
        <v>66</v>
      </c>
      <c r="H25" s="52" t="s">
        <v>67</v>
      </c>
      <c r="I25" s="52" t="s">
        <v>68</v>
      </c>
      <c r="J25" s="52" t="s">
        <v>69</v>
      </c>
      <c r="K25" s="52" t="s">
        <v>70</v>
      </c>
      <c r="L25" s="52" t="s">
        <v>71</v>
      </c>
      <c r="M25" s="53" t="s">
        <v>72</v>
      </c>
    </row>
    <row r="26" spans="1:13" x14ac:dyDescent="0.2">
      <c r="A26" s="54" t="s">
        <v>28</v>
      </c>
      <c r="B26" s="95">
        <f t="shared" ref="B26:M26" si="20">$B$11*0.7706+B$34*0.2294</f>
        <v>17.239820240916032</v>
      </c>
      <c r="C26" s="55">
        <f t="shared" si="20"/>
        <v>17.529311676630314</v>
      </c>
      <c r="D26" s="55">
        <f t="shared" si="20"/>
        <v>18.48069664091603</v>
      </c>
      <c r="E26" s="55">
        <f t="shared" si="20"/>
        <v>17.436935027582699</v>
      </c>
      <c r="F26" s="55">
        <f t="shared" si="20"/>
        <v>17.943412240916032</v>
      </c>
      <c r="G26" s="55">
        <f t="shared" si="20"/>
        <v>18.20929424091603</v>
      </c>
      <c r="H26" s="55">
        <f t="shared" si="20"/>
        <v>18.20929424091603</v>
      </c>
      <c r="I26" s="55">
        <f t="shared" si="20"/>
        <v>18.20929424091603</v>
      </c>
      <c r="J26" s="55">
        <f t="shared" si="20"/>
        <v>18.20929424091603</v>
      </c>
      <c r="K26" s="55">
        <f t="shared" si="20"/>
        <v>18.20929424091603</v>
      </c>
      <c r="L26" s="55">
        <f t="shared" si="20"/>
        <v>18.20929424091603</v>
      </c>
      <c r="M26" s="56">
        <f t="shared" si="20"/>
        <v>18.20929424091603</v>
      </c>
    </row>
    <row r="27" spans="1:13" x14ac:dyDescent="0.2">
      <c r="A27" s="54" t="s">
        <v>29</v>
      </c>
      <c r="B27" s="95">
        <f>B26</f>
        <v>17.239820240916032</v>
      </c>
      <c r="C27" s="55">
        <f t="shared" ref="C27:M30" si="21">C26</f>
        <v>17.529311676630314</v>
      </c>
      <c r="D27" s="55">
        <f t="shared" si="21"/>
        <v>18.48069664091603</v>
      </c>
      <c r="E27" s="55">
        <f t="shared" si="21"/>
        <v>17.436935027582699</v>
      </c>
      <c r="F27" s="55">
        <f t="shared" si="21"/>
        <v>17.943412240916032</v>
      </c>
      <c r="G27" s="55">
        <f t="shared" si="21"/>
        <v>18.20929424091603</v>
      </c>
      <c r="H27" s="55">
        <f t="shared" si="21"/>
        <v>18.20929424091603</v>
      </c>
      <c r="I27" s="55">
        <f t="shared" si="21"/>
        <v>18.20929424091603</v>
      </c>
      <c r="J27" s="55">
        <f t="shared" si="21"/>
        <v>18.20929424091603</v>
      </c>
      <c r="K27" s="55">
        <f t="shared" si="21"/>
        <v>18.20929424091603</v>
      </c>
      <c r="L27" s="55">
        <f t="shared" si="21"/>
        <v>18.20929424091603</v>
      </c>
      <c r="M27" s="56">
        <f t="shared" si="21"/>
        <v>18.20929424091603</v>
      </c>
    </row>
    <row r="28" spans="1:13" x14ac:dyDescent="0.2">
      <c r="A28" s="54" t="s">
        <v>30</v>
      </c>
      <c r="B28" s="95">
        <f>B27</f>
        <v>17.239820240916032</v>
      </c>
      <c r="C28" s="55">
        <f t="shared" si="21"/>
        <v>17.529311676630314</v>
      </c>
      <c r="D28" s="55">
        <f t="shared" si="21"/>
        <v>18.48069664091603</v>
      </c>
      <c r="E28" s="55">
        <f t="shared" si="21"/>
        <v>17.436935027582699</v>
      </c>
      <c r="F28" s="55">
        <f t="shared" si="21"/>
        <v>17.943412240916032</v>
      </c>
      <c r="G28" s="55">
        <f t="shared" si="21"/>
        <v>18.20929424091603</v>
      </c>
      <c r="H28" s="55">
        <f t="shared" si="21"/>
        <v>18.20929424091603</v>
      </c>
      <c r="I28" s="55">
        <f t="shared" si="21"/>
        <v>18.20929424091603</v>
      </c>
      <c r="J28" s="55">
        <f t="shared" si="21"/>
        <v>18.20929424091603</v>
      </c>
      <c r="K28" s="55">
        <f t="shared" si="21"/>
        <v>18.20929424091603</v>
      </c>
      <c r="L28" s="55">
        <f t="shared" si="21"/>
        <v>18.20929424091603</v>
      </c>
      <c r="M28" s="56">
        <f t="shared" si="21"/>
        <v>18.20929424091603</v>
      </c>
    </row>
    <row r="29" spans="1:13" x14ac:dyDescent="0.2">
      <c r="A29" s="54" t="s">
        <v>31</v>
      </c>
      <c r="B29" s="95">
        <f>B28</f>
        <v>17.239820240916032</v>
      </c>
      <c r="C29" s="55">
        <f t="shared" si="21"/>
        <v>17.529311676630314</v>
      </c>
      <c r="D29" s="55">
        <f t="shared" si="21"/>
        <v>18.48069664091603</v>
      </c>
      <c r="E29" s="55">
        <f t="shared" si="21"/>
        <v>17.436935027582699</v>
      </c>
      <c r="F29" s="55">
        <f t="shared" si="21"/>
        <v>17.943412240916032</v>
      </c>
      <c r="G29" s="55">
        <f t="shared" si="21"/>
        <v>18.20929424091603</v>
      </c>
      <c r="H29" s="55">
        <f t="shared" si="21"/>
        <v>18.20929424091603</v>
      </c>
      <c r="I29" s="55">
        <f t="shared" si="21"/>
        <v>18.20929424091603</v>
      </c>
      <c r="J29" s="55">
        <f t="shared" si="21"/>
        <v>18.20929424091603</v>
      </c>
      <c r="K29" s="55">
        <f t="shared" si="21"/>
        <v>18.20929424091603</v>
      </c>
      <c r="L29" s="55">
        <f t="shared" si="21"/>
        <v>18.20929424091603</v>
      </c>
      <c r="M29" s="56">
        <f t="shared" si="21"/>
        <v>18.20929424091603</v>
      </c>
    </row>
    <row r="30" spans="1:13" x14ac:dyDescent="0.2">
      <c r="A30" s="54" t="s">
        <v>40</v>
      </c>
      <c r="B30" s="95">
        <f>B29</f>
        <v>17.239820240916032</v>
      </c>
      <c r="C30" s="55">
        <f t="shared" si="21"/>
        <v>17.529311676630314</v>
      </c>
      <c r="D30" s="55">
        <f t="shared" si="21"/>
        <v>18.48069664091603</v>
      </c>
      <c r="E30" s="55">
        <f t="shared" si="21"/>
        <v>17.436935027582699</v>
      </c>
      <c r="F30" s="55">
        <f t="shared" si="21"/>
        <v>17.943412240916032</v>
      </c>
      <c r="G30" s="55">
        <f t="shared" si="21"/>
        <v>18.20929424091603</v>
      </c>
      <c r="H30" s="55">
        <f t="shared" si="21"/>
        <v>18.20929424091603</v>
      </c>
      <c r="I30" s="55">
        <f t="shared" si="21"/>
        <v>18.20929424091603</v>
      </c>
      <c r="J30" s="55">
        <f t="shared" si="21"/>
        <v>18.20929424091603</v>
      </c>
      <c r="K30" s="55">
        <f t="shared" si="21"/>
        <v>18.20929424091603</v>
      </c>
      <c r="L30" s="55">
        <f t="shared" si="21"/>
        <v>18.20929424091603</v>
      </c>
      <c r="M30" s="56">
        <f t="shared" si="21"/>
        <v>18.20929424091603</v>
      </c>
    </row>
    <row r="31" spans="1:13" x14ac:dyDescent="0.2">
      <c r="A31" s="54" t="s">
        <v>52</v>
      </c>
      <c r="B31" s="95">
        <f>B30</f>
        <v>17.239820240916032</v>
      </c>
      <c r="C31" s="55">
        <f t="shared" ref="C31:M31" si="22">C30</f>
        <v>17.529311676630314</v>
      </c>
      <c r="D31" s="55">
        <f t="shared" si="22"/>
        <v>18.48069664091603</v>
      </c>
      <c r="E31" s="55">
        <f t="shared" si="22"/>
        <v>17.436935027582699</v>
      </c>
      <c r="F31" s="55">
        <f t="shared" si="22"/>
        <v>17.943412240916032</v>
      </c>
      <c r="G31" s="55">
        <f t="shared" si="22"/>
        <v>18.20929424091603</v>
      </c>
      <c r="H31" s="55">
        <f t="shared" si="22"/>
        <v>18.20929424091603</v>
      </c>
      <c r="I31" s="55">
        <f t="shared" si="22"/>
        <v>18.20929424091603</v>
      </c>
      <c r="J31" s="55">
        <f t="shared" si="22"/>
        <v>18.20929424091603</v>
      </c>
      <c r="K31" s="55">
        <f t="shared" si="22"/>
        <v>18.20929424091603</v>
      </c>
      <c r="L31" s="55">
        <f t="shared" si="22"/>
        <v>18.20929424091603</v>
      </c>
      <c r="M31" s="56">
        <f t="shared" si="22"/>
        <v>18.20929424091603</v>
      </c>
    </row>
    <row r="32" spans="1:13" ht="13.5" thickBot="1" x14ac:dyDescent="0.25">
      <c r="A32" s="54"/>
      <c r="B32" s="96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3"/>
    </row>
    <row r="33" spans="1:14" ht="13.5" thickBot="1" x14ac:dyDescent="0.25">
      <c r="A33" s="58" t="s">
        <v>73</v>
      </c>
      <c r="B33" s="59">
        <f>AVERAGE('Marktpreise EEX NCG 2018'!I1463:I1493)</f>
        <v>18.639870967741935</v>
      </c>
      <c r="C33" s="59">
        <f>AVERAGE('Marktpreise EEX NCG 2018'!I1494:I1521)</f>
        <v>19.901821428571427</v>
      </c>
      <c r="D33" s="59">
        <f>AVERAGE('Marktpreise EEX NCG 2018'!I1522:I1552)</f>
        <v>24.049096774193558</v>
      </c>
      <c r="E33" s="59">
        <f>AVERAGE('Marktpreise EEX NCG 2018'!I1553:I1582)</f>
        <v>19.499133333333329</v>
      </c>
      <c r="F33" s="59">
        <f>AVERAGE('Marktpreise EEX NCG 2018'!I1583:I1613)</f>
        <v>21.368916666666664</v>
      </c>
      <c r="G33" s="59" t="e">
        <f>AVERAGE('Marktpreise EEX NCG 2018'!I1614:I1643)</f>
        <v>#DIV/0!</v>
      </c>
      <c r="H33" s="59" t="e">
        <f>AVERAGE('Marktpreise EEX NCG 2018'!I1644:I1674)</f>
        <v>#DIV/0!</v>
      </c>
      <c r="I33" s="59" t="e">
        <f>AVERAGE('Marktpreise EEX NCG 2018'!I1675:I1705)</f>
        <v>#DIV/0!</v>
      </c>
      <c r="J33" s="59" t="e">
        <f>AVERAGE('Marktpreise EEX NCG 2018'!I1706:I1735)</f>
        <v>#DIV/0!</v>
      </c>
      <c r="K33" s="59" t="e">
        <f>AVERAGE('Marktpreise EEX NCG 2018'!I1736:I1766)</f>
        <v>#DIV/0!</v>
      </c>
      <c r="L33" s="59" t="e">
        <f>AVERAGE('Marktpreise EEX NCG 2018'!I1767:I1796)</f>
        <v>#DIV/0!</v>
      </c>
      <c r="M33" s="60" t="e">
        <f>AVERAGE('Marktpreise EEX NCG 2018'!I1797:I1827)</f>
        <v>#DIV/0!</v>
      </c>
    </row>
    <row r="34" spans="1:14" ht="13.5" thickBot="1" x14ac:dyDescent="0.25">
      <c r="A34" s="101" t="s">
        <v>84</v>
      </c>
      <c r="B34" s="59">
        <f>AVERAGE('Marktpreise EEX NCG 2018'!J1463:J1493)</f>
        <v>18.829870967741936</v>
      </c>
      <c r="C34" s="59">
        <f>AVERAGE('Marktpreise EEX NCG 2018'!J1494:J1521)</f>
        <v>20.091821428571432</v>
      </c>
      <c r="D34" s="59">
        <f>AVERAGE('Marktpreise EEX NCG 2018'!J1522:J1552)</f>
        <v>24.239096774193548</v>
      </c>
      <c r="E34" s="59">
        <f>AVERAGE('Marktpreise EEX NCG 2018'!J1553:J1582)</f>
        <v>19.689133333333341</v>
      </c>
      <c r="F34" s="59">
        <f>AVERAGE('Marktpreise EEX NCG 2018'!J1583:J1613)</f>
        <v>21.896967741935491</v>
      </c>
      <c r="G34" s="59">
        <f>AVERAGE('Marktpreise EEX NCG 2018'!J1614:J1643)</f>
        <v>23.056000000000004</v>
      </c>
      <c r="H34" s="59">
        <f>AVERAGE('Marktpreise EEX NCG 2018'!J1644:J1674)</f>
        <v>23.056000000000008</v>
      </c>
      <c r="I34" s="59">
        <f>AVERAGE('Marktpreise EEX NCG 2018'!J1675:J1705)</f>
        <v>23.056000000000008</v>
      </c>
      <c r="J34" s="59">
        <f>AVERAGE('Marktpreise EEX NCG 2018'!J1706:J1735)</f>
        <v>23.056000000000004</v>
      </c>
      <c r="K34" s="59">
        <f>AVERAGE('Marktpreise EEX NCG 2018'!J1736:J1766)</f>
        <v>23.056000000000008</v>
      </c>
      <c r="L34" s="59">
        <f>AVERAGE('Marktpreise EEX NCG 2018'!J1767:J1796)</f>
        <v>23.056000000000004</v>
      </c>
      <c r="M34" s="60">
        <f>AVERAGE('Marktpreise EEX NCG 2018'!J1797:J1827)</f>
        <v>23.056000000000008</v>
      </c>
    </row>
    <row r="35" spans="1:14" x14ac:dyDescent="0.2">
      <c r="A35" s="57"/>
    </row>
    <row r="36" spans="1:14" ht="13.5" thickBot="1" x14ac:dyDescent="0.25">
      <c r="A36" s="57"/>
    </row>
    <row r="37" spans="1:14" ht="13.5" thickBot="1" x14ac:dyDescent="0.25">
      <c r="A37" s="58" t="s">
        <v>74</v>
      </c>
      <c r="B37" s="61" t="s">
        <v>61</v>
      </c>
      <c r="C37" s="61" t="s">
        <v>62</v>
      </c>
      <c r="D37" s="61" t="s">
        <v>63</v>
      </c>
      <c r="E37" s="61" t="s">
        <v>64</v>
      </c>
      <c r="F37" s="61" t="s">
        <v>65</v>
      </c>
      <c r="G37" s="61" t="s">
        <v>66</v>
      </c>
      <c r="H37" s="61" t="s">
        <v>67</v>
      </c>
      <c r="I37" s="61" t="s">
        <v>68</v>
      </c>
      <c r="J37" s="61" t="s">
        <v>69</v>
      </c>
      <c r="K37" s="61" t="s">
        <v>70</v>
      </c>
      <c r="L37" s="61" t="s">
        <v>71</v>
      </c>
      <c r="M37" s="61" t="s">
        <v>72</v>
      </c>
      <c r="N37" s="58" t="s">
        <v>32</v>
      </c>
    </row>
    <row r="38" spans="1:14" x14ac:dyDescent="0.2">
      <c r="A38" s="54" t="s">
        <v>28</v>
      </c>
      <c r="B38" s="100">
        <v>24765.321</v>
      </c>
      <c r="C38" s="100">
        <v>25037.804</v>
      </c>
      <c r="D38" s="100">
        <v>22589.875</v>
      </c>
      <c r="E38" s="100">
        <v>19028.63</v>
      </c>
      <c r="F38" s="62">
        <v>17888.903999999999</v>
      </c>
      <c r="G38" s="62">
        <v>18014.309000000001</v>
      </c>
      <c r="H38" s="62">
        <v>20007.616000000002</v>
      </c>
      <c r="I38" s="62">
        <v>17888.903999999999</v>
      </c>
      <c r="J38" s="62">
        <v>19137.62</v>
      </c>
      <c r="K38" s="62">
        <v>22725</v>
      </c>
      <c r="L38" s="62">
        <v>20182.415000000001</v>
      </c>
      <c r="M38" s="62">
        <v>27567.351999999999</v>
      </c>
      <c r="N38" s="63">
        <f t="shared" ref="N38:N44" si="23">SUM(B38:M38)</f>
        <v>254833.75</v>
      </c>
    </row>
    <row r="39" spans="1:14" x14ac:dyDescent="0.2">
      <c r="A39" s="54" t="s">
        <v>29</v>
      </c>
      <c r="B39" s="100">
        <v>21335.9</v>
      </c>
      <c r="C39" s="100">
        <v>24583.418000000001</v>
      </c>
      <c r="D39" s="100">
        <v>24818.429</v>
      </c>
      <c r="E39" s="100">
        <v>17120.628000000001</v>
      </c>
      <c r="F39" s="62">
        <v>16834.623</v>
      </c>
      <c r="G39" s="62">
        <v>16124.365</v>
      </c>
      <c r="H39" s="62">
        <v>15222.083000000001</v>
      </c>
      <c r="I39" s="62">
        <v>16459.071</v>
      </c>
      <c r="J39" s="62">
        <v>14849.31</v>
      </c>
      <c r="K39" s="62">
        <v>16015</v>
      </c>
      <c r="L39" s="62">
        <v>19168.819</v>
      </c>
      <c r="M39" s="62">
        <v>19168.819</v>
      </c>
      <c r="N39" s="63">
        <f t="shared" si="23"/>
        <v>221700.46499999997</v>
      </c>
    </row>
    <row r="40" spans="1:14" x14ac:dyDescent="0.2">
      <c r="A40" s="54" t="s">
        <v>30</v>
      </c>
      <c r="B40" s="100">
        <v>1624.2170000000001</v>
      </c>
      <c r="C40" s="100">
        <v>1819.44</v>
      </c>
      <c r="D40" s="100">
        <v>1797.8009999999999</v>
      </c>
      <c r="E40" s="100">
        <v>825.81600000000003</v>
      </c>
      <c r="F40" s="62">
        <v>679.80700000000002</v>
      </c>
      <c r="G40" s="62">
        <v>403.69299999999998</v>
      </c>
      <c r="H40" s="62">
        <v>383.17099999999999</v>
      </c>
      <c r="I40" s="62">
        <v>351.83699999999999</v>
      </c>
      <c r="J40" s="62">
        <v>499.423</v>
      </c>
      <c r="K40" s="62">
        <v>673</v>
      </c>
      <c r="L40" s="62">
        <v>1453.1949999999999</v>
      </c>
      <c r="M40" s="62">
        <v>1453.1949999999999</v>
      </c>
      <c r="N40" s="63">
        <f t="shared" si="23"/>
        <v>11964.595000000001</v>
      </c>
    </row>
    <row r="41" spans="1:14" x14ac:dyDescent="0.2">
      <c r="A41" s="54" t="s">
        <v>31</v>
      </c>
      <c r="B41" s="100">
        <v>2218.6089999999999</v>
      </c>
      <c r="C41" s="100">
        <v>2714.5070000000001</v>
      </c>
      <c r="D41" s="100">
        <v>2443.424</v>
      </c>
      <c r="E41" s="100">
        <v>1400.348</v>
      </c>
      <c r="F41" s="62">
        <v>1078.0540000000001</v>
      </c>
      <c r="G41" s="62">
        <v>949.52</v>
      </c>
      <c r="H41" s="62">
        <v>1052.8610000000001</v>
      </c>
      <c r="I41" s="62">
        <v>983.92</v>
      </c>
      <c r="J41" s="62">
        <v>963.76300000000003</v>
      </c>
      <c r="K41" s="62">
        <v>1083</v>
      </c>
      <c r="L41" s="62">
        <v>1887.3869999999999</v>
      </c>
      <c r="M41" s="62">
        <v>1887.3869999999999</v>
      </c>
      <c r="N41" s="63">
        <f t="shared" si="23"/>
        <v>18662.78</v>
      </c>
    </row>
    <row r="42" spans="1:14" x14ac:dyDescent="0.2">
      <c r="A42" s="54" t="s">
        <v>40</v>
      </c>
      <c r="B42" s="100">
        <f>9893.39+1526.791</f>
        <v>11420.180999999999</v>
      </c>
      <c r="C42" s="100">
        <f>2293.397+11637.682</f>
        <v>13931.079000000002</v>
      </c>
      <c r="D42" s="100">
        <f>10518.988+2485.654</f>
        <v>13004.642</v>
      </c>
      <c r="E42" s="100">
        <f>5790.029+2279.81</f>
        <v>8069.8389999999999</v>
      </c>
      <c r="F42" s="62">
        <v>6537.924</v>
      </c>
      <c r="G42" s="62">
        <v>5377.4359999999997</v>
      </c>
      <c r="H42" s="62">
        <v>5493.9009999999998</v>
      </c>
      <c r="I42" s="62">
        <v>5439.125</v>
      </c>
      <c r="J42" s="62">
        <v>6693.71</v>
      </c>
      <c r="K42" s="62">
        <v>7638</v>
      </c>
      <c r="L42" s="62">
        <v>10459.713</v>
      </c>
      <c r="M42" s="62">
        <v>10459.713</v>
      </c>
      <c r="N42" s="63">
        <f t="shared" si="23"/>
        <v>104525.26300000002</v>
      </c>
    </row>
    <row r="43" spans="1:14" ht="13.5" thickBot="1" x14ac:dyDescent="0.25">
      <c r="A43" s="54" t="s">
        <v>52</v>
      </c>
      <c r="B43" s="100">
        <f>471.373+964.525</f>
        <v>1435.8979999999999</v>
      </c>
      <c r="C43" s="100">
        <f>1659.957+254.503</f>
        <v>1914.46</v>
      </c>
      <c r="D43" s="100">
        <f>265.046+1630.857</f>
        <v>1895.903</v>
      </c>
      <c r="E43" s="100">
        <f>92.46+1417.528</f>
        <v>1509.9880000000001</v>
      </c>
      <c r="F43" s="62">
        <v>625.846</v>
      </c>
      <c r="G43" s="62">
        <v>858.29300000000001</v>
      </c>
      <c r="H43" s="62">
        <v>608.23699999999997</v>
      </c>
      <c r="I43" s="62">
        <v>570.99099999999999</v>
      </c>
      <c r="J43" s="62">
        <v>549.95399999999995</v>
      </c>
      <c r="K43" s="62">
        <v>523</v>
      </c>
      <c r="L43" s="62">
        <v>439.02499999999998</v>
      </c>
      <c r="M43" s="62">
        <v>439.02499999999998</v>
      </c>
      <c r="N43" s="63">
        <f t="shared" si="23"/>
        <v>11370.619999999999</v>
      </c>
    </row>
    <row r="44" spans="1:14" ht="13.5" thickBot="1" x14ac:dyDescent="0.25">
      <c r="A44" s="58" t="s">
        <v>32</v>
      </c>
      <c r="B44" s="64">
        <f>SUM(B38:B43)</f>
        <v>62800.125999999997</v>
      </c>
      <c r="C44" s="64">
        <f t="shared" ref="C44:M44" si="24">SUM(C38:C43)</f>
        <v>70000.708000000013</v>
      </c>
      <c r="D44" s="64">
        <f t="shared" si="24"/>
        <v>66550.074000000008</v>
      </c>
      <c r="E44" s="64">
        <f t="shared" si="24"/>
        <v>47955.248999999996</v>
      </c>
      <c r="F44" s="64">
        <f t="shared" si="24"/>
        <v>43645.158000000003</v>
      </c>
      <c r="G44" s="64">
        <f t="shared" si="24"/>
        <v>41727.615999999995</v>
      </c>
      <c r="H44" s="64">
        <f t="shared" si="24"/>
        <v>42767.868999999999</v>
      </c>
      <c r="I44" s="64">
        <f t="shared" si="24"/>
        <v>41693.847999999998</v>
      </c>
      <c r="J44" s="64">
        <f t="shared" si="24"/>
        <v>42693.78</v>
      </c>
      <c r="K44" s="64">
        <f t="shared" si="24"/>
        <v>48657</v>
      </c>
      <c r="L44" s="64">
        <f t="shared" si="24"/>
        <v>53590.553999999996</v>
      </c>
      <c r="M44" s="64">
        <f t="shared" si="24"/>
        <v>60975.491000000002</v>
      </c>
      <c r="N44" s="65">
        <f t="shared" si="23"/>
        <v>623057.473</v>
      </c>
    </row>
    <row r="45" spans="1:14" ht="13.5" thickBot="1" x14ac:dyDescent="0.25">
      <c r="A45" s="66" t="s">
        <v>75</v>
      </c>
      <c r="B45" s="64"/>
      <c r="C45" s="64">
        <f>B44+C44</f>
        <v>132800.834</v>
      </c>
      <c r="D45" s="64">
        <f>C45+D44</f>
        <v>199350.908</v>
      </c>
      <c r="E45" s="64">
        <f t="shared" ref="E45:M45" si="25">D45+E44</f>
        <v>247306.15700000001</v>
      </c>
      <c r="F45" s="64">
        <f t="shared" si="25"/>
        <v>290951.315</v>
      </c>
      <c r="G45" s="64">
        <f t="shared" si="25"/>
        <v>332678.93099999998</v>
      </c>
      <c r="H45" s="64">
        <f t="shared" si="25"/>
        <v>375446.8</v>
      </c>
      <c r="I45" s="64">
        <f t="shared" si="25"/>
        <v>417140.64799999999</v>
      </c>
      <c r="J45" s="64">
        <f t="shared" si="25"/>
        <v>459834.42799999996</v>
      </c>
      <c r="K45" s="64">
        <f t="shared" si="25"/>
        <v>508491.42799999996</v>
      </c>
      <c r="L45" s="64">
        <f t="shared" si="25"/>
        <v>562081.98199999996</v>
      </c>
      <c r="M45" s="67">
        <f t="shared" si="25"/>
        <v>623057.473</v>
      </c>
      <c r="N45" s="63"/>
    </row>
    <row r="46" spans="1:14" ht="13.5" thickBot="1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4"/>
    </row>
    <row r="47" spans="1:14" ht="13.5" thickBot="1" x14ac:dyDescent="0.25">
      <c r="A47" s="58" t="s">
        <v>76</v>
      </c>
      <c r="B47" s="61" t="s">
        <v>61</v>
      </c>
      <c r="C47" s="61" t="s">
        <v>62</v>
      </c>
      <c r="D47" s="61" t="s">
        <v>63</v>
      </c>
      <c r="E47" s="61" t="s">
        <v>64</v>
      </c>
      <c r="F47" s="61" t="s">
        <v>65</v>
      </c>
      <c r="G47" s="61" t="s">
        <v>66</v>
      </c>
      <c r="H47" s="61" t="s">
        <v>67</v>
      </c>
      <c r="I47" s="61" t="s">
        <v>68</v>
      </c>
      <c r="J47" s="61" t="s">
        <v>69</v>
      </c>
      <c r="K47" s="61" t="s">
        <v>70</v>
      </c>
      <c r="L47" s="61" t="s">
        <v>71</v>
      </c>
      <c r="M47" s="61" t="s">
        <v>72</v>
      </c>
      <c r="N47" s="58" t="s">
        <v>32</v>
      </c>
    </row>
    <row r="48" spans="1:14" x14ac:dyDescent="0.2">
      <c r="A48" s="54" t="s">
        <v>28</v>
      </c>
      <c r="B48" s="68">
        <f t="shared" ref="B48:M53" si="26">B26*B38</f>
        <v>426949.68224858289</v>
      </c>
      <c r="C48" s="68">
        <f t="shared" si="26"/>
        <v>438895.47001438116</v>
      </c>
      <c r="D48" s="68">
        <f t="shared" si="26"/>
        <v>417476.62703121302</v>
      </c>
      <c r="E48" s="68">
        <f t="shared" si="26"/>
        <v>331800.98497391096</v>
      </c>
      <c r="F48" s="68">
        <f t="shared" si="26"/>
        <v>320987.97901017172</v>
      </c>
      <c r="G48" s="68">
        <f t="shared" si="26"/>
        <v>328027.85312778183</v>
      </c>
      <c r="H48" s="68">
        <f t="shared" si="26"/>
        <v>364324.56680325943</v>
      </c>
      <c r="I48" s="68">
        <f t="shared" si="26"/>
        <v>325744.31658349972</v>
      </c>
      <c r="J48" s="68">
        <f t="shared" si="26"/>
        <v>348482.55365083943</v>
      </c>
      <c r="K48" s="68">
        <f t="shared" si="26"/>
        <v>413806.21162481676</v>
      </c>
      <c r="L48" s="68">
        <f t="shared" si="26"/>
        <v>367507.53322727734</v>
      </c>
      <c r="M48" s="68">
        <f t="shared" si="26"/>
        <v>501982.02401090501</v>
      </c>
      <c r="N48" s="69">
        <f t="shared" ref="N48:N54" si="27">SUM(B48:M48)</f>
        <v>4585985.802306639</v>
      </c>
    </row>
    <row r="49" spans="1:14" x14ac:dyDescent="0.2">
      <c r="A49" s="54" t="s">
        <v>29</v>
      </c>
      <c r="B49" s="68">
        <f t="shared" si="26"/>
        <v>367827.08067816042</v>
      </c>
      <c r="C49" s="68">
        <f t="shared" si="26"/>
        <v>430930.39619888389</v>
      </c>
      <c r="D49" s="68">
        <f t="shared" si="26"/>
        <v>458661.85745311296</v>
      </c>
      <c r="E49" s="68">
        <f t="shared" si="26"/>
        <v>298531.27806741314</v>
      </c>
      <c r="F49" s="68">
        <f t="shared" si="26"/>
        <v>302070.58040940657</v>
      </c>
      <c r="G49" s="68">
        <f t="shared" si="26"/>
        <v>293613.30673292797</v>
      </c>
      <c r="H49" s="68">
        <f t="shared" si="26"/>
        <v>277183.38830664579</v>
      </c>
      <c r="I49" s="68">
        <f t="shared" si="26"/>
        <v>299708.06677112804</v>
      </c>
      <c r="J49" s="68">
        <f t="shared" si="26"/>
        <v>270395.45506457682</v>
      </c>
      <c r="K49" s="68">
        <f t="shared" si="26"/>
        <v>291621.84726827021</v>
      </c>
      <c r="L49" s="68">
        <f t="shared" si="26"/>
        <v>349050.66542186175</v>
      </c>
      <c r="M49" s="68">
        <f t="shared" si="26"/>
        <v>349050.66542186175</v>
      </c>
      <c r="N49" s="69">
        <f t="shared" si="27"/>
        <v>3988644.5877942499</v>
      </c>
    </row>
    <row r="50" spans="1:14" x14ac:dyDescent="0.2">
      <c r="A50" s="54" t="s">
        <v>30</v>
      </c>
      <c r="B50" s="68">
        <f t="shared" si="26"/>
        <v>28001.209112239918</v>
      </c>
      <c r="C50" s="68">
        <f t="shared" si="26"/>
        <v>31893.530836928261</v>
      </c>
      <c r="D50" s="68">
        <f t="shared" si="26"/>
        <v>33224.614901735476</v>
      </c>
      <c r="E50" s="68">
        <f t="shared" si="26"/>
        <v>14399.699936738234</v>
      </c>
      <c r="F50" s="68">
        <f t="shared" si="26"/>
        <v>12198.057245260405</v>
      </c>
      <c r="G50" s="68">
        <f t="shared" si="26"/>
        <v>7350.9646199981144</v>
      </c>
      <c r="H50" s="68">
        <f t="shared" si="26"/>
        <v>6977.2734835860356</v>
      </c>
      <c r="I50" s="68">
        <f t="shared" si="26"/>
        <v>6406.7034578411731</v>
      </c>
      <c r="J50" s="68">
        <f t="shared" si="26"/>
        <v>9094.1403576810062</v>
      </c>
      <c r="K50" s="68">
        <f t="shared" si="26"/>
        <v>12254.855024136488</v>
      </c>
      <c r="L50" s="68">
        <f t="shared" si="26"/>
        <v>26461.655344427971</v>
      </c>
      <c r="M50" s="68">
        <f t="shared" si="26"/>
        <v>26461.655344427971</v>
      </c>
      <c r="N50" s="69">
        <f t="shared" si="27"/>
        <v>214724.35966500104</v>
      </c>
    </row>
    <row r="51" spans="1:14" x14ac:dyDescent="0.2">
      <c r="A51" s="54" t="s">
        <v>31</v>
      </c>
      <c r="B51" s="68">
        <f t="shared" si="26"/>
        <v>38248.420344878476</v>
      </c>
      <c r="C51" s="68">
        <f t="shared" si="26"/>
        <v>47583.439251394724</v>
      </c>
      <c r="D51" s="68">
        <f t="shared" si="26"/>
        <v>45156.177709133612</v>
      </c>
      <c r="E51" s="68">
        <f t="shared" si="26"/>
        <v>24417.777092005377</v>
      </c>
      <c r="F51" s="68">
        <f t="shared" si="26"/>
        <v>19343.967339968494</v>
      </c>
      <c r="G51" s="68">
        <f t="shared" si="26"/>
        <v>17290.089067634588</v>
      </c>
      <c r="H51" s="68">
        <f t="shared" si="26"/>
        <v>19171.855743785094</v>
      </c>
      <c r="I51" s="68">
        <f t="shared" si="26"/>
        <v>17916.4887895221</v>
      </c>
      <c r="J51" s="68">
        <f t="shared" si="26"/>
        <v>17549.444045507957</v>
      </c>
      <c r="K51" s="68">
        <f t="shared" si="26"/>
        <v>19720.665662912059</v>
      </c>
      <c r="L51" s="68">
        <f t="shared" si="26"/>
        <v>34367.985229479782</v>
      </c>
      <c r="M51" s="68">
        <f t="shared" si="26"/>
        <v>34367.985229479782</v>
      </c>
      <c r="N51" s="69">
        <f t="shared" si="27"/>
        <v>335134.29550570203</v>
      </c>
    </row>
    <row r="52" spans="1:14" x14ac:dyDescent="0.2">
      <c r="A52" s="54" t="s">
        <v>40</v>
      </c>
      <c r="B52" s="68">
        <f t="shared" si="26"/>
        <v>196881.86755872465</v>
      </c>
      <c r="C52" s="68">
        <f t="shared" si="26"/>
        <v>244202.2257827594</v>
      </c>
      <c r="D52" s="68">
        <f t="shared" si="26"/>
        <v>240334.8437257155</v>
      </c>
      <c r="E52" s="68">
        <f t="shared" si="26"/>
        <v>140713.25832605295</v>
      </c>
      <c r="F52" s="68">
        <f t="shared" si="26"/>
        <v>117312.66553177871</v>
      </c>
      <c r="G52" s="68">
        <f t="shared" si="26"/>
        <v>97919.314385694524</v>
      </c>
      <c r="H52" s="68">
        <f t="shared" si="26"/>
        <v>100040.05983946282</v>
      </c>
      <c r="I52" s="68">
        <f t="shared" si="26"/>
        <v>99042.627538122397</v>
      </c>
      <c r="J52" s="68">
        <f t="shared" si="26"/>
        <v>121887.73495336204</v>
      </c>
      <c r="K52" s="68">
        <f t="shared" si="26"/>
        <v>139082.58941211665</v>
      </c>
      <c r="L52" s="68">
        <f t="shared" si="26"/>
        <v>190463.99169253453</v>
      </c>
      <c r="M52" s="68">
        <f t="shared" si="26"/>
        <v>190463.99169253453</v>
      </c>
      <c r="N52" s="69">
        <f t="shared" si="27"/>
        <v>1878345.1704388591</v>
      </c>
    </row>
    <row r="53" spans="1:14" ht="13.5" thickBot="1" x14ac:dyDescent="0.25">
      <c r="A53" s="54" t="s">
        <v>52</v>
      </c>
      <c r="B53" s="68">
        <f t="shared" si="26"/>
        <v>24754.623404290847</v>
      </c>
      <c r="C53" s="68">
        <f t="shared" si="26"/>
        <v>33559.166032441673</v>
      </c>
      <c r="D53" s="68">
        <f t="shared" si="26"/>
        <v>35037.60820360262</v>
      </c>
      <c r="E53" s="68">
        <f t="shared" si="26"/>
        <v>26329.562648429546</v>
      </c>
      <c r="F53" s="68">
        <f t="shared" si="26"/>
        <v>11229.812777328336</v>
      </c>
      <c r="G53" s="68">
        <f t="shared" si="26"/>
        <v>15628.909781918543</v>
      </c>
      <c r="H53" s="68">
        <f t="shared" si="26"/>
        <v>11075.566501212043</v>
      </c>
      <c r="I53" s="68">
        <f t="shared" si="26"/>
        <v>10397.343127914884</v>
      </c>
      <c r="J53" s="68">
        <f t="shared" si="26"/>
        <v>10014.274204968733</v>
      </c>
      <c r="K53" s="68">
        <f t="shared" si="26"/>
        <v>9523.4608879990828</v>
      </c>
      <c r="L53" s="68">
        <f t="shared" si="26"/>
        <v>7994.3354041181601</v>
      </c>
      <c r="M53" s="68">
        <f t="shared" si="26"/>
        <v>7994.3354041181601</v>
      </c>
      <c r="N53" s="69">
        <f t="shared" si="27"/>
        <v>203538.99837834266</v>
      </c>
    </row>
    <row r="54" spans="1:14" ht="13.5" thickBot="1" x14ac:dyDescent="0.25">
      <c r="A54" s="58" t="s">
        <v>32</v>
      </c>
      <c r="B54" s="70">
        <f t="shared" ref="B54:M54" si="28">SUM(B48:B53)</f>
        <v>1082662.8833468771</v>
      </c>
      <c r="C54" s="70">
        <f t="shared" si="28"/>
        <v>1227064.2281167891</v>
      </c>
      <c r="D54" s="70">
        <f t="shared" si="28"/>
        <v>1229891.7290245132</v>
      </c>
      <c r="E54" s="70">
        <f t="shared" si="28"/>
        <v>836192.56104455015</v>
      </c>
      <c r="F54" s="70">
        <f t="shared" si="28"/>
        <v>783143.0623139143</v>
      </c>
      <c r="G54" s="70">
        <f t="shared" si="28"/>
        <v>759830.43771595554</v>
      </c>
      <c r="H54" s="70">
        <f t="shared" si="28"/>
        <v>778772.71067795123</v>
      </c>
      <c r="I54" s="70">
        <f t="shared" si="28"/>
        <v>759215.54626802832</v>
      </c>
      <c r="J54" s="70">
        <f t="shared" si="28"/>
        <v>777423.60227693594</v>
      </c>
      <c r="K54" s="61">
        <f t="shared" si="28"/>
        <v>886009.62988025125</v>
      </c>
      <c r="L54" s="61">
        <f t="shared" si="28"/>
        <v>975846.16631969961</v>
      </c>
      <c r="M54" s="61">
        <f t="shared" si="28"/>
        <v>1110320.6571033271</v>
      </c>
      <c r="N54" s="71">
        <f t="shared" si="27"/>
        <v>11206373.214088794</v>
      </c>
    </row>
    <row r="55" spans="1:14" ht="13.5" thickBot="1" x14ac:dyDescent="0.25">
      <c r="A55" s="66" t="s">
        <v>75</v>
      </c>
      <c r="B55" s="64"/>
      <c r="C55" s="70">
        <f>B54+C54</f>
        <v>2309727.111463666</v>
      </c>
      <c r="D55" s="70">
        <f>C55+D54</f>
        <v>3539618.8404881791</v>
      </c>
      <c r="E55" s="70">
        <f t="shared" ref="E55:M55" si="29">D55+E54</f>
        <v>4375811.4015327292</v>
      </c>
      <c r="F55" s="70">
        <f t="shared" si="29"/>
        <v>5158954.4638466435</v>
      </c>
      <c r="G55" s="70">
        <f t="shared" si="29"/>
        <v>5918784.9015625995</v>
      </c>
      <c r="H55" s="70">
        <f t="shared" si="29"/>
        <v>6697557.612240551</v>
      </c>
      <c r="I55" s="70">
        <f t="shared" si="29"/>
        <v>7456773.1585085792</v>
      </c>
      <c r="J55" s="70">
        <f t="shared" si="29"/>
        <v>8234196.7607855154</v>
      </c>
      <c r="K55" s="70">
        <f t="shared" si="29"/>
        <v>9120206.3906657659</v>
      </c>
      <c r="L55" s="70">
        <f t="shared" si="29"/>
        <v>10096052.556985466</v>
      </c>
      <c r="M55" s="72">
        <f t="shared" si="29"/>
        <v>11206373.214088794</v>
      </c>
      <c r="N55" s="69"/>
    </row>
    <row r="56" spans="1:14" ht="13.5" thickBot="1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4"/>
    </row>
    <row r="57" spans="1:14" ht="13.5" thickBot="1" x14ac:dyDescent="0.25">
      <c r="A57" s="58" t="s">
        <v>77</v>
      </c>
      <c r="B57" s="61" t="s">
        <v>61</v>
      </c>
      <c r="C57" s="61" t="s">
        <v>62</v>
      </c>
      <c r="D57" s="61" t="s">
        <v>63</v>
      </c>
      <c r="E57" s="61" t="s">
        <v>64</v>
      </c>
      <c r="F57" s="61" t="s">
        <v>65</v>
      </c>
      <c r="G57" s="61" t="s">
        <v>66</v>
      </c>
      <c r="H57" s="61" t="s">
        <v>67</v>
      </c>
      <c r="I57" s="61" t="s">
        <v>68</v>
      </c>
      <c r="J57" s="61" t="s">
        <v>69</v>
      </c>
      <c r="K57" s="61" t="s">
        <v>70</v>
      </c>
      <c r="L57" s="61" t="s">
        <v>71</v>
      </c>
      <c r="M57" s="61" t="s">
        <v>72</v>
      </c>
      <c r="N57" s="58" t="s">
        <v>32</v>
      </c>
    </row>
    <row r="58" spans="1:14" x14ac:dyDescent="0.2">
      <c r="A58" s="54" t="s">
        <v>28</v>
      </c>
      <c r="B58" s="73">
        <f t="shared" ref="B58:N63" si="30">B48/B38</f>
        <v>17.239820240916032</v>
      </c>
      <c r="C58" s="73">
        <f t="shared" si="30"/>
        <v>17.529311676630314</v>
      </c>
      <c r="D58" s="73">
        <f t="shared" si="30"/>
        <v>18.48069664091603</v>
      </c>
      <c r="E58" s="73">
        <f t="shared" si="30"/>
        <v>17.436935027582699</v>
      </c>
      <c r="F58" s="73">
        <f t="shared" si="30"/>
        <v>17.943412240916032</v>
      </c>
      <c r="G58" s="73">
        <f t="shared" si="30"/>
        <v>18.20929424091603</v>
      </c>
      <c r="H58" s="73">
        <f t="shared" si="30"/>
        <v>18.20929424091603</v>
      </c>
      <c r="I58" s="73">
        <f t="shared" si="30"/>
        <v>18.20929424091603</v>
      </c>
      <c r="J58" s="73">
        <f t="shared" si="30"/>
        <v>18.20929424091603</v>
      </c>
      <c r="K58" s="73">
        <f t="shared" si="30"/>
        <v>18.20929424091603</v>
      </c>
      <c r="L58" s="73">
        <f t="shared" si="30"/>
        <v>18.20929424091603</v>
      </c>
      <c r="M58" s="73">
        <f t="shared" si="30"/>
        <v>18.20929424091603</v>
      </c>
      <c r="N58" s="74">
        <f t="shared" si="30"/>
        <v>17.995990728491179</v>
      </c>
    </row>
    <row r="59" spans="1:14" x14ac:dyDescent="0.2">
      <c r="A59" s="54" t="s">
        <v>29</v>
      </c>
      <c r="B59" s="73">
        <f t="shared" si="30"/>
        <v>17.239820240916032</v>
      </c>
      <c r="C59" s="73">
        <f t="shared" si="30"/>
        <v>17.529311676630314</v>
      </c>
      <c r="D59" s="73">
        <f t="shared" si="30"/>
        <v>18.48069664091603</v>
      </c>
      <c r="E59" s="73">
        <f t="shared" si="30"/>
        <v>17.436935027582699</v>
      </c>
      <c r="F59" s="73">
        <f t="shared" si="30"/>
        <v>17.943412240916032</v>
      </c>
      <c r="G59" s="73">
        <f t="shared" si="30"/>
        <v>18.20929424091603</v>
      </c>
      <c r="H59" s="73">
        <f t="shared" si="30"/>
        <v>18.20929424091603</v>
      </c>
      <c r="I59" s="73">
        <f t="shared" si="30"/>
        <v>18.20929424091603</v>
      </c>
      <c r="J59" s="73">
        <f t="shared" si="30"/>
        <v>18.20929424091603</v>
      </c>
      <c r="K59" s="73">
        <f t="shared" si="30"/>
        <v>18.20929424091603</v>
      </c>
      <c r="L59" s="73">
        <f t="shared" si="30"/>
        <v>18.20929424091603</v>
      </c>
      <c r="M59" s="73">
        <f t="shared" si="30"/>
        <v>18.20929424091603</v>
      </c>
      <c r="N59" s="74">
        <f t="shared" si="30"/>
        <v>17.991142182738546</v>
      </c>
    </row>
    <row r="60" spans="1:14" x14ac:dyDescent="0.2">
      <c r="A60" s="54" t="s">
        <v>30</v>
      </c>
      <c r="B60" s="73">
        <f t="shared" si="30"/>
        <v>17.239820240916032</v>
      </c>
      <c r="C60" s="73">
        <f t="shared" si="30"/>
        <v>17.529311676630314</v>
      </c>
      <c r="D60" s="73">
        <f t="shared" si="30"/>
        <v>18.48069664091603</v>
      </c>
      <c r="E60" s="73">
        <f t="shared" si="30"/>
        <v>17.436935027582699</v>
      </c>
      <c r="F60" s="73">
        <f t="shared" si="30"/>
        <v>17.943412240916032</v>
      </c>
      <c r="G60" s="73">
        <f t="shared" si="30"/>
        <v>18.20929424091603</v>
      </c>
      <c r="H60" s="73">
        <f t="shared" si="30"/>
        <v>18.20929424091603</v>
      </c>
      <c r="I60" s="73">
        <f t="shared" si="30"/>
        <v>18.20929424091603</v>
      </c>
      <c r="J60" s="73">
        <f t="shared" si="30"/>
        <v>18.20929424091603</v>
      </c>
      <c r="K60" s="73">
        <f t="shared" si="30"/>
        <v>18.20929424091603</v>
      </c>
      <c r="L60" s="73">
        <f t="shared" si="30"/>
        <v>18.20929424091603</v>
      </c>
      <c r="M60" s="73">
        <f t="shared" si="30"/>
        <v>18.20929424091603</v>
      </c>
      <c r="N60" s="74">
        <f t="shared" si="30"/>
        <v>17.946646724356405</v>
      </c>
    </row>
    <row r="61" spans="1:14" x14ac:dyDescent="0.2">
      <c r="A61" s="54" t="s">
        <v>31</v>
      </c>
      <c r="B61" s="73">
        <f t="shared" si="30"/>
        <v>17.239820240916032</v>
      </c>
      <c r="C61" s="73">
        <f t="shared" si="30"/>
        <v>17.529311676630314</v>
      </c>
      <c r="D61" s="73">
        <f t="shared" si="30"/>
        <v>18.48069664091603</v>
      </c>
      <c r="E61" s="73">
        <f t="shared" si="30"/>
        <v>17.436935027582699</v>
      </c>
      <c r="F61" s="73">
        <f t="shared" si="30"/>
        <v>17.943412240916032</v>
      </c>
      <c r="G61" s="73">
        <f t="shared" si="30"/>
        <v>18.20929424091603</v>
      </c>
      <c r="H61" s="73">
        <f t="shared" si="30"/>
        <v>18.20929424091603</v>
      </c>
      <c r="I61" s="73">
        <f t="shared" si="30"/>
        <v>18.20929424091603</v>
      </c>
      <c r="J61" s="73">
        <f t="shared" si="30"/>
        <v>18.20929424091603</v>
      </c>
      <c r="K61" s="73">
        <f t="shared" si="30"/>
        <v>18.20929424091603</v>
      </c>
      <c r="L61" s="73">
        <f t="shared" si="30"/>
        <v>18.20929424091603</v>
      </c>
      <c r="M61" s="73">
        <f t="shared" si="30"/>
        <v>18.20929424091603</v>
      </c>
      <c r="N61" s="74">
        <f t="shared" si="30"/>
        <v>17.957361952812072</v>
      </c>
    </row>
    <row r="62" spans="1:14" x14ac:dyDescent="0.2">
      <c r="A62" s="54" t="s">
        <v>40</v>
      </c>
      <c r="B62" s="73">
        <f t="shared" si="30"/>
        <v>17.239820240916032</v>
      </c>
      <c r="C62" s="73">
        <f t="shared" si="30"/>
        <v>17.529311676630314</v>
      </c>
      <c r="D62" s="73">
        <f t="shared" si="30"/>
        <v>18.48069664091603</v>
      </c>
      <c r="E62" s="73">
        <f t="shared" si="30"/>
        <v>17.436935027582699</v>
      </c>
      <c r="F62" s="73">
        <f t="shared" si="30"/>
        <v>17.943412240916032</v>
      </c>
      <c r="G62" s="73">
        <f t="shared" si="30"/>
        <v>18.20929424091603</v>
      </c>
      <c r="H62" s="73">
        <f t="shared" si="30"/>
        <v>18.20929424091603</v>
      </c>
      <c r="I62" s="73">
        <f t="shared" si="30"/>
        <v>18.20929424091603</v>
      </c>
      <c r="J62" s="73">
        <f t="shared" si="30"/>
        <v>18.20929424091603</v>
      </c>
      <c r="K62" s="73">
        <f t="shared" si="30"/>
        <v>18.20929424091603</v>
      </c>
      <c r="L62" s="73">
        <f t="shared" si="30"/>
        <v>18.20929424091603</v>
      </c>
      <c r="M62" s="73">
        <f t="shared" si="30"/>
        <v>18.20929424091603</v>
      </c>
      <c r="N62" s="74">
        <f t="shared" si="30"/>
        <v>17.970250602850516</v>
      </c>
    </row>
    <row r="63" spans="1:14" ht="13.5" thickBot="1" x14ac:dyDescent="0.25">
      <c r="A63" s="54" t="s">
        <v>52</v>
      </c>
      <c r="B63" s="73">
        <f t="shared" si="30"/>
        <v>17.239820240916032</v>
      </c>
      <c r="C63" s="73">
        <f t="shared" si="30"/>
        <v>17.529311676630314</v>
      </c>
      <c r="D63" s="73">
        <f t="shared" si="30"/>
        <v>18.480696640916026</v>
      </c>
      <c r="E63" s="73">
        <f t="shared" si="30"/>
        <v>17.436935027582699</v>
      </c>
      <c r="F63" s="73">
        <f t="shared" si="30"/>
        <v>17.943412240916032</v>
      </c>
      <c r="G63" s="73">
        <f t="shared" si="30"/>
        <v>18.20929424091603</v>
      </c>
      <c r="H63" s="73">
        <f t="shared" si="30"/>
        <v>18.20929424091603</v>
      </c>
      <c r="I63" s="73">
        <f t="shared" si="30"/>
        <v>18.20929424091603</v>
      </c>
      <c r="J63" s="73">
        <f t="shared" si="30"/>
        <v>18.20929424091603</v>
      </c>
      <c r="K63" s="73">
        <f t="shared" si="30"/>
        <v>18.20929424091603</v>
      </c>
      <c r="L63" s="73">
        <f t="shared" si="30"/>
        <v>18.20929424091603</v>
      </c>
      <c r="M63" s="73">
        <f t="shared" si="30"/>
        <v>18.20929424091603</v>
      </c>
      <c r="N63" s="74">
        <f t="shared" si="30"/>
        <v>17.900430968438194</v>
      </c>
    </row>
    <row r="64" spans="1:14" ht="13.5" thickBot="1" x14ac:dyDescent="0.25">
      <c r="A64" s="58" t="s">
        <v>32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75">
        <f>N54/N44</f>
        <v>17.986098714345722</v>
      </c>
    </row>
    <row r="65" spans="1:14" ht="13.5" thickBot="1" x14ac:dyDescent="0.25">
      <c r="A65" s="66" t="s">
        <v>75</v>
      </c>
      <c r="B65" s="73">
        <f>B63</f>
        <v>17.239820240916032</v>
      </c>
      <c r="C65" s="73">
        <f>C55/C45</f>
        <v>17.392414203239611</v>
      </c>
      <c r="D65" s="73">
        <f t="shared" ref="D65:M65" si="31">D55/D45</f>
        <v>17.755719680434961</v>
      </c>
      <c r="E65" s="73">
        <f t="shared" si="31"/>
        <v>17.693904003905285</v>
      </c>
      <c r="F65" s="73">
        <f t="shared" si="31"/>
        <v>17.731332349697897</v>
      </c>
      <c r="G65" s="73">
        <f t="shared" si="31"/>
        <v>17.791282675375076</v>
      </c>
      <c r="H65" s="73">
        <f t="shared" si="31"/>
        <v>17.838899178899783</v>
      </c>
      <c r="I65" s="73">
        <f t="shared" si="31"/>
        <v>17.875920733835027</v>
      </c>
      <c r="J65" s="73">
        <f t="shared" si="31"/>
        <v>17.906873125179562</v>
      </c>
      <c r="K65" s="73">
        <f t="shared" si="31"/>
        <v>17.935811477761561</v>
      </c>
      <c r="L65" s="73">
        <f t="shared" si="31"/>
        <v>17.961886131026109</v>
      </c>
      <c r="M65" s="73">
        <f t="shared" si="31"/>
        <v>17.986098714345722</v>
      </c>
      <c r="N65" s="74"/>
    </row>
    <row r="66" spans="1:14" ht="13.5" thickBot="1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4"/>
    </row>
    <row r="67" spans="1:14" ht="13.5" thickBot="1" x14ac:dyDescent="0.25">
      <c r="A67" s="76"/>
      <c r="B67" s="77" t="s">
        <v>61</v>
      </c>
      <c r="C67" s="78" t="s">
        <v>62</v>
      </c>
      <c r="D67" s="78" t="s">
        <v>63</v>
      </c>
      <c r="E67" s="78" t="s">
        <v>64</v>
      </c>
      <c r="F67" s="78" t="s">
        <v>65</v>
      </c>
      <c r="G67" s="78" t="s">
        <v>66</v>
      </c>
      <c r="H67" s="78" t="s">
        <v>67</v>
      </c>
      <c r="I67" s="78" t="s">
        <v>68</v>
      </c>
      <c r="J67" s="78" t="s">
        <v>69</v>
      </c>
      <c r="K67" s="78" t="s">
        <v>70</v>
      </c>
      <c r="L67" s="78" t="s">
        <v>71</v>
      </c>
      <c r="M67" s="79" t="s">
        <v>72</v>
      </c>
      <c r="N67" s="80" t="s">
        <v>32</v>
      </c>
    </row>
    <row r="68" spans="1:14" ht="13.5" thickBot="1" x14ac:dyDescent="0.25">
      <c r="A68" s="81" t="s">
        <v>78</v>
      </c>
      <c r="B68" s="82">
        <f>B34*B44</f>
        <v>1182518.2693379354</v>
      </c>
      <c r="C68" s="82">
        <f t="shared" ref="C68:M68" si="32">C34*C44</f>
        <v>1406441.725009572</v>
      </c>
      <c r="D68" s="82">
        <f t="shared" si="32"/>
        <v>1613113.684015742</v>
      </c>
      <c r="E68" s="82">
        <f t="shared" si="32"/>
        <v>944197.2915942003</v>
      </c>
      <c r="F68" s="82">
        <f t="shared" si="32"/>
        <v>955696.61681767774</v>
      </c>
      <c r="G68" s="82">
        <f t="shared" si="32"/>
        <v>962071.91449600004</v>
      </c>
      <c r="H68" s="82">
        <f t="shared" si="32"/>
        <v>986055.98766400036</v>
      </c>
      <c r="I68" s="82">
        <f t="shared" si="32"/>
        <v>961293.35948800028</v>
      </c>
      <c r="J68" s="82">
        <f t="shared" si="32"/>
        <v>984347.79168000014</v>
      </c>
      <c r="K68" s="82">
        <f t="shared" si="32"/>
        <v>1121835.7920000004</v>
      </c>
      <c r="L68" s="82">
        <f t="shared" si="32"/>
        <v>1235583.8130240003</v>
      </c>
      <c r="M68" s="82">
        <f t="shared" si="32"/>
        <v>1405850.9204960004</v>
      </c>
      <c r="N68" s="83">
        <f>SUM(B68:M68)</f>
        <v>13759007.165623127</v>
      </c>
    </row>
    <row r="69" spans="1:14" ht="13.5" thickBot="1" x14ac:dyDescent="0.25">
      <c r="A69" s="84"/>
      <c r="B69" s="85">
        <f>B68/B44</f>
        <v>18.829870967741936</v>
      </c>
      <c r="C69" s="85">
        <f t="shared" ref="C69:M69" si="33">C68/C44</f>
        <v>20.091821428571432</v>
      </c>
      <c r="D69" s="85">
        <f t="shared" si="33"/>
        <v>24.239096774193548</v>
      </c>
      <c r="E69" s="85">
        <f t="shared" si="33"/>
        <v>19.689133333333341</v>
      </c>
      <c r="F69" s="85">
        <f t="shared" si="33"/>
        <v>21.896967741935491</v>
      </c>
      <c r="G69" s="85">
        <f t="shared" si="33"/>
        <v>23.056000000000004</v>
      </c>
      <c r="H69" s="85">
        <f t="shared" si="33"/>
        <v>23.056000000000008</v>
      </c>
      <c r="I69" s="85">
        <f t="shared" si="33"/>
        <v>23.056000000000008</v>
      </c>
      <c r="J69" s="85">
        <f t="shared" si="33"/>
        <v>23.056000000000004</v>
      </c>
      <c r="K69" s="85">
        <f t="shared" si="33"/>
        <v>23.056000000000008</v>
      </c>
      <c r="L69" s="85">
        <f t="shared" si="33"/>
        <v>23.056000000000008</v>
      </c>
      <c r="M69" s="85">
        <f t="shared" si="33"/>
        <v>23.056000000000008</v>
      </c>
      <c r="N69" s="86">
        <f>N68/N44</f>
        <v>22.083046527592369</v>
      </c>
    </row>
    <row r="70" spans="1:14" ht="13.5" thickBot="1" x14ac:dyDescent="0.25">
      <c r="A70" s="87" t="s">
        <v>75</v>
      </c>
      <c r="B70" s="88"/>
      <c r="C70" s="70">
        <f>B68+C68</f>
        <v>2588959.9943475071</v>
      </c>
      <c r="D70" s="70">
        <f>C70+D68</f>
        <v>4202073.6783632487</v>
      </c>
      <c r="E70" s="70">
        <f t="shared" ref="E70:M70" si="34">D70+E68</f>
        <v>5146270.9699574485</v>
      </c>
      <c r="F70" s="70">
        <f t="shared" si="34"/>
        <v>6101967.5867751259</v>
      </c>
      <c r="G70" s="70">
        <f t="shared" si="34"/>
        <v>7064039.5012711259</v>
      </c>
      <c r="H70" s="70">
        <f t="shared" si="34"/>
        <v>8050095.488935126</v>
      </c>
      <c r="I70" s="70">
        <f t="shared" si="34"/>
        <v>9011388.8484231271</v>
      </c>
      <c r="J70" s="70">
        <f t="shared" si="34"/>
        <v>9995736.6401031278</v>
      </c>
      <c r="K70" s="70">
        <f t="shared" si="34"/>
        <v>11117572.432103127</v>
      </c>
      <c r="L70" s="70">
        <f t="shared" si="34"/>
        <v>12353156.245127127</v>
      </c>
      <c r="M70" s="72">
        <f t="shared" si="34"/>
        <v>13759007.165623127</v>
      </c>
      <c r="N70" s="53"/>
    </row>
    <row r="71" spans="1:14" ht="13.5" thickBot="1" x14ac:dyDescent="0.25">
      <c r="A71" s="89" t="s">
        <v>75</v>
      </c>
      <c r="B71" s="90">
        <f>B69</f>
        <v>18.829870967741936</v>
      </c>
      <c r="C71" s="91">
        <f>C70/C45</f>
        <v>19.495058249013006</v>
      </c>
      <c r="D71" s="91">
        <f t="shared" ref="D71:M71" si="35">D70/D45</f>
        <v>21.078778725017138</v>
      </c>
      <c r="E71" s="91">
        <f t="shared" si="35"/>
        <v>20.809311957233028</v>
      </c>
      <c r="F71" s="91">
        <f t="shared" si="35"/>
        <v>20.972469523896553</v>
      </c>
      <c r="G71" s="91">
        <f t="shared" si="35"/>
        <v>21.233804858147529</v>
      </c>
      <c r="H71" s="91">
        <f t="shared" si="35"/>
        <v>21.441374620678953</v>
      </c>
      <c r="I71" s="91">
        <f t="shared" si="35"/>
        <v>21.602758905488223</v>
      </c>
      <c r="J71" s="91">
        <f t="shared" si="35"/>
        <v>21.737686505072059</v>
      </c>
      <c r="K71" s="91">
        <f t="shared" si="35"/>
        <v>21.863834511096474</v>
      </c>
      <c r="L71" s="91">
        <f t="shared" si="35"/>
        <v>21.977499085048287</v>
      </c>
      <c r="M71" s="92">
        <f t="shared" si="35"/>
        <v>22.083046527592369</v>
      </c>
      <c r="N71" s="93"/>
    </row>
    <row r="74" spans="1:14" ht="13.5" thickBot="1" x14ac:dyDescent="0.25"/>
    <row r="75" spans="1:14" ht="15.75" thickBot="1" x14ac:dyDescent="0.25">
      <c r="A75" s="105" t="s">
        <v>88</v>
      </c>
      <c r="B75" s="106">
        <f>B68-B54</f>
        <v>99855.385991058312</v>
      </c>
      <c r="C75" s="106">
        <f t="shared" ref="C75:N75" si="36">C68-C54</f>
        <v>179377.49689278286</v>
      </c>
      <c r="D75" s="106">
        <f t="shared" si="36"/>
        <v>383221.95499122888</v>
      </c>
      <c r="E75" s="106">
        <f t="shared" si="36"/>
        <v>108004.73054965015</v>
      </c>
      <c r="F75" s="106">
        <f t="shared" si="36"/>
        <v>172553.55450376344</v>
      </c>
      <c r="G75" s="106">
        <f t="shared" si="36"/>
        <v>202241.4767800445</v>
      </c>
      <c r="H75" s="106">
        <f t="shared" si="36"/>
        <v>207283.27698604914</v>
      </c>
      <c r="I75" s="106">
        <f t="shared" si="36"/>
        <v>202077.81321997195</v>
      </c>
      <c r="J75" s="106">
        <f t="shared" si="36"/>
        <v>206924.1894030642</v>
      </c>
      <c r="K75" s="106">
        <f t="shared" si="36"/>
        <v>235826.16211974912</v>
      </c>
      <c r="L75" s="106">
        <f t="shared" si="36"/>
        <v>259737.64670430066</v>
      </c>
      <c r="M75" s="106">
        <f t="shared" si="36"/>
        <v>295530.26339267334</v>
      </c>
      <c r="N75" s="107">
        <f t="shared" si="36"/>
        <v>2552633.9515343327</v>
      </c>
    </row>
    <row r="76" spans="1:14" ht="16.5" thickBot="1" x14ac:dyDescent="0.3">
      <c r="A76" s="102" t="s">
        <v>89</v>
      </c>
      <c r="B76" s="103">
        <f>B75</f>
        <v>99855.385991058312</v>
      </c>
      <c r="C76" s="103">
        <f>B76+C75</f>
        <v>279232.88288384117</v>
      </c>
      <c r="D76" s="103">
        <f>C76+D75</f>
        <v>662454.83787507005</v>
      </c>
      <c r="E76" s="103">
        <f t="shared" ref="E76:M76" si="37">D76+E75</f>
        <v>770459.5684247202</v>
      </c>
      <c r="F76" s="103">
        <f t="shared" si="37"/>
        <v>943013.12292848364</v>
      </c>
      <c r="G76" s="103">
        <f t="shared" si="37"/>
        <v>1145254.5997085283</v>
      </c>
      <c r="H76" s="103">
        <f t="shared" si="37"/>
        <v>1352537.8766945773</v>
      </c>
      <c r="I76" s="103">
        <f t="shared" si="37"/>
        <v>1554615.6899145492</v>
      </c>
      <c r="J76" s="103">
        <f t="shared" si="37"/>
        <v>1761539.8793176133</v>
      </c>
      <c r="K76" s="103">
        <f t="shared" si="37"/>
        <v>1997366.0414373623</v>
      </c>
      <c r="L76" s="103">
        <f t="shared" si="37"/>
        <v>2257103.6881416631</v>
      </c>
      <c r="M76" s="103">
        <f t="shared" si="37"/>
        <v>2552633.9515343364</v>
      </c>
      <c r="N76" s="104">
        <f>N75</f>
        <v>2552633.9515343327</v>
      </c>
    </row>
  </sheetData>
  <pageMargins left="0.70866141732283472" right="0.70866141732283472" top="0.78740157480314965" bottom="0.78740157480314965" header="0.31496062992125984" footer="0.31496062992125984"/>
  <pageSetup paperSize="9" scale="47" orientation="landscape" r:id="rId1"/>
  <headerFooter>
    <oddFooter>&amp;F</oddFooter>
  </headerFooter>
  <ignoredErrors>
    <ignoredError sqref="H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7"/>
  <sheetViews>
    <sheetView workbookViewId="0">
      <pane ySplit="510" topLeftCell="A1583" activePane="bottomLeft"/>
      <selection activeCell="P1" sqref="P1:P1048576"/>
      <selection pane="bottomLeft" activeCell="I1607" sqref="I1607"/>
    </sheetView>
  </sheetViews>
  <sheetFormatPr baseColWidth="10" defaultRowHeight="12.75" x14ac:dyDescent="0.2"/>
  <cols>
    <col min="1" max="1" width="15.28515625" bestFit="1" customWidth="1"/>
    <col min="2" max="2" width="19.85546875" style="4" hidden="1" customWidth="1"/>
    <col min="3" max="3" width="14" hidden="1" customWidth="1"/>
    <col min="4" max="4" width="12.28515625" hidden="1" customWidth="1"/>
    <col min="5" max="5" width="20" style="43" hidden="1" customWidth="1"/>
    <col min="6" max="7" width="19.7109375" style="43" hidden="1" customWidth="1"/>
    <col min="8" max="8" width="30.42578125" hidden="1" customWidth="1"/>
    <col min="9" max="9" width="21" style="4" bestFit="1" customWidth="1"/>
    <col min="10" max="10" width="37.5703125" style="4" customWidth="1"/>
    <col min="11" max="11" width="12.28515625" style="4" hidden="1" customWidth="1"/>
    <col min="12" max="12" width="20" style="4" hidden="1" customWidth="1"/>
    <col min="13" max="13" width="19.7109375" style="4" hidden="1" customWidth="1"/>
    <col min="14" max="14" width="30.5703125" hidden="1" customWidth="1"/>
    <col min="15" max="15" width="47.140625" customWidth="1"/>
    <col min="16" max="16" width="26.7109375" style="4" hidden="1" customWidth="1"/>
    <col min="17" max="17" width="12.140625" bestFit="1" customWidth="1"/>
  </cols>
  <sheetData>
    <row r="1" spans="1:17" x14ac:dyDescent="0.2">
      <c r="A1" s="1" t="s">
        <v>0</v>
      </c>
      <c r="B1" s="42" t="s">
        <v>53</v>
      </c>
      <c r="C1" s="1" t="s">
        <v>43</v>
      </c>
      <c r="D1" s="1" t="s">
        <v>46</v>
      </c>
      <c r="E1" s="1" t="s">
        <v>47</v>
      </c>
      <c r="F1" s="1" t="s">
        <v>48</v>
      </c>
      <c r="G1" s="1" t="s">
        <v>55</v>
      </c>
      <c r="H1" s="1" t="s">
        <v>54</v>
      </c>
      <c r="I1" s="1" t="s">
        <v>44</v>
      </c>
      <c r="J1" s="1" t="s">
        <v>85</v>
      </c>
      <c r="K1" s="1" t="s">
        <v>46</v>
      </c>
      <c r="L1" s="1" t="s">
        <v>47</v>
      </c>
      <c r="M1" s="1" t="s">
        <v>48</v>
      </c>
      <c r="N1" s="1" t="s">
        <v>45</v>
      </c>
      <c r="O1" s="1" t="s">
        <v>86</v>
      </c>
      <c r="P1" s="1" t="s">
        <v>80</v>
      </c>
      <c r="Q1" s="1" t="s">
        <v>87</v>
      </c>
    </row>
    <row r="2" spans="1:17" x14ac:dyDescent="0.2">
      <c r="A2" s="5">
        <v>41640</v>
      </c>
      <c r="C2" s="4">
        <f>MIN($B$2:B2)</f>
        <v>0</v>
      </c>
      <c r="D2" s="43">
        <f>IF(B2&gt;0,1,0)</f>
        <v>0</v>
      </c>
      <c r="E2" s="43">
        <f>D2</f>
        <v>0</v>
      </c>
      <c r="F2" s="44">
        <f>C2</f>
        <v>0</v>
      </c>
      <c r="G2" s="44"/>
      <c r="H2" s="4"/>
      <c r="I2" s="4">
        <v>27.170999999999999</v>
      </c>
      <c r="K2" s="43">
        <f>IF(I2&lt;&gt;0,1,0)</f>
        <v>1</v>
      </c>
      <c r="L2" s="43">
        <f>K2</f>
        <v>1</v>
      </c>
      <c r="M2" s="44">
        <f>I2</f>
        <v>27.170999999999999</v>
      </c>
    </row>
    <row r="3" spans="1:17" x14ac:dyDescent="0.2">
      <c r="A3" s="5">
        <v>41641</v>
      </c>
      <c r="C3" s="4">
        <f>MIN($B$2:B3)</f>
        <v>0</v>
      </c>
      <c r="D3" s="43">
        <f t="shared" ref="D3:D66" si="0">IF(B3&gt;0,1,0)</f>
        <v>0</v>
      </c>
      <c r="E3" s="43">
        <f>E2+D3</f>
        <v>0</v>
      </c>
      <c r="F3" s="44">
        <f>IF(D3=1,B3+F2,F2)</f>
        <v>0</v>
      </c>
      <c r="G3" s="44"/>
      <c r="H3" s="4"/>
      <c r="I3" s="4">
        <v>26.885999999999999</v>
      </c>
      <c r="K3" s="43">
        <f>IF(I3&lt;&gt;0,1,0)</f>
        <v>1</v>
      </c>
      <c r="L3" s="43">
        <f>K3+L2</f>
        <v>2</v>
      </c>
      <c r="M3" s="44">
        <f>IF(K3=1,I3+M2,M2)</f>
        <v>54.057000000000002</v>
      </c>
    </row>
    <row r="4" spans="1:17" x14ac:dyDescent="0.2">
      <c r="A4" s="5">
        <v>41642</v>
      </c>
      <c r="C4" s="4">
        <f>MIN($B$2:B4)</f>
        <v>0</v>
      </c>
      <c r="D4" s="43">
        <f t="shared" si="0"/>
        <v>0</v>
      </c>
      <c r="E4" s="43">
        <f t="shared" ref="E4:E67" si="1">E3+D4</f>
        <v>0</v>
      </c>
      <c r="F4" s="44">
        <f t="shared" ref="F4:F67" si="2">IF(D4=1,B4+F3,F3)</f>
        <v>0</v>
      </c>
      <c r="G4" s="44"/>
      <c r="H4" s="4"/>
      <c r="I4" s="4">
        <v>26.466999999999999</v>
      </c>
      <c r="K4" s="43">
        <f t="shared" ref="K4:K67" si="3">IF(I4&lt;&gt;0,1,0)</f>
        <v>1</v>
      </c>
      <c r="L4" s="43">
        <f t="shared" ref="L4:L67" si="4">K4+L3</f>
        <v>3</v>
      </c>
      <c r="M4" s="44">
        <f t="shared" ref="M4:M67" si="5">IF(K4=1,I4+M3,M3)</f>
        <v>80.524000000000001</v>
      </c>
    </row>
    <row r="5" spans="1:17" x14ac:dyDescent="0.2">
      <c r="A5" s="5">
        <v>41643</v>
      </c>
      <c r="C5" s="4">
        <f>MIN($B$2:B5)</f>
        <v>0</v>
      </c>
      <c r="D5" s="43">
        <f t="shared" si="0"/>
        <v>0</v>
      </c>
      <c r="E5" s="43">
        <f t="shared" si="1"/>
        <v>0</v>
      </c>
      <c r="F5" s="44">
        <f t="shared" si="2"/>
        <v>0</v>
      </c>
      <c r="G5" s="44"/>
      <c r="H5" s="4"/>
      <c r="I5" s="4">
        <v>26.369</v>
      </c>
      <c r="K5" s="43">
        <f t="shared" si="3"/>
        <v>1</v>
      </c>
      <c r="L5" s="43">
        <f t="shared" si="4"/>
        <v>4</v>
      </c>
      <c r="M5" s="44">
        <f t="shared" si="5"/>
        <v>106.893</v>
      </c>
    </row>
    <row r="6" spans="1:17" x14ac:dyDescent="0.2">
      <c r="A6" s="5">
        <v>41644</v>
      </c>
      <c r="C6" s="4">
        <f>MIN($B$2:B6)</f>
        <v>0</v>
      </c>
      <c r="D6" s="43">
        <f t="shared" si="0"/>
        <v>0</v>
      </c>
      <c r="E6" s="43">
        <f t="shared" si="1"/>
        <v>0</v>
      </c>
      <c r="F6" s="44">
        <f t="shared" si="2"/>
        <v>0</v>
      </c>
      <c r="G6" s="44"/>
      <c r="H6" s="4"/>
      <c r="I6" s="4">
        <v>26.494</v>
      </c>
      <c r="K6" s="43">
        <f t="shared" si="3"/>
        <v>1</v>
      </c>
      <c r="L6" s="43">
        <f t="shared" si="4"/>
        <v>5</v>
      </c>
      <c r="M6" s="44">
        <f t="shared" si="5"/>
        <v>133.387</v>
      </c>
    </row>
    <row r="7" spans="1:17" x14ac:dyDescent="0.2">
      <c r="A7" s="5">
        <v>41645</v>
      </c>
      <c r="C7" s="4">
        <f>MIN($B$2:B7)</f>
        <v>0</v>
      </c>
      <c r="D7" s="43">
        <f t="shared" si="0"/>
        <v>0</v>
      </c>
      <c r="E7" s="43">
        <f t="shared" si="1"/>
        <v>0</v>
      </c>
      <c r="F7" s="44">
        <f t="shared" si="2"/>
        <v>0</v>
      </c>
      <c r="G7" s="44"/>
      <c r="H7" s="4"/>
      <c r="I7" s="4">
        <v>26.856999999999999</v>
      </c>
      <c r="K7" s="43">
        <f t="shared" si="3"/>
        <v>1</v>
      </c>
      <c r="L7" s="43">
        <f t="shared" si="4"/>
        <v>6</v>
      </c>
      <c r="M7" s="44">
        <f t="shared" si="5"/>
        <v>160.244</v>
      </c>
    </row>
    <row r="8" spans="1:17" x14ac:dyDescent="0.2">
      <c r="A8" s="5">
        <v>41646</v>
      </c>
      <c r="C8" s="4">
        <f>MIN($B$2:B8)</f>
        <v>0</v>
      </c>
      <c r="D8" s="43">
        <f t="shared" si="0"/>
        <v>0</v>
      </c>
      <c r="E8" s="43">
        <f t="shared" si="1"/>
        <v>0</v>
      </c>
      <c r="F8" s="44">
        <f t="shared" si="2"/>
        <v>0</v>
      </c>
      <c r="G8" s="44"/>
      <c r="H8" s="4"/>
      <c r="I8" s="4">
        <v>26.81</v>
      </c>
      <c r="K8" s="43">
        <f t="shared" si="3"/>
        <v>1</v>
      </c>
      <c r="L8" s="43">
        <f t="shared" si="4"/>
        <v>7</v>
      </c>
      <c r="M8" s="44">
        <f t="shared" si="5"/>
        <v>187.054</v>
      </c>
    </row>
    <row r="9" spans="1:17" x14ac:dyDescent="0.2">
      <c r="A9" s="5">
        <v>41647</v>
      </c>
      <c r="C9" s="4">
        <f>MIN($B$2:B9)</f>
        <v>0</v>
      </c>
      <c r="D9" s="43">
        <f t="shared" si="0"/>
        <v>0</v>
      </c>
      <c r="E9" s="43">
        <f t="shared" si="1"/>
        <v>0</v>
      </c>
      <c r="F9" s="44">
        <f t="shared" si="2"/>
        <v>0</v>
      </c>
      <c r="G9" s="44"/>
      <c r="H9" s="4"/>
      <c r="I9" s="4">
        <v>26.983000000000001</v>
      </c>
      <c r="K9" s="43">
        <f t="shared" si="3"/>
        <v>1</v>
      </c>
      <c r="L9" s="43">
        <f t="shared" si="4"/>
        <v>8</v>
      </c>
      <c r="M9" s="44">
        <f t="shared" si="5"/>
        <v>214.03700000000001</v>
      </c>
    </row>
    <row r="10" spans="1:17" x14ac:dyDescent="0.2">
      <c r="A10" s="5">
        <v>41648</v>
      </c>
      <c r="C10" s="4">
        <f>MIN($B$2:B10)</f>
        <v>0</v>
      </c>
      <c r="D10" s="43">
        <f t="shared" si="0"/>
        <v>0</v>
      </c>
      <c r="E10" s="43">
        <f t="shared" si="1"/>
        <v>0</v>
      </c>
      <c r="F10" s="44">
        <f t="shared" si="2"/>
        <v>0</v>
      </c>
      <c r="G10" s="44"/>
      <c r="H10" s="4"/>
      <c r="I10" s="4">
        <v>26.956</v>
      </c>
      <c r="K10" s="43">
        <f t="shared" si="3"/>
        <v>1</v>
      </c>
      <c r="L10" s="43">
        <f t="shared" si="4"/>
        <v>9</v>
      </c>
      <c r="M10" s="44">
        <f t="shared" si="5"/>
        <v>240.99299999999999</v>
      </c>
    </row>
    <row r="11" spans="1:17" x14ac:dyDescent="0.2">
      <c r="A11" s="5">
        <v>41649</v>
      </c>
      <c r="C11" s="4">
        <f>MIN($B$2:B11)</f>
        <v>0</v>
      </c>
      <c r="D11" s="43">
        <f t="shared" si="0"/>
        <v>0</v>
      </c>
      <c r="E11" s="43">
        <f t="shared" si="1"/>
        <v>0</v>
      </c>
      <c r="F11" s="44">
        <f t="shared" si="2"/>
        <v>0</v>
      </c>
      <c r="G11" s="44"/>
      <c r="H11" s="4"/>
      <c r="I11" s="4">
        <v>26.632999999999999</v>
      </c>
      <c r="K11" s="43">
        <f t="shared" si="3"/>
        <v>1</v>
      </c>
      <c r="L11" s="43">
        <f t="shared" si="4"/>
        <v>10</v>
      </c>
      <c r="M11" s="44">
        <f t="shared" si="5"/>
        <v>267.62599999999998</v>
      </c>
    </row>
    <row r="12" spans="1:17" x14ac:dyDescent="0.2">
      <c r="A12" s="5">
        <v>41650</v>
      </c>
      <c r="C12" s="4">
        <f>MIN($B$2:B12)</f>
        <v>0</v>
      </c>
      <c r="D12" s="43">
        <f t="shared" si="0"/>
        <v>0</v>
      </c>
      <c r="E12" s="43">
        <f t="shared" si="1"/>
        <v>0</v>
      </c>
      <c r="F12" s="44">
        <f t="shared" si="2"/>
        <v>0</v>
      </c>
      <c r="G12" s="44"/>
      <c r="H12" s="4"/>
      <c r="I12" s="4">
        <v>27.324000000000002</v>
      </c>
      <c r="K12" s="43">
        <f t="shared" si="3"/>
        <v>1</v>
      </c>
      <c r="L12" s="43">
        <f t="shared" si="4"/>
        <v>11</v>
      </c>
      <c r="M12" s="44">
        <f t="shared" si="5"/>
        <v>294.95</v>
      </c>
    </row>
    <row r="13" spans="1:17" x14ac:dyDescent="0.2">
      <c r="A13" s="5">
        <v>41651</v>
      </c>
      <c r="C13" s="4">
        <f>MIN($B$2:B13)</f>
        <v>0</v>
      </c>
      <c r="D13" s="43">
        <f t="shared" si="0"/>
        <v>0</v>
      </c>
      <c r="E13" s="43">
        <f t="shared" si="1"/>
        <v>0</v>
      </c>
      <c r="F13" s="44">
        <f t="shared" si="2"/>
        <v>0</v>
      </c>
      <c r="G13" s="44"/>
      <c r="H13" s="4"/>
      <c r="I13" s="4">
        <v>28.995000000000001</v>
      </c>
      <c r="K13" s="43">
        <f t="shared" si="3"/>
        <v>1</v>
      </c>
      <c r="L13" s="43">
        <f t="shared" si="4"/>
        <v>12</v>
      </c>
      <c r="M13" s="44">
        <f t="shared" si="5"/>
        <v>323.94499999999999</v>
      </c>
    </row>
    <row r="14" spans="1:17" x14ac:dyDescent="0.2">
      <c r="A14" s="5">
        <v>41652</v>
      </c>
      <c r="C14" s="4">
        <f>MIN($B$2:B14)</f>
        <v>0</v>
      </c>
      <c r="D14" s="43">
        <f t="shared" si="0"/>
        <v>0</v>
      </c>
      <c r="E14" s="43">
        <f t="shared" si="1"/>
        <v>0</v>
      </c>
      <c r="F14" s="44">
        <f t="shared" si="2"/>
        <v>0</v>
      </c>
      <c r="G14" s="44"/>
      <c r="H14" s="4"/>
      <c r="I14" s="4">
        <v>26.536000000000001</v>
      </c>
      <c r="K14" s="43">
        <f t="shared" si="3"/>
        <v>1</v>
      </c>
      <c r="L14" s="43">
        <f t="shared" si="4"/>
        <v>13</v>
      </c>
      <c r="M14" s="44">
        <f t="shared" si="5"/>
        <v>350.48099999999999</v>
      </c>
    </row>
    <row r="15" spans="1:17" x14ac:dyDescent="0.2">
      <c r="A15" s="5">
        <v>41653</v>
      </c>
      <c r="C15" s="4">
        <f>MIN($B$2:B15)</f>
        <v>0</v>
      </c>
      <c r="D15" s="43">
        <f t="shared" si="0"/>
        <v>0</v>
      </c>
      <c r="E15" s="43">
        <f t="shared" si="1"/>
        <v>0</v>
      </c>
      <c r="F15" s="44">
        <f t="shared" si="2"/>
        <v>0</v>
      </c>
      <c r="G15" s="44"/>
      <c r="H15" s="4"/>
      <c r="I15" s="4">
        <v>26.395</v>
      </c>
      <c r="K15" s="43">
        <f t="shared" si="3"/>
        <v>1</v>
      </c>
      <c r="L15" s="43">
        <f t="shared" si="4"/>
        <v>14</v>
      </c>
      <c r="M15" s="44">
        <f t="shared" si="5"/>
        <v>376.87599999999998</v>
      </c>
    </row>
    <row r="16" spans="1:17" x14ac:dyDescent="0.2">
      <c r="A16" s="5">
        <v>41654</v>
      </c>
      <c r="C16" s="4">
        <f>MIN($B$2:B16)</f>
        <v>0</v>
      </c>
      <c r="D16" s="43">
        <f t="shared" si="0"/>
        <v>0</v>
      </c>
      <c r="E16" s="43">
        <f t="shared" si="1"/>
        <v>0</v>
      </c>
      <c r="F16" s="44">
        <f t="shared" si="2"/>
        <v>0</v>
      </c>
      <c r="G16" s="44"/>
      <c r="H16" s="4"/>
      <c r="I16" s="4">
        <v>26.300999999999998</v>
      </c>
      <c r="K16" s="43">
        <f t="shared" si="3"/>
        <v>1</v>
      </c>
      <c r="L16" s="43">
        <f t="shared" si="4"/>
        <v>15</v>
      </c>
      <c r="M16" s="44">
        <f t="shared" si="5"/>
        <v>403.17699999999996</v>
      </c>
    </row>
    <row r="17" spans="1:13" x14ac:dyDescent="0.2">
      <c r="A17" s="5">
        <v>41655</v>
      </c>
      <c r="C17" s="4">
        <f>MIN($B$2:B17)</f>
        <v>0</v>
      </c>
      <c r="D17" s="43">
        <f t="shared" si="0"/>
        <v>0</v>
      </c>
      <c r="E17" s="43">
        <f t="shared" si="1"/>
        <v>0</v>
      </c>
      <c r="F17" s="44">
        <f t="shared" si="2"/>
        <v>0</v>
      </c>
      <c r="G17" s="44"/>
      <c r="H17" s="4"/>
      <c r="I17" s="4">
        <v>26.434000000000001</v>
      </c>
      <c r="K17" s="43">
        <f t="shared" si="3"/>
        <v>1</v>
      </c>
      <c r="L17" s="43">
        <f t="shared" si="4"/>
        <v>16</v>
      </c>
      <c r="M17" s="44">
        <f t="shared" si="5"/>
        <v>429.61099999999999</v>
      </c>
    </row>
    <row r="18" spans="1:13" x14ac:dyDescent="0.2">
      <c r="A18" s="5">
        <v>41656</v>
      </c>
      <c r="C18" s="4">
        <f>MIN($B$2:B18)</f>
        <v>0</v>
      </c>
      <c r="D18" s="43">
        <f t="shared" si="0"/>
        <v>0</v>
      </c>
      <c r="E18" s="43">
        <f t="shared" si="1"/>
        <v>0</v>
      </c>
      <c r="F18" s="44">
        <f t="shared" si="2"/>
        <v>0</v>
      </c>
      <c r="G18" s="44"/>
      <c r="H18" s="4"/>
      <c r="I18" s="4">
        <v>26.263000000000002</v>
      </c>
      <c r="K18" s="43">
        <f t="shared" si="3"/>
        <v>1</v>
      </c>
      <c r="L18" s="43">
        <f t="shared" si="4"/>
        <v>17</v>
      </c>
      <c r="M18" s="44">
        <f t="shared" si="5"/>
        <v>455.87399999999997</v>
      </c>
    </row>
    <row r="19" spans="1:13" x14ac:dyDescent="0.2">
      <c r="A19" s="5">
        <v>41657</v>
      </c>
      <c r="C19" s="4">
        <f>MIN($B$2:B19)</f>
        <v>0</v>
      </c>
      <c r="D19" s="43">
        <f t="shared" si="0"/>
        <v>0</v>
      </c>
      <c r="E19" s="43">
        <f t="shared" si="1"/>
        <v>0</v>
      </c>
      <c r="F19" s="44">
        <f t="shared" si="2"/>
        <v>0</v>
      </c>
      <c r="G19" s="44"/>
      <c r="H19" s="4"/>
      <c r="I19" s="4">
        <v>26.225000000000001</v>
      </c>
      <c r="K19" s="43">
        <f t="shared" si="3"/>
        <v>1</v>
      </c>
      <c r="L19" s="43">
        <f t="shared" si="4"/>
        <v>18</v>
      </c>
      <c r="M19" s="44">
        <f t="shared" si="5"/>
        <v>482.09899999999999</v>
      </c>
    </row>
    <row r="20" spans="1:13" x14ac:dyDescent="0.2">
      <c r="A20" s="5">
        <v>41658</v>
      </c>
      <c r="C20" s="4">
        <f>MIN($B$2:B20)</f>
        <v>0</v>
      </c>
      <c r="D20" s="43">
        <f t="shared" si="0"/>
        <v>0</v>
      </c>
      <c r="E20" s="43">
        <f t="shared" si="1"/>
        <v>0</v>
      </c>
      <c r="F20" s="44">
        <f t="shared" si="2"/>
        <v>0</v>
      </c>
      <c r="G20" s="44"/>
      <c r="H20" s="4"/>
      <c r="I20" s="4">
        <v>26.498000000000001</v>
      </c>
      <c r="K20" s="43">
        <f t="shared" si="3"/>
        <v>1</v>
      </c>
      <c r="L20" s="43">
        <f t="shared" si="4"/>
        <v>19</v>
      </c>
      <c r="M20" s="44">
        <f t="shared" si="5"/>
        <v>508.59699999999998</v>
      </c>
    </row>
    <row r="21" spans="1:13" x14ac:dyDescent="0.2">
      <c r="A21" s="5">
        <v>41659</v>
      </c>
      <c r="C21" s="4">
        <f>MIN($B$2:B21)</f>
        <v>0</v>
      </c>
      <c r="D21" s="43">
        <f t="shared" si="0"/>
        <v>0</v>
      </c>
      <c r="E21" s="43">
        <f t="shared" si="1"/>
        <v>0</v>
      </c>
      <c r="F21" s="44">
        <f t="shared" si="2"/>
        <v>0</v>
      </c>
      <c r="G21" s="44"/>
      <c r="H21" s="4"/>
      <c r="I21" s="4">
        <v>26.81</v>
      </c>
      <c r="K21" s="43">
        <f t="shared" si="3"/>
        <v>1</v>
      </c>
      <c r="L21" s="43">
        <f t="shared" si="4"/>
        <v>20</v>
      </c>
      <c r="M21" s="44">
        <f t="shared" si="5"/>
        <v>535.40699999999993</v>
      </c>
    </row>
    <row r="22" spans="1:13" x14ac:dyDescent="0.2">
      <c r="A22" s="5">
        <v>41660</v>
      </c>
      <c r="C22" s="4">
        <f>MIN($B$2:B22)</f>
        <v>0</v>
      </c>
      <c r="D22" s="43">
        <f t="shared" si="0"/>
        <v>0</v>
      </c>
      <c r="E22" s="43">
        <f t="shared" si="1"/>
        <v>0</v>
      </c>
      <c r="F22" s="44">
        <f t="shared" si="2"/>
        <v>0</v>
      </c>
      <c r="G22" s="44"/>
      <c r="H22" s="4"/>
      <c r="I22" s="4">
        <v>26.715</v>
      </c>
      <c r="K22" s="43">
        <f t="shared" si="3"/>
        <v>1</v>
      </c>
      <c r="L22" s="43">
        <f t="shared" si="4"/>
        <v>21</v>
      </c>
      <c r="M22" s="44">
        <f t="shared" si="5"/>
        <v>562.12199999999996</v>
      </c>
    </row>
    <row r="23" spans="1:13" x14ac:dyDescent="0.2">
      <c r="A23" s="5">
        <v>41661</v>
      </c>
      <c r="C23" s="4">
        <f>MIN($B$2:B23)</f>
        <v>0</v>
      </c>
      <c r="D23" s="43">
        <f t="shared" si="0"/>
        <v>0</v>
      </c>
      <c r="E23" s="43">
        <f t="shared" si="1"/>
        <v>0</v>
      </c>
      <c r="F23" s="44">
        <f t="shared" si="2"/>
        <v>0</v>
      </c>
      <c r="G23" s="44"/>
      <c r="H23" s="4"/>
      <c r="I23" s="4">
        <v>26.376000000000001</v>
      </c>
      <c r="K23" s="43">
        <f t="shared" si="3"/>
        <v>1</v>
      </c>
      <c r="L23" s="43">
        <f t="shared" si="4"/>
        <v>22</v>
      </c>
      <c r="M23" s="44">
        <f t="shared" si="5"/>
        <v>588.49799999999993</v>
      </c>
    </row>
    <row r="24" spans="1:13" x14ac:dyDescent="0.2">
      <c r="A24" s="5">
        <v>41662</v>
      </c>
      <c r="C24" s="4">
        <f>MIN($B$2:B24)</f>
        <v>0</v>
      </c>
      <c r="D24" s="43">
        <f t="shared" si="0"/>
        <v>0</v>
      </c>
      <c r="E24" s="43">
        <f t="shared" si="1"/>
        <v>0</v>
      </c>
      <c r="F24" s="44">
        <f t="shared" si="2"/>
        <v>0</v>
      </c>
      <c r="G24" s="44"/>
      <c r="H24" s="4"/>
      <c r="I24" s="4">
        <v>26.515999999999998</v>
      </c>
      <c r="K24" s="43">
        <f t="shared" si="3"/>
        <v>1</v>
      </c>
      <c r="L24" s="43">
        <f t="shared" si="4"/>
        <v>23</v>
      </c>
      <c r="M24" s="44">
        <f t="shared" si="5"/>
        <v>615.0139999999999</v>
      </c>
    </row>
    <row r="25" spans="1:13" x14ac:dyDescent="0.2">
      <c r="A25" s="5">
        <v>41663</v>
      </c>
      <c r="C25" s="4">
        <f>MIN($B$2:B25)</f>
        <v>0</v>
      </c>
      <c r="D25" s="43">
        <f t="shared" si="0"/>
        <v>0</v>
      </c>
      <c r="E25" s="43">
        <f t="shared" si="1"/>
        <v>0</v>
      </c>
      <c r="F25" s="44">
        <f t="shared" si="2"/>
        <v>0</v>
      </c>
      <c r="G25" s="44"/>
      <c r="H25" s="4"/>
      <c r="I25" s="4">
        <v>26.568999999999999</v>
      </c>
      <c r="K25" s="43">
        <f t="shared" si="3"/>
        <v>1</v>
      </c>
      <c r="L25" s="43">
        <f t="shared" si="4"/>
        <v>24</v>
      </c>
      <c r="M25" s="44">
        <f t="shared" si="5"/>
        <v>641.58299999999986</v>
      </c>
    </row>
    <row r="26" spans="1:13" x14ac:dyDescent="0.2">
      <c r="A26" s="5">
        <v>41664</v>
      </c>
      <c r="C26" s="4">
        <f>MIN($B$2:B26)</f>
        <v>0</v>
      </c>
      <c r="D26" s="43">
        <f t="shared" si="0"/>
        <v>0</v>
      </c>
      <c r="E26" s="43">
        <f t="shared" si="1"/>
        <v>0</v>
      </c>
      <c r="F26" s="44">
        <f t="shared" si="2"/>
        <v>0</v>
      </c>
      <c r="G26" s="44"/>
      <c r="H26" s="4"/>
      <c r="I26" s="4">
        <v>26.361000000000001</v>
      </c>
      <c r="K26" s="43">
        <f t="shared" si="3"/>
        <v>1</v>
      </c>
      <c r="L26" s="43">
        <f t="shared" si="4"/>
        <v>25</v>
      </c>
      <c r="M26" s="44">
        <f t="shared" si="5"/>
        <v>667.94399999999985</v>
      </c>
    </row>
    <row r="27" spans="1:13" x14ac:dyDescent="0.2">
      <c r="A27" s="5">
        <v>41665</v>
      </c>
      <c r="C27" s="4">
        <f>MIN($B$2:B27)</f>
        <v>0</v>
      </c>
      <c r="D27" s="43">
        <f t="shared" si="0"/>
        <v>0</v>
      </c>
      <c r="E27" s="43">
        <f t="shared" si="1"/>
        <v>0</v>
      </c>
      <c r="F27" s="44">
        <f t="shared" si="2"/>
        <v>0</v>
      </c>
      <c r="G27" s="44"/>
      <c r="H27" s="4"/>
      <c r="I27" s="4">
        <v>26.623999999999999</v>
      </c>
      <c r="K27" s="43">
        <f t="shared" si="3"/>
        <v>1</v>
      </c>
      <c r="L27" s="43">
        <f t="shared" si="4"/>
        <v>26</v>
      </c>
      <c r="M27" s="44">
        <f t="shared" si="5"/>
        <v>694.56799999999987</v>
      </c>
    </row>
    <row r="28" spans="1:13" x14ac:dyDescent="0.2">
      <c r="A28" s="5">
        <v>41666</v>
      </c>
      <c r="C28" s="4">
        <f>MIN($B$2:B28)</f>
        <v>0</v>
      </c>
      <c r="D28" s="43">
        <f t="shared" si="0"/>
        <v>0</v>
      </c>
      <c r="E28" s="43">
        <f t="shared" si="1"/>
        <v>0</v>
      </c>
      <c r="F28" s="44">
        <f t="shared" si="2"/>
        <v>0</v>
      </c>
      <c r="G28" s="44"/>
      <c r="H28" s="4"/>
      <c r="I28" s="4">
        <v>26.18</v>
      </c>
      <c r="K28" s="43">
        <f t="shared" si="3"/>
        <v>1</v>
      </c>
      <c r="L28" s="43">
        <f t="shared" si="4"/>
        <v>27</v>
      </c>
      <c r="M28" s="44">
        <f t="shared" si="5"/>
        <v>720.74799999999982</v>
      </c>
    </row>
    <row r="29" spans="1:13" x14ac:dyDescent="0.2">
      <c r="A29" s="5">
        <v>41667</v>
      </c>
      <c r="C29" s="4">
        <f>MIN($B$2:B29)</f>
        <v>0</v>
      </c>
      <c r="D29" s="43">
        <f t="shared" si="0"/>
        <v>0</v>
      </c>
      <c r="E29" s="43">
        <f t="shared" si="1"/>
        <v>0</v>
      </c>
      <c r="F29" s="44">
        <f t="shared" si="2"/>
        <v>0</v>
      </c>
      <c r="G29" s="44"/>
      <c r="H29" s="4"/>
      <c r="I29" s="4">
        <v>26.016999999999999</v>
      </c>
      <c r="K29" s="43">
        <f t="shared" si="3"/>
        <v>1</v>
      </c>
      <c r="L29" s="43">
        <f t="shared" si="4"/>
        <v>28</v>
      </c>
      <c r="M29" s="44">
        <f t="shared" si="5"/>
        <v>746.76499999999987</v>
      </c>
    </row>
    <row r="30" spans="1:13" x14ac:dyDescent="0.2">
      <c r="A30" s="5">
        <v>41668</v>
      </c>
      <c r="C30" s="4">
        <f>MIN($B$2:B30)</f>
        <v>0</v>
      </c>
      <c r="D30" s="43">
        <f t="shared" si="0"/>
        <v>0</v>
      </c>
      <c r="E30" s="43">
        <f t="shared" si="1"/>
        <v>0</v>
      </c>
      <c r="F30" s="44">
        <f t="shared" si="2"/>
        <v>0</v>
      </c>
      <c r="G30" s="44"/>
      <c r="H30" s="4"/>
      <c r="I30" s="4">
        <v>26.053000000000001</v>
      </c>
      <c r="K30" s="43">
        <f t="shared" si="3"/>
        <v>1</v>
      </c>
      <c r="L30" s="43">
        <f t="shared" si="4"/>
        <v>29</v>
      </c>
      <c r="M30" s="44">
        <f t="shared" si="5"/>
        <v>772.81799999999987</v>
      </c>
    </row>
    <row r="31" spans="1:13" x14ac:dyDescent="0.2">
      <c r="A31" s="5">
        <v>41669</v>
      </c>
      <c r="C31" s="4">
        <f>MIN($B$2:B31)</f>
        <v>0</v>
      </c>
      <c r="D31" s="43">
        <f t="shared" si="0"/>
        <v>0</v>
      </c>
      <c r="E31" s="43">
        <f t="shared" si="1"/>
        <v>0</v>
      </c>
      <c r="F31" s="44">
        <f t="shared" si="2"/>
        <v>0</v>
      </c>
      <c r="G31" s="44"/>
      <c r="H31" s="4"/>
      <c r="I31" s="4">
        <v>25.721</v>
      </c>
      <c r="K31" s="43">
        <f t="shared" si="3"/>
        <v>1</v>
      </c>
      <c r="L31" s="43">
        <f t="shared" si="4"/>
        <v>30</v>
      </c>
      <c r="M31" s="44">
        <f t="shared" si="5"/>
        <v>798.53899999999987</v>
      </c>
    </row>
    <row r="32" spans="1:13" x14ac:dyDescent="0.2">
      <c r="A32" s="5">
        <v>41670</v>
      </c>
      <c r="C32" s="4">
        <f>MIN($B$2:B32)</f>
        <v>0</v>
      </c>
      <c r="D32" s="43">
        <f t="shared" si="0"/>
        <v>0</v>
      </c>
      <c r="E32" s="43">
        <f t="shared" si="1"/>
        <v>0</v>
      </c>
      <c r="F32" s="44">
        <f t="shared" si="2"/>
        <v>0</v>
      </c>
      <c r="G32" s="44"/>
      <c r="H32" s="4"/>
      <c r="I32" s="4">
        <v>25.238</v>
      </c>
      <c r="K32" s="43">
        <f t="shared" si="3"/>
        <v>1</v>
      </c>
      <c r="L32" s="43">
        <f t="shared" si="4"/>
        <v>31</v>
      </c>
      <c r="M32" s="44">
        <f t="shared" si="5"/>
        <v>823.77699999999982</v>
      </c>
    </row>
    <row r="33" spans="1:13" x14ac:dyDescent="0.2">
      <c r="A33" s="5">
        <v>41671</v>
      </c>
      <c r="C33" s="4">
        <f>MIN($B$2:B33)</f>
        <v>0</v>
      </c>
      <c r="D33" s="43">
        <f t="shared" si="0"/>
        <v>0</v>
      </c>
      <c r="E33" s="43">
        <f t="shared" si="1"/>
        <v>0</v>
      </c>
      <c r="F33" s="44">
        <f t="shared" si="2"/>
        <v>0</v>
      </c>
      <c r="G33" s="44"/>
      <c r="H33" s="4"/>
      <c r="I33" s="4">
        <v>25.241</v>
      </c>
      <c r="K33" s="43">
        <f t="shared" si="3"/>
        <v>1</v>
      </c>
      <c r="L33" s="43">
        <f t="shared" si="4"/>
        <v>32</v>
      </c>
      <c r="M33" s="44">
        <f t="shared" si="5"/>
        <v>849.0179999999998</v>
      </c>
    </row>
    <row r="34" spans="1:13" x14ac:dyDescent="0.2">
      <c r="A34" s="5">
        <v>41672</v>
      </c>
      <c r="C34" s="4">
        <f>MIN($B$2:B34)</f>
        <v>0</v>
      </c>
      <c r="D34" s="43">
        <f t="shared" si="0"/>
        <v>0</v>
      </c>
      <c r="E34" s="43">
        <f t="shared" si="1"/>
        <v>0</v>
      </c>
      <c r="F34" s="44">
        <f t="shared" si="2"/>
        <v>0</v>
      </c>
      <c r="G34" s="44"/>
      <c r="H34" s="4"/>
      <c r="I34" s="4">
        <v>25.335000000000001</v>
      </c>
      <c r="K34" s="43">
        <f t="shared" si="3"/>
        <v>1</v>
      </c>
      <c r="L34" s="43">
        <f t="shared" si="4"/>
        <v>33</v>
      </c>
      <c r="M34" s="44">
        <f t="shared" si="5"/>
        <v>874.35299999999984</v>
      </c>
    </row>
    <row r="35" spans="1:13" x14ac:dyDescent="0.2">
      <c r="A35" s="5">
        <v>41673</v>
      </c>
      <c r="C35" s="4">
        <f>MIN($B$2:B35)</f>
        <v>0</v>
      </c>
      <c r="D35" s="43">
        <f t="shared" si="0"/>
        <v>0</v>
      </c>
      <c r="E35" s="43">
        <f t="shared" si="1"/>
        <v>0</v>
      </c>
      <c r="F35" s="44">
        <f t="shared" si="2"/>
        <v>0</v>
      </c>
      <c r="G35" s="44"/>
      <c r="H35" s="4"/>
      <c r="I35" s="4">
        <v>24.907</v>
      </c>
      <c r="K35" s="43">
        <f t="shared" si="3"/>
        <v>1</v>
      </c>
      <c r="L35" s="43">
        <f t="shared" si="4"/>
        <v>34</v>
      </c>
      <c r="M35" s="44">
        <f t="shared" si="5"/>
        <v>899.25999999999988</v>
      </c>
    </row>
    <row r="36" spans="1:13" x14ac:dyDescent="0.2">
      <c r="A36" s="5">
        <v>41674</v>
      </c>
      <c r="C36" s="4">
        <f>MIN($B$2:B36)</f>
        <v>0</v>
      </c>
      <c r="D36" s="43">
        <f t="shared" si="0"/>
        <v>0</v>
      </c>
      <c r="E36" s="43">
        <f t="shared" si="1"/>
        <v>0</v>
      </c>
      <c r="F36" s="44">
        <f t="shared" si="2"/>
        <v>0</v>
      </c>
      <c r="G36" s="44"/>
      <c r="H36" s="4"/>
      <c r="I36" s="4">
        <v>25.111000000000001</v>
      </c>
      <c r="K36" s="43">
        <f t="shared" si="3"/>
        <v>1</v>
      </c>
      <c r="L36" s="43">
        <f t="shared" si="4"/>
        <v>35</v>
      </c>
      <c r="M36" s="44">
        <f t="shared" si="5"/>
        <v>924.37099999999987</v>
      </c>
    </row>
    <row r="37" spans="1:13" x14ac:dyDescent="0.2">
      <c r="A37" s="5">
        <v>41675</v>
      </c>
      <c r="C37" s="4">
        <f>MIN($B$2:B37)</f>
        <v>0</v>
      </c>
      <c r="D37" s="43">
        <f t="shared" si="0"/>
        <v>0</v>
      </c>
      <c r="E37" s="43">
        <f t="shared" si="1"/>
        <v>0</v>
      </c>
      <c r="F37" s="44">
        <f t="shared" si="2"/>
        <v>0</v>
      </c>
      <c r="G37" s="44"/>
      <c r="H37" s="4"/>
      <c r="I37" s="4">
        <v>24.425999999999998</v>
      </c>
      <c r="K37" s="43">
        <f t="shared" si="3"/>
        <v>1</v>
      </c>
      <c r="L37" s="43">
        <f t="shared" si="4"/>
        <v>36</v>
      </c>
      <c r="M37" s="44">
        <f t="shared" si="5"/>
        <v>948.79699999999991</v>
      </c>
    </row>
    <row r="38" spans="1:13" x14ac:dyDescent="0.2">
      <c r="A38" s="5">
        <v>41676</v>
      </c>
      <c r="C38" s="4">
        <f>MIN($B$2:B38)</f>
        <v>0</v>
      </c>
      <c r="D38" s="43">
        <f t="shared" si="0"/>
        <v>0</v>
      </c>
      <c r="E38" s="43">
        <f t="shared" si="1"/>
        <v>0</v>
      </c>
      <c r="F38" s="44">
        <f t="shared" si="2"/>
        <v>0</v>
      </c>
      <c r="G38" s="44"/>
      <c r="H38" s="4"/>
      <c r="I38" s="4">
        <v>24.481999999999999</v>
      </c>
      <c r="K38" s="43">
        <f t="shared" si="3"/>
        <v>1</v>
      </c>
      <c r="L38" s="43">
        <f t="shared" si="4"/>
        <v>37</v>
      </c>
      <c r="M38" s="44">
        <f t="shared" si="5"/>
        <v>973.27899999999988</v>
      </c>
    </row>
    <row r="39" spans="1:13" x14ac:dyDescent="0.2">
      <c r="A39" s="5">
        <v>41677</v>
      </c>
      <c r="C39" s="4">
        <f>MIN($B$2:B39)</f>
        <v>0</v>
      </c>
      <c r="D39" s="43">
        <f t="shared" si="0"/>
        <v>0</v>
      </c>
      <c r="E39" s="43">
        <f t="shared" si="1"/>
        <v>0</v>
      </c>
      <c r="F39" s="44">
        <f t="shared" si="2"/>
        <v>0</v>
      </c>
      <c r="G39" s="44"/>
      <c r="H39" s="4"/>
      <c r="I39" s="4">
        <v>24.742999999999999</v>
      </c>
      <c r="K39" s="43">
        <f t="shared" si="3"/>
        <v>1</v>
      </c>
      <c r="L39" s="43">
        <f t="shared" si="4"/>
        <v>38</v>
      </c>
      <c r="M39" s="44">
        <f t="shared" si="5"/>
        <v>998.02199999999993</v>
      </c>
    </row>
    <row r="40" spans="1:13" x14ac:dyDescent="0.2">
      <c r="A40" s="5">
        <v>41678</v>
      </c>
      <c r="C40" s="4">
        <f>MIN($B$2:B40)</f>
        <v>0</v>
      </c>
      <c r="D40" s="43">
        <f t="shared" si="0"/>
        <v>0</v>
      </c>
      <c r="E40" s="43">
        <f t="shared" si="1"/>
        <v>0</v>
      </c>
      <c r="F40" s="44">
        <f t="shared" si="2"/>
        <v>0</v>
      </c>
      <c r="G40" s="44"/>
      <c r="H40" s="4"/>
      <c r="I40" s="4">
        <v>24.943999999999999</v>
      </c>
      <c r="K40" s="43">
        <f t="shared" si="3"/>
        <v>1</v>
      </c>
      <c r="L40" s="43">
        <f t="shared" si="4"/>
        <v>39</v>
      </c>
      <c r="M40" s="44">
        <f t="shared" si="5"/>
        <v>1022.9659999999999</v>
      </c>
    </row>
    <row r="41" spans="1:13" x14ac:dyDescent="0.2">
      <c r="A41" s="5">
        <v>41679</v>
      </c>
      <c r="C41" s="4">
        <f>MIN($B$2:B41)</f>
        <v>0</v>
      </c>
      <c r="D41" s="43">
        <f t="shared" si="0"/>
        <v>0</v>
      </c>
      <c r="E41" s="43">
        <f t="shared" si="1"/>
        <v>0</v>
      </c>
      <c r="F41" s="44">
        <f t="shared" si="2"/>
        <v>0</v>
      </c>
      <c r="G41" s="44"/>
      <c r="H41" s="4"/>
      <c r="I41" s="4">
        <v>24.92</v>
      </c>
      <c r="K41" s="43">
        <f t="shared" si="3"/>
        <v>1</v>
      </c>
      <c r="L41" s="43">
        <f t="shared" si="4"/>
        <v>40</v>
      </c>
      <c r="M41" s="44">
        <f t="shared" si="5"/>
        <v>1047.886</v>
      </c>
    </row>
    <row r="42" spans="1:13" x14ac:dyDescent="0.2">
      <c r="A42" s="5">
        <v>41680</v>
      </c>
      <c r="C42" s="4">
        <f>MIN($B$2:B42)</f>
        <v>0</v>
      </c>
      <c r="D42" s="43">
        <f t="shared" si="0"/>
        <v>0</v>
      </c>
      <c r="E42" s="43">
        <f t="shared" si="1"/>
        <v>0</v>
      </c>
      <c r="F42" s="44">
        <f t="shared" si="2"/>
        <v>0</v>
      </c>
      <c r="G42" s="44"/>
      <c r="H42" s="4"/>
      <c r="I42" s="4">
        <v>24.78</v>
      </c>
      <c r="K42" s="43">
        <f t="shared" si="3"/>
        <v>1</v>
      </c>
      <c r="L42" s="43">
        <f t="shared" si="4"/>
        <v>41</v>
      </c>
      <c r="M42" s="44">
        <f t="shared" si="5"/>
        <v>1072.6659999999999</v>
      </c>
    </row>
    <row r="43" spans="1:13" x14ac:dyDescent="0.2">
      <c r="A43" s="5">
        <v>41681</v>
      </c>
      <c r="C43" s="4">
        <f>MIN($B$2:B43)</f>
        <v>0</v>
      </c>
      <c r="D43" s="43">
        <f t="shared" si="0"/>
        <v>0</v>
      </c>
      <c r="E43" s="43">
        <f t="shared" si="1"/>
        <v>0</v>
      </c>
      <c r="F43" s="44">
        <f t="shared" si="2"/>
        <v>0</v>
      </c>
      <c r="G43" s="44"/>
      <c r="H43" s="4"/>
      <c r="I43" s="4">
        <v>24.896999999999998</v>
      </c>
      <c r="K43" s="43">
        <f t="shared" si="3"/>
        <v>1</v>
      </c>
      <c r="L43" s="43">
        <f t="shared" si="4"/>
        <v>42</v>
      </c>
      <c r="M43" s="44">
        <f t="shared" si="5"/>
        <v>1097.5629999999999</v>
      </c>
    </row>
    <row r="44" spans="1:13" x14ac:dyDescent="0.2">
      <c r="A44" s="5">
        <v>41682</v>
      </c>
      <c r="C44" s="4">
        <f>MIN($B$2:B44)</f>
        <v>0</v>
      </c>
      <c r="D44" s="43">
        <f t="shared" si="0"/>
        <v>0</v>
      </c>
      <c r="E44" s="43">
        <f t="shared" si="1"/>
        <v>0</v>
      </c>
      <c r="F44" s="44">
        <f t="shared" si="2"/>
        <v>0</v>
      </c>
      <c r="G44" s="44"/>
      <c r="H44" s="4"/>
      <c r="I44" s="4">
        <v>24.948</v>
      </c>
      <c r="K44" s="43">
        <f t="shared" si="3"/>
        <v>1</v>
      </c>
      <c r="L44" s="43">
        <f t="shared" si="4"/>
        <v>43</v>
      </c>
      <c r="M44" s="44">
        <f t="shared" si="5"/>
        <v>1122.511</v>
      </c>
    </row>
    <row r="45" spans="1:13" x14ac:dyDescent="0.2">
      <c r="A45" s="5">
        <v>41683</v>
      </c>
      <c r="C45" s="4">
        <f>MIN($B$2:B45)</f>
        <v>0</v>
      </c>
      <c r="D45" s="43">
        <f t="shared" si="0"/>
        <v>0</v>
      </c>
      <c r="E45" s="43">
        <f t="shared" si="1"/>
        <v>0</v>
      </c>
      <c r="F45" s="44">
        <f t="shared" si="2"/>
        <v>0</v>
      </c>
      <c r="G45" s="44"/>
      <c r="H45" s="4"/>
      <c r="I45" s="4">
        <v>24.672000000000001</v>
      </c>
      <c r="K45" s="43">
        <f t="shared" si="3"/>
        <v>1</v>
      </c>
      <c r="L45" s="43">
        <f t="shared" si="4"/>
        <v>44</v>
      </c>
      <c r="M45" s="44">
        <f t="shared" si="5"/>
        <v>1147.183</v>
      </c>
    </row>
    <row r="46" spans="1:13" x14ac:dyDescent="0.2">
      <c r="A46" s="5">
        <v>41684</v>
      </c>
      <c r="C46" s="4">
        <f>MIN($B$2:B46)</f>
        <v>0</v>
      </c>
      <c r="D46" s="43">
        <f t="shared" si="0"/>
        <v>0</v>
      </c>
      <c r="E46" s="43">
        <f t="shared" si="1"/>
        <v>0</v>
      </c>
      <c r="F46" s="44">
        <f t="shared" si="2"/>
        <v>0</v>
      </c>
      <c r="G46" s="44"/>
      <c r="H46" s="4"/>
      <c r="I46" s="4">
        <v>23.891999999999999</v>
      </c>
      <c r="K46" s="43">
        <f t="shared" si="3"/>
        <v>1</v>
      </c>
      <c r="L46" s="43">
        <f t="shared" si="4"/>
        <v>45</v>
      </c>
      <c r="M46" s="44">
        <f t="shared" si="5"/>
        <v>1171.075</v>
      </c>
    </row>
    <row r="47" spans="1:13" x14ac:dyDescent="0.2">
      <c r="A47" s="5">
        <v>41685</v>
      </c>
      <c r="C47" s="4">
        <f>MIN($B$2:B47)</f>
        <v>0</v>
      </c>
      <c r="D47" s="43">
        <f t="shared" si="0"/>
        <v>0</v>
      </c>
      <c r="E47" s="43">
        <f t="shared" si="1"/>
        <v>0</v>
      </c>
      <c r="F47" s="44">
        <f t="shared" si="2"/>
        <v>0</v>
      </c>
      <c r="G47" s="44"/>
      <c r="H47" s="4"/>
      <c r="I47" s="4">
        <v>23.905999999999999</v>
      </c>
      <c r="K47" s="43">
        <f t="shared" si="3"/>
        <v>1</v>
      </c>
      <c r="L47" s="43">
        <f t="shared" si="4"/>
        <v>46</v>
      </c>
      <c r="M47" s="44">
        <f t="shared" si="5"/>
        <v>1194.981</v>
      </c>
    </row>
    <row r="48" spans="1:13" x14ac:dyDescent="0.2">
      <c r="A48" s="5">
        <v>41686</v>
      </c>
      <c r="C48" s="4">
        <f>MIN($B$2:B48)</f>
        <v>0</v>
      </c>
      <c r="D48" s="43">
        <f t="shared" si="0"/>
        <v>0</v>
      </c>
      <c r="E48" s="43">
        <f t="shared" si="1"/>
        <v>0</v>
      </c>
      <c r="F48" s="44">
        <f t="shared" si="2"/>
        <v>0</v>
      </c>
      <c r="G48" s="44"/>
      <c r="H48" s="4"/>
      <c r="I48" s="4">
        <v>24.100999999999999</v>
      </c>
      <c r="K48" s="43">
        <f t="shared" si="3"/>
        <v>1</v>
      </c>
      <c r="L48" s="43">
        <f t="shared" si="4"/>
        <v>47</v>
      </c>
      <c r="M48" s="44">
        <f t="shared" si="5"/>
        <v>1219.0819999999999</v>
      </c>
    </row>
    <row r="49" spans="1:13" x14ac:dyDescent="0.2">
      <c r="A49" s="5">
        <v>41687</v>
      </c>
      <c r="C49" s="4">
        <f>MIN($B$2:B49)</f>
        <v>0</v>
      </c>
      <c r="D49" s="43">
        <f t="shared" si="0"/>
        <v>0</v>
      </c>
      <c r="E49" s="43">
        <f t="shared" si="1"/>
        <v>0</v>
      </c>
      <c r="F49" s="44">
        <f t="shared" si="2"/>
        <v>0</v>
      </c>
      <c r="G49" s="44"/>
      <c r="H49" s="4"/>
      <c r="I49" s="4">
        <v>24.08</v>
      </c>
      <c r="K49" s="43">
        <f t="shared" si="3"/>
        <v>1</v>
      </c>
      <c r="L49" s="43">
        <f t="shared" si="4"/>
        <v>48</v>
      </c>
      <c r="M49" s="44">
        <f t="shared" si="5"/>
        <v>1243.1619999999998</v>
      </c>
    </row>
    <row r="50" spans="1:13" x14ac:dyDescent="0.2">
      <c r="A50" s="5">
        <v>41688</v>
      </c>
      <c r="C50" s="4">
        <f>MIN($B$2:B50)</f>
        <v>0</v>
      </c>
      <c r="D50" s="43">
        <f t="shared" si="0"/>
        <v>0</v>
      </c>
      <c r="E50" s="43">
        <f t="shared" si="1"/>
        <v>0</v>
      </c>
      <c r="F50" s="44">
        <f t="shared" si="2"/>
        <v>0</v>
      </c>
      <c r="G50" s="44"/>
      <c r="H50" s="4"/>
      <c r="I50" s="4">
        <v>24.148</v>
      </c>
      <c r="K50" s="43">
        <f t="shared" si="3"/>
        <v>1</v>
      </c>
      <c r="L50" s="43">
        <f t="shared" si="4"/>
        <v>49</v>
      </c>
      <c r="M50" s="44">
        <f t="shared" si="5"/>
        <v>1267.3099999999997</v>
      </c>
    </row>
    <row r="51" spans="1:13" x14ac:dyDescent="0.2">
      <c r="A51" s="5">
        <v>41689</v>
      </c>
      <c r="C51" s="4">
        <f>MIN($B$2:B51)</f>
        <v>0</v>
      </c>
      <c r="D51" s="43">
        <f t="shared" si="0"/>
        <v>0</v>
      </c>
      <c r="E51" s="43">
        <f t="shared" si="1"/>
        <v>0</v>
      </c>
      <c r="F51" s="44">
        <f t="shared" si="2"/>
        <v>0</v>
      </c>
      <c r="G51" s="44"/>
      <c r="H51" s="4"/>
      <c r="I51" s="4">
        <v>23.928999999999998</v>
      </c>
      <c r="K51" s="43">
        <f t="shared" si="3"/>
        <v>1</v>
      </c>
      <c r="L51" s="43">
        <f t="shared" si="4"/>
        <v>50</v>
      </c>
      <c r="M51" s="44">
        <f t="shared" si="5"/>
        <v>1291.2389999999998</v>
      </c>
    </row>
    <row r="52" spans="1:13" x14ac:dyDescent="0.2">
      <c r="A52" s="5">
        <v>41690</v>
      </c>
      <c r="C52" s="4">
        <f>MIN($B$2:B52)</f>
        <v>0</v>
      </c>
      <c r="D52" s="43">
        <f t="shared" si="0"/>
        <v>0</v>
      </c>
      <c r="E52" s="43">
        <f t="shared" si="1"/>
        <v>0</v>
      </c>
      <c r="F52" s="44">
        <f t="shared" si="2"/>
        <v>0</v>
      </c>
      <c r="G52" s="44"/>
      <c r="H52" s="4"/>
      <c r="I52" s="4">
        <v>23.582999999999998</v>
      </c>
      <c r="K52" s="43">
        <f t="shared" si="3"/>
        <v>1</v>
      </c>
      <c r="L52" s="43">
        <f t="shared" si="4"/>
        <v>51</v>
      </c>
      <c r="M52" s="44">
        <f t="shared" si="5"/>
        <v>1314.8219999999999</v>
      </c>
    </row>
    <row r="53" spans="1:13" x14ac:dyDescent="0.2">
      <c r="A53" s="5">
        <v>41691</v>
      </c>
      <c r="C53" s="4">
        <f>MIN($B$2:B53)</f>
        <v>0</v>
      </c>
      <c r="D53" s="43">
        <f t="shared" si="0"/>
        <v>0</v>
      </c>
      <c r="E53" s="43">
        <f t="shared" si="1"/>
        <v>0</v>
      </c>
      <c r="F53" s="44">
        <f t="shared" si="2"/>
        <v>0</v>
      </c>
      <c r="G53" s="44"/>
      <c r="H53" s="4"/>
      <c r="I53" s="4">
        <v>23.497</v>
      </c>
      <c r="K53" s="43">
        <f t="shared" si="3"/>
        <v>1</v>
      </c>
      <c r="L53" s="43">
        <f t="shared" si="4"/>
        <v>52</v>
      </c>
      <c r="M53" s="44">
        <f t="shared" si="5"/>
        <v>1338.319</v>
      </c>
    </row>
    <row r="54" spans="1:13" x14ac:dyDescent="0.2">
      <c r="A54" s="5">
        <v>41692</v>
      </c>
      <c r="C54" s="4">
        <f>MIN($B$2:B54)</f>
        <v>0</v>
      </c>
      <c r="D54" s="43">
        <f t="shared" si="0"/>
        <v>0</v>
      </c>
      <c r="E54" s="43">
        <f t="shared" si="1"/>
        <v>0</v>
      </c>
      <c r="F54" s="44">
        <f t="shared" si="2"/>
        <v>0</v>
      </c>
      <c r="G54" s="44"/>
      <c r="H54" s="4"/>
      <c r="I54" s="4">
        <v>23.515999999999998</v>
      </c>
      <c r="K54" s="43">
        <f t="shared" si="3"/>
        <v>1</v>
      </c>
      <c r="L54" s="43">
        <f t="shared" si="4"/>
        <v>53</v>
      </c>
      <c r="M54" s="44">
        <f t="shared" si="5"/>
        <v>1361.835</v>
      </c>
    </row>
    <row r="55" spans="1:13" x14ac:dyDescent="0.2">
      <c r="A55" s="5">
        <v>41693</v>
      </c>
      <c r="C55" s="4">
        <f>MIN($B$2:B55)</f>
        <v>0</v>
      </c>
      <c r="D55" s="43">
        <f t="shared" si="0"/>
        <v>0</v>
      </c>
      <c r="E55" s="43">
        <f t="shared" si="1"/>
        <v>0</v>
      </c>
      <c r="F55" s="44">
        <f t="shared" si="2"/>
        <v>0</v>
      </c>
      <c r="G55" s="44"/>
      <c r="H55" s="4"/>
      <c r="I55" s="4">
        <v>24.026</v>
      </c>
      <c r="K55" s="43">
        <f t="shared" si="3"/>
        <v>1</v>
      </c>
      <c r="L55" s="43">
        <f t="shared" si="4"/>
        <v>54</v>
      </c>
      <c r="M55" s="44">
        <f t="shared" si="5"/>
        <v>1385.8610000000001</v>
      </c>
    </row>
    <row r="56" spans="1:13" x14ac:dyDescent="0.2">
      <c r="A56" s="5">
        <v>41694</v>
      </c>
      <c r="C56" s="4">
        <f>MIN($B$2:B56)</f>
        <v>0</v>
      </c>
      <c r="D56" s="43">
        <f t="shared" si="0"/>
        <v>0</v>
      </c>
      <c r="E56" s="43">
        <f t="shared" si="1"/>
        <v>0</v>
      </c>
      <c r="F56" s="44">
        <f t="shared" si="2"/>
        <v>0</v>
      </c>
      <c r="G56" s="44"/>
      <c r="H56" s="4"/>
      <c r="I56" s="4">
        <v>23.117999999999999</v>
      </c>
      <c r="K56" s="43">
        <f t="shared" si="3"/>
        <v>1</v>
      </c>
      <c r="L56" s="43">
        <f t="shared" si="4"/>
        <v>55</v>
      </c>
      <c r="M56" s="44">
        <f t="shared" si="5"/>
        <v>1408.979</v>
      </c>
    </row>
    <row r="57" spans="1:13" x14ac:dyDescent="0.2">
      <c r="A57" s="5">
        <v>41695</v>
      </c>
      <c r="C57" s="4">
        <f>MIN($B$2:B57)</f>
        <v>0</v>
      </c>
      <c r="D57" s="43">
        <f t="shared" si="0"/>
        <v>0</v>
      </c>
      <c r="E57" s="43">
        <f t="shared" si="1"/>
        <v>0</v>
      </c>
      <c r="F57" s="44">
        <f t="shared" si="2"/>
        <v>0</v>
      </c>
      <c r="G57" s="44"/>
      <c r="H57" s="4"/>
      <c r="I57" s="4">
        <v>23.196999999999999</v>
      </c>
      <c r="K57" s="43">
        <f t="shared" si="3"/>
        <v>1</v>
      </c>
      <c r="L57" s="43">
        <f t="shared" si="4"/>
        <v>56</v>
      </c>
      <c r="M57" s="44">
        <f t="shared" si="5"/>
        <v>1432.1759999999999</v>
      </c>
    </row>
    <row r="58" spans="1:13" x14ac:dyDescent="0.2">
      <c r="A58" s="5">
        <v>41696</v>
      </c>
      <c r="C58" s="4">
        <f>MIN($B$2:B58)</f>
        <v>0</v>
      </c>
      <c r="D58" s="43">
        <f t="shared" si="0"/>
        <v>0</v>
      </c>
      <c r="E58" s="43">
        <f t="shared" si="1"/>
        <v>0</v>
      </c>
      <c r="F58" s="44">
        <f t="shared" si="2"/>
        <v>0</v>
      </c>
      <c r="G58" s="44"/>
      <c r="H58" s="4"/>
      <c r="I58" s="4">
        <v>23.132000000000001</v>
      </c>
      <c r="K58" s="43">
        <f t="shared" si="3"/>
        <v>1</v>
      </c>
      <c r="L58" s="43">
        <f t="shared" si="4"/>
        <v>57</v>
      </c>
      <c r="M58" s="44">
        <f t="shared" si="5"/>
        <v>1455.308</v>
      </c>
    </row>
    <row r="59" spans="1:13" x14ac:dyDescent="0.2">
      <c r="A59" s="5">
        <v>41697</v>
      </c>
      <c r="C59" s="4">
        <f>MIN($B$2:B59)</f>
        <v>0</v>
      </c>
      <c r="D59" s="43">
        <f t="shared" si="0"/>
        <v>0</v>
      </c>
      <c r="E59" s="43">
        <f t="shared" si="1"/>
        <v>0</v>
      </c>
      <c r="F59" s="44">
        <f t="shared" si="2"/>
        <v>0</v>
      </c>
      <c r="G59" s="44"/>
      <c r="H59" s="4"/>
      <c r="I59" s="4">
        <v>23.501999999999999</v>
      </c>
      <c r="K59" s="43">
        <f t="shared" si="3"/>
        <v>1</v>
      </c>
      <c r="L59" s="43">
        <f t="shared" si="4"/>
        <v>58</v>
      </c>
      <c r="M59" s="44">
        <f t="shared" si="5"/>
        <v>1478.81</v>
      </c>
    </row>
    <row r="60" spans="1:13" x14ac:dyDescent="0.2">
      <c r="A60" s="5">
        <v>41698</v>
      </c>
      <c r="C60" s="4">
        <f>MIN($B$2:B60)</f>
        <v>0</v>
      </c>
      <c r="D60" s="43">
        <f t="shared" si="0"/>
        <v>0</v>
      </c>
      <c r="E60" s="43">
        <f t="shared" si="1"/>
        <v>0</v>
      </c>
      <c r="F60" s="44">
        <f t="shared" si="2"/>
        <v>0</v>
      </c>
      <c r="G60" s="44"/>
      <c r="H60" s="4"/>
      <c r="I60" s="4">
        <v>23.54</v>
      </c>
      <c r="K60" s="43">
        <f t="shared" si="3"/>
        <v>1</v>
      </c>
      <c r="L60" s="43">
        <f t="shared" si="4"/>
        <v>59</v>
      </c>
      <c r="M60" s="44">
        <f t="shared" si="5"/>
        <v>1502.35</v>
      </c>
    </row>
    <row r="61" spans="1:13" x14ac:dyDescent="0.2">
      <c r="A61" s="5">
        <v>41699</v>
      </c>
      <c r="C61" s="4">
        <f>MIN($B$2:B61)</f>
        <v>0</v>
      </c>
      <c r="D61" s="43">
        <f t="shared" si="0"/>
        <v>0</v>
      </c>
      <c r="E61" s="43">
        <f t="shared" si="1"/>
        <v>0</v>
      </c>
      <c r="F61" s="44">
        <f t="shared" si="2"/>
        <v>0</v>
      </c>
      <c r="G61" s="44"/>
      <c r="H61" s="4"/>
      <c r="I61" s="4">
        <v>23.422000000000001</v>
      </c>
      <c r="K61" s="43">
        <f t="shared" si="3"/>
        <v>1</v>
      </c>
      <c r="L61" s="43">
        <f t="shared" si="4"/>
        <v>60</v>
      </c>
      <c r="M61" s="44">
        <f t="shared" si="5"/>
        <v>1525.7719999999999</v>
      </c>
    </row>
    <row r="62" spans="1:13" x14ac:dyDescent="0.2">
      <c r="A62" s="5">
        <v>41700</v>
      </c>
      <c r="C62" s="4">
        <f>MIN($B$2:B62)</f>
        <v>0</v>
      </c>
      <c r="D62" s="43">
        <f t="shared" si="0"/>
        <v>0</v>
      </c>
      <c r="E62" s="43">
        <f t="shared" si="1"/>
        <v>0</v>
      </c>
      <c r="F62" s="44">
        <f t="shared" si="2"/>
        <v>0</v>
      </c>
      <c r="G62" s="44"/>
      <c r="H62" s="4"/>
      <c r="I62" s="4">
        <v>23.489000000000001</v>
      </c>
      <c r="K62" s="43">
        <f t="shared" si="3"/>
        <v>1</v>
      </c>
      <c r="L62" s="43">
        <f t="shared" si="4"/>
        <v>61</v>
      </c>
      <c r="M62" s="44">
        <f t="shared" si="5"/>
        <v>1549.261</v>
      </c>
    </row>
    <row r="63" spans="1:13" x14ac:dyDescent="0.2">
      <c r="A63" s="5">
        <v>41701</v>
      </c>
      <c r="C63" s="4">
        <f>MIN($B$2:B63)</f>
        <v>0</v>
      </c>
      <c r="D63" s="43">
        <f t="shared" si="0"/>
        <v>0</v>
      </c>
      <c r="E63" s="43">
        <f t="shared" si="1"/>
        <v>0</v>
      </c>
      <c r="F63" s="44">
        <f t="shared" si="2"/>
        <v>0</v>
      </c>
      <c r="G63" s="44"/>
      <c r="H63" s="4"/>
      <c r="I63" s="4">
        <v>24.798999999999999</v>
      </c>
      <c r="K63" s="43">
        <f t="shared" si="3"/>
        <v>1</v>
      </c>
      <c r="L63" s="43">
        <f t="shared" si="4"/>
        <v>62</v>
      </c>
      <c r="M63" s="44">
        <f t="shared" si="5"/>
        <v>1574.06</v>
      </c>
    </row>
    <row r="64" spans="1:13" x14ac:dyDescent="0.2">
      <c r="A64" s="5">
        <v>41702</v>
      </c>
      <c r="C64" s="4">
        <f>MIN($B$2:B64)</f>
        <v>0</v>
      </c>
      <c r="D64" s="43">
        <f t="shared" si="0"/>
        <v>0</v>
      </c>
      <c r="E64" s="43">
        <f t="shared" si="1"/>
        <v>0</v>
      </c>
      <c r="F64" s="44">
        <f t="shared" si="2"/>
        <v>0</v>
      </c>
      <c r="G64" s="44"/>
      <c r="H64" s="4"/>
      <c r="I64" s="4">
        <v>24.231000000000002</v>
      </c>
      <c r="K64" s="43">
        <f t="shared" si="3"/>
        <v>1</v>
      </c>
      <c r="L64" s="43">
        <f t="shared" si="4"/>
        <v>63</v>
      </c>
      <c r="M64" s="44">
        <f t="shared" si="5"/>
        <v>1598.2909999999999</v>
      </c>
    </row>
    <row r="65" spans="1:13" x14ac:dyDescent="0.2">
      <c r="A65" s="5">
        <v>41703</v>
      </c>
      <c r="C65" s="4">
        <f>MIN($B$2:B65)</f>
        <v>0</v>
      </c>
      <c r="D65" s="43">
        <f t="shared" si="0"/>
        <v>0</v>
      </c>
      <c r="E65" s="43">
        <f t="shared" si="1"/>
        <v>0</v>
      </c>
      <c r="F65" s="44">
        <f t="shared" si="2"/>
        <v>0</v>
      </c>
      <c r="G65" s="44"/>
      <c r="H65" s="4"/>
      <c r="I65" s="4">
        <v>23.68</v>
      </c>
      <c r="K65" s="43">
        <f t="shared" si="3"/>
        <v>1</v>
      </c>
      <c r="L65" s="43">
        <f t="shared" si="4"/>
        <v>64</v>
      </c>
      <c r="M65" s="44">
        <f t="shared" si="5"/>
        <v>1621.971</v>
      </c>
    </row>
    <row r="66" spans="1:13" x14ac:dyDescent="0.2">
      <c r="A66" s="5">
        <v>41704</v>
      </c>
      <c r="C66" s="4">
        <f>MIN($B$2:B66)</f>
        <v>0</v>
      </c>
      <c r="D66" s="43">
        <f t="shared" si="0"/>
        <v>0</v>
      </c>
      <c r="E66" s="43">
        <f t="shared" si="1"/>
        <v>0</v>
      </c>
      <c r="F66" s="44">
        <f t="shared" si="2"/>
        <v>0</v>
      </c>
      <c r="G66" s="44"/>
      <c r="H66" s="4"/>
      <c r="I66" s="4">
        <v>23.963999999999999</v>
      </c>
      <c r="K66" s="43">
        <f t="shared" si="3"/>
        <v>1</v>
      </c>
      <c r="L66" s="43">
        <f t="shared" si="4"/>
        <v>65</v>
      </c>
      <c r="M66" s="44">
        <f t="shared" si="5"/>
        <v>1645.9349999999999</v>
      </c>
    </row>
    <row r="67" spans="1:13" x14ac:dyDescent="0.2">
      <c r="A67" s="5">
        <v>41705</v>
      </c>
      <c r="C67" s="4">
        <f>MIN($B$2:B67)</f>
        <v>0</v>
      </c>
      <c r="D67" s="43">
        <f t="shared" ref="D67:D130" si="6">IF(B67&gt;0,1,0)</f>
        <v>0</v>
      </c>
      <c r="E67" s="43">
        <f t="shared" si="1"/>
        <v>0</v>
      </c>
      <c r="F67" s="44">
        <f t="shared" si="2"/>
        <v>0</v>
      </c>
      <c r="G67" s="44"/>
      <c r="H67" s="4"/>
      <c r="I67" s="4">
        <v>23.963000000000001</v>
      </c>
      <c r="K67" s="43">
        <f t="shared" si="3"/>
        <v>1</v>
      </c>
      <c r="L67" s="43">
        <f t="shared" si="4"/>
        <v>66</v>
      </c>
      <c r="M67" s="44">
        <f t="shared" si="5"/>
        <v>1669.8979999999999</v>
      </c>
    </row>
    <row r="68" spans="1:13" x14ac:dyDescent="0.2">
      <c r="A68" s="5">
        <v>41706</v>
      </c>
      <c r="C68" s="4">
        <f>MIN($B$2:B68)</f>
        <v>0</v>
      </c>
      <c r="D68" s="43">
        <f t="shared" si="6"/>
        <v>0</v>
      </c>
      <c r="E68" s="43">
        <f t="shared" ref="E68:E131" si="7">E67+D68</f>
        <v>0</v>
      </c>
      <c r="F68" s="44">
        <f t="shared" ref="F68:F131" si="8">IF(D68=1,B68+F67,F67)</f>
        <v>0</v>
      </c>
      <c r="G68" s="44"/>
      <c r="H68" s="4"/>
      <c r="I68" s="4">
        <v>23.49</v>
      </c>
      <c r="K68" s="43">
        <f t="shared" ref="K68:K131" si="9">IF(I68&lt;&gt;0,1,0)</f>
        <v>1</v>
      </c>
      <c r="L68" s="43">
        <f t="shared" ref="L68:L131" si="10">K68+L67</f>
        <v>67</v>
      </c>
      <c r="M68" s="44">
        <f t="shared" ref="M68:M131" si="11">IF(K68=1,I68+M67,M67)</f>
        <v>1693.3879999999999</v>
      </c>
    </row>
    <row r="69" spans="1:13" x14ac:dyDescent="0.2">
      <c r="A69" s="5">
        <v>41707</v>
      </c>
      <c r="C69" s="4">
        <f>MIN($B$2:B69)</f>
        <v>0</v>
      </c>
      <c r="D69" s="43">
        <f t="shared" si="6"/>
        <v>0</v>
      </c>
      <c r="E69" s="43">
        <f t="shared" si="7"/>
        <v>0</v>
      </c>
      <c r="F69" s="44">
        <f t="shared" si="8"/>
        <v>0</v>
      </c>
      <c r="G69" s="44"/>
      <c r="H69" s="4"/>
      <c r="I69" s="4">
        <v>23.896999999999998</v>
      </c>
      <c r="K69" s="43">
        <f t="shared" si="9"/>
        <v>1</v>
      </c>
      <c r="L69" s="43">
        <f t="shared" si="10"/>
        <v>68</v>
      </c>
      <c r="M69" s="44">
        <f t="shared" si="11"/>
        <v>1717.2849999999999</v>
      </c>
    </row>
    <row r="70" spans="1:13" x14ac:dyDescent="0.2">
      <c r="A70" s="5">
        <v>41708</v>
      </c>
      <c r="C70" s="4">
        <f>MIN($B$2:B70)</f>
        <v>0</v>
      </c>
      <c r="D70" s="43">
        <f t="shared" si="6"/>
        <v>0</v>
      </c>
      <c r="E70" s="43">
        <f t="shared" si="7"/>
        <v>0</v>
      </c>
      <c r="F70" s="44">
        <f t="shared" si="8"/>
        <v>0</v>
      </c>
      <c r="G70" s="44"/>
      <c r="H70" s="4"/>
      <c r="I70" s="4">
        <v>23.885999999999999</v>
      </c>
      <c r="K70" s="43">
        <f t="shared" si="9"/>
        <v>1</v>
      </c>
      <c r="L70" s="43">
        <f t="shared" si="10"/>
        <v>69</v>
      </c>
      <c r="M70" s="44">
        <f t="shared" si="11"/>
        <v>1741.1709999999998</v>
      </c>
    </row>
    <row r="71" spans="1:13" x14ac:dyDescent="0.2">
      <c r="A71" s="5">
        <v>41709</v>
      </c>
      <c r="C71" s="4">
        <f>MIN($B$2:B71)</f>
        <v>0</v>
      </c>
      <c r="D71" s="43">
        <f t="shared" si="6"/>
        <v>0</v>
      </c>
      <c r="E71" s="43">
        <f t="shared" si="7"/>
        <v>0</v>
      </c>
      <c r="F71" s="44">
        <f t="shared" si="8"/>
        <v>0</v>
      </c>
      <c r="G71" s="44"/>
      <c r="H71" s="4"/>
      <c r="I71" s="4">
        <v>23.651</v>
      </c>
      <c r="K71" s="43">
        <f t="shared" si="9"/>
        <v>1</v>
      </c>
      <c r="L71" s="43">
        <f t="shared" si="10"/>
        <v>70</v>
      </c>
      <c r="M71" s="44">
        <f t="shared" si="11"/>
        <v>1764.8219999999999</v>
      </c>
    </row>
    <row r="72" spans="1:13" x14ac:dyDescent="0.2">
      <c r="A72" s="5">
        <v>41710</v>
      </c>
      <c r="C72" s="4">
        <f>MIN($B$2:B72)</f>
        <v>0</v>
      </c>
      <c r="D72" s="43">
        <f t="shared" si="6"/>
        <v>0</v>
      </c>
      <c r="E72" s="43">
        <f t="shared" si="7"/>
        <v>0</v>
      </c>
      <c r="F72" s="44">
        <f t="shared" si="8"/>
        <v>0</v>
      </c>
      <c r="G72" s="44"/>
      <c r="H72" s="4"/>
      <c r="I72" s="4">
        <v>23.428999999999998</v>
      </c>
      <c r="K72" s="43">
        <f t="shared" si="9"/>
        <v>1</v>
      </c>
      <c r="L72" s="43">
        <f t="shared" si="10"/>
        <v>71</v>
      </c>
      <c r="M72" s="44">
        <f t="shared" si="11"/>
        <v>1788.251</v>
      </c>
    </row>
    <row r="73" spans="1:13" x14ac:dyDescent="0.2">
      <c r="A73" s="5">
        <v>41711</v>
      </c>
      <c r="C73" s="4">
        <f>MIN($B$2:B73)</f>
        <v>0</v>
      </c>
      <c r="D73" s="43">
        <f t="shared" si="6"/>
        <v>0</v>
      </c>
      <c r="E73" s="43">
        <f t="shared" si="7"/>
        <v>0</v>
      </c>
      <c r="F73" s="44">
        <f t="shared" si="8"/>
        <v>0</v>
      </c>
      <c r="G73" s="44"/>
      <c r="H73" s="4"/>
      <c r="I73" s="4">
        <v>23.584</v>
      </c>
      <c r="K73" s="43">
        <f t="shared" si="9"/>
        <v>1</v>
      </c>
      <c r="L73" s="43">
        <f t="shared" si="10"/>
        <v>72</v>
      </c>
      <c r="M73" s="44">
        <f t="shared" si="11"/>
        <v>1811.835</v>
      </c>
    </row>
    <row r="74" spans="1:13" x14ac:dyDescent="0.2">
      <c r="A74" s="5">
        <v>41712</v>
      </c>
      <c r="C74" s="4">
        <f>MIN($B$2:B74)</f>
        <v>0</v>
      </c>
      <c r="D74" s="43">
        <f t="shared" si="6"/>
        <v>0</v>
      </c>
      <c r="E74" s="43">
        <f t="shared" si="7"/>
        <v>0</v>
      </c>
      <c r="F74" s="44">
        <f t="shared" si="8"/>
        <v>0</v>
      </c>
      <c r="G74" s="44"/>
      <c r="H74" s="4"/>
      <c r="I74" s="4">
        <v>23.276</v>
      </c>
      <c r="K74" s="43">
        <f t="shared" si="9"/>
        <v>1</v>
      </c>
      <c r="L74" s="43">
        <f t="shared" si="10"/>
        <v>73</v>
      </c>
      <c r="M74" s="44">
        <f t="shared" si="11"/>
        <v>1835.1110000000001</v>
      </c>
    </row>
    <row r="75" spans="1:13" x14ac:dyDescent="0.2">
      <c r="A75" s="5">
        <v>41713</v>
      </c>
      <c r="C75" s="4">
        <f>MIN($B$2:B75)</f>
        <v>0</v>
      </c>
      <c r="D75" s="43">
        <f t="shared" si="6"/>
        <v>0</v>
      </c>
      <c r="E75" s="43">
        <f t="shared" si="7"/>
        <v>0</v>
      </c>
      <c r="F75" s="44">
        <f t="shared" si="8"/>
        <v>0</v>
      </c>
      <c r="G75" s="44"/>
      <c r="H75" s="4"/>
      <c r="I75" s="4">
        <v>23.263000000000002</v>
      </c>
      <c r="K75" s="43">
        <f t="shared" si="9"/>
        <v>1</v>
      </c>
      <c r="L75" s="43">
        <f t="shared" si="10"/>
        <v>74</v>
      </c>
      <c r="M75" s="44">
        <f t="shared" si="11"/>
        <v>1858.374</v>
      </c>
    </row>
    <row r="76" spans="1:13" x14ac:dyDescent="0.2">
      <c r="A76" s="5">
        <v>41714</v>
      </c>
      <c r="C76" s="4">
        <f>MIN($B$2:B76)</f>
        <v>0</v>
      </c>
      <c r="D76" s="43">
        <f t="shared" si="6"/>
        <v>0</v>
      </c>
      <c r="E76" s="43">
        <f t="shared" si="7"/>
        <v>0</v>
      </c>
      <c r="F76" s="44">
        <f t="shared" si="8"/>
        <v>0</v>
      </c>
      <c r="G76" s="44"/>
      <c r="H76" s="4"/>
      <c r="I76" s="4">
        <v>23.584</v>
      </c>
      <c r="K76" s="43">
        <f t="shared" si="9"/>
        <v>1</v>
      </c>
      <c r="L76" s="43">
        <f t="shared" si="10"/>
        <v>75</v>
      </c>
      <c r="M76" s="44">
        <f t="shared" si="11"/>
        <v>1881.9580000000001</v>
      </c>
    </row>
    <row r="77" spans="1:13" x14ac:dyDescent="0.2">
      <c r="A77" s="5">
        <v>41715</v>
      </c>
      <c r="C77" s="4">
        <f>MIN($B$2:B77)</f>
        <v>0</v>
      </c>
      <c r="D77" s="43">
        <f t="shared" si="6"/>
        <v>0</v>
      </c>
      <c r="E77" s="43">
        <f t="shared" si="7"/>
        <v>0</v>
      </c>
      <c r="F77" s="44">
        <f t="shared" si="8"/>
        <v>0</v>
      </c>
      <c r="G77" s="44"/>
      <c r="H77" s="4"/>
      <c r="I77" s="4">
        <v>23.533000000000001</v>
      </c>
      <c r="K77" s="43">
        <f t="shared" si="9"/>
        <v>1</v>
      </c>
      <c r="L77" s="43">
        <f t="shared" si="10"/>
        <v>76</v>
      </c>
      <c r="M77" s="44">
        <f t="shared" si="11"/>
        <v>1905.491</v>
      </c>
    </row>
    <row r="78" spans="1:13" x14ac:dyDescent="0.2">
      <c r="A78" s="5">
        <v>41716</v>
      </c>
      <c r="C78" s="4">
        <f>MIN($B$2:B78)</f>
        <v>0</v>
      </c>
      <c r="D78" s="43">
        <f t="shared" si="6"/>
        <v>0</v>
      </c>
      <c r="E78" s="43">
        <f t="shared" si="7"/>
        <v>0</v>
      </c>
      <c r="F78" s="44">
        <f t="shared" si="8"/>
        <v>0</v>
      </c>
      <c r="G78" s="44"/>
      <c r="H78" s="4"/>
      <c r="I78" s="4">
        <v>23.335000000000001</v>
      </c>
      <c r="K78" s="43">
        <f t="shared" si="9"/>
        <v>1</v>
      </c>
      <c r="L78" s="43">
        <f t="shared" si="10"/>
        <v>77</v>
      </c>
      <c r="M78" s="44">
        <f t="shared" si="11"/>
        <v>1928.826</v>
      </c>
    </row>
    <row r="79" spans="1:13" x14ac:dyDescent="0.2">
      <c r="A79" s="5">
        <v>41717</v>
      </c>
      <c r="C79" s="4">
        <f>MIN($B$2:B79)</f>
        <v>0</v>
      </c>
      <c r="D79" s="43">
        <f t="shared" si="6"/>
        <v>0</v>
      </c>
      <c r="E79" s="43">
        <f t="shared" si="7"/>
        <v>0</v>
      </c>
      <c r="F79" s="44">
        <f t="shared" si="8"/>
        <v>0</v>
      </c>
      <c r="G79" s="44"/>
      <c r="H79" s="4"/>
      <c r="I79" s="4">
        <v>22.835000000000001</v>
      </c>
      <c r="K79" s="43">
        <f t="shared" si="9"/>
        <v>1</v>
      </c>
      <c r="L79" s="43">
        <f t="shared" si="10"/>
        <v>78</v>
      </c>
      <c r="M79" s="44">
        <f t="shared" si="11"/>
        <v>1951.6610000000001</v>
      </c>
    </row>
    <row r="80" spans="1:13" x14ac:dyDescent="0.2">
      <c r="A80" s="5">
        <v>41718</v>
      </c>
      <c r="C80" s="4">
        <f>MIN($B$2:B80)</f>
        <v>0</v>
      </c>
      <c r="D80" s="43">
        <f t="shared" si="6"/>
        <v>0</v>
      </c>
      <c r="E80" s="43">
        <f t="shared" si="7"/>
        <v>0</v>
      </c>
      <c r="F80" s="44">
        <f t="shared" si="8"/>
        <v>0</v>
      </c>
      <c r="G80" s="44"/>
      <c r="H80" s="4"/>
      <c r="I80" s="4">
        <v>22.439</v>
      </c>
      <c r="K80" s="43">
        <f t="shared" si="9"/>
        <v>1</v>
      </c>
      <c r="L80" s="43">
        <f t="shared" si="10"/>
        <v>79</v>
      </c>
      <c r="M80" s="44">
        <f t="shared" si="11"/>
        <v>1974.1000000000001</v>
      </c>
    </row>
    <row r="81" spans="1:13" x14ac:dyDescent="0.2">
      <c r="A81" s="5">
        <v>41719</v>
      </c>
      <c r="C81" s="4">
        <f>MIN($B$2:B81)</f>
        <v>0</v>
      </c>
      <c r="D81" s="43">
        <f t="shared" si="6"/>
        <v>0</v>
      </c>
      <c r="E81" s="43">
        <f t="shared" si="7"/>
        <v>0</v>
      </c>
      <c r="F81" s="44">
        <f t="shared" si="8"/>
        <v>0</v>
      </c>
      <c r="G81" s="44"/>
      <c r="H81" s="4"/>
      <c r="I81" s="4">
        <v>22.204999999999998</v>
      </c>
      <c r="K81" s="43">
        <f t="shared" si="9"/>
        <v>1</v>
      </c>
      <c r="L81" s="43">
        <f t="shared" si="10"/>
        <v>80</v>
      </c>
      <c r="M81" s="44">
        <f t="shared" si="11"/>
        <v>1996.3050000000001</v>
      </c>
    </row>
    <row r="82" spans="1:13" x14ac:dyDescent="0.2">
      <c r="A82" s="5">
        <v>41720</v>
      </c>
      <c r="C82" s="4">
        <f>MIN($B$2:B82)</f>
        <v>0</v>
      </c>
      <c r="D82" s="43">
        <f t="shared" si="6"/>
        <v>0</v>
      </c>
      <c r="E82" s="43">
        <f t="shared" si="7"/>
        <v>0</v>
      </c>
      <c r="F82" s="44">
        <f t="shared" si="8"/>
        <v>0</v>
      </c>
      <c r="G82" s="44"/>
      <c r="H82" s="4"/>
      <c r="I82" s="4">
        <v>22.381</v>
      </c>
      <c r="K82" s="43">
        <f t="shared" si="9"/>
        <v>1</v>
      </c>
      <c r="L82" s="43">
        <f t="shared" si="10"/>
        <v>81</v>
      </c>
      <c r="M82" s="44">
        <f t="shared" si="11"/>
        <v>2018.6860000000001</v>
      </c>
    </row>
    <row r="83" spans="1:13" x14ac:dyDescent="0.2">
      <c r="A83" s="5">
        <v>41721</v>
      </c>
      <c r="C83" s="4">
        <f>MIN($B$2:B83)</f>
        <v>0</v>
      </c>
      <c r="D83" s="43">
        <f t="shared" si="6"/>
        <v>0</v>
      </c>
      <c r="E83" s="43">
        <f t="shared" si="7"/>
        <v>0</v>
      </c>
      <c r="F83" s="44">
        <f t="shared" si="8"/>
        <v>0</v>
      </c>
      <c r="G83" s="44"/>
      <c r="H83" s="4"/>
      <c r="I83" s="4">
        <v>22.901</v>
      </c>
      <c r="K83" s="43">
        <f t="shared" si="9"/>
        <v>1</v>
      </c>
      <c r="L83" s="43">
        <f t="shared" si="10"/>
        <v>82</v>
      </c>
      <c r="M83" s="44">
        <f t="shared" si="11"/>
        <v>2041.5870000000002</v>
      </c>
    </row>
    <row r="84" spans="1:13" x14ac:dyDescent="0.2">
      <c r="A84" s="5">
        <v>41722</v>
      </c>
      <c r="C84" s="4">
        <f>MIN($B$2:B84)</f>
        <v>0</v>
      </c>
      <c r="D84" s="43">
        <f t="shared" si="6"/>
        <v>0</v>
      </c>
      <c r="E84" s="43">
        <f t="shared" si="7"/>
        <v>0</v>
      </c>
      <c r="F84" s="44">
        <f t="shared" si="8"/>
        <v>0</v>
      </c>
      <c r="G84" s="44"/>
      <c r="H84" s="4"/>
      <c r="I84" s="4">
        <v>22.588999999999999</v>
      </c>
      <c r="K84" s="43">
        <f t="shared" si="9"/>
        <v>1</v>
      </c>
      <c r="L84" s="43">
        <f t="shared" si="10"/>
        <v>83</v>
      </c>
      <c r="M84" s="44">
        <f t="shared" si="11"/>
        <v>2064.1760000000004</v>
      </c>
    </row>
    <row r="85" spans="1:13" x14ac:dyDescent="0.2">
      <c r="A85" s="5">
        <v>41723</v>
      </c>
      <c r="C85" s="4">
        <f>MIN($B$2:B85)</f>
        <v>0</v>
      </c>
      <c r="D85" s="43">
        <f t="shared" si="6"/>
        <v>0</v>
      </c>
      <c r="E85" s="43">
        <f t="shared" si="7"/>
        <v>0</v>
      </c>
      <c r="F85" s="44">
        <f t="shared" si="8"/>
        <v>0</v>
      </c>
      <c r="G85" s="44"/>
      <c r="H85" s="4"/>
      <c r="I85" s="4">
        <v>22.545000000000002</v>
      </c>
      <c r="K85" s="43">
        <f t="shared" si="9"/>
        <v>1</v>
      </c>
      <c r="L85" s="43">
        <f t="shared" si="10"/>
        <v>84</v>
      </c>
      <c r="M85" s="44">
        <f t="shared" si="11"/>
        <v>2086.7210000000005</v>
      </c>
    </row>
    <row r="86" spans="1:13" x14ac:dyDescent="0.2">
      <c r="A86" s="5">
        <v>41724</v>
      </c>
      <c r="C86" s="4">
        <f>MIN($B$2:B86)</f>
        <v>0</v>
      </c>
      <c r="D86" s="43">
        <f t="shared" si="6"/>
        <v>0</v>
      </c>
      <c r="E86" s="43">
        <f t="shared" si="7"/>
        <v>0</v>
      </c>
      <c r="F86" s="44">
        <f t="shared" si="8"/>
        <v>0</v>
      </c>
      <c r="G86" s="44"/>
      <c r="H86" s="4"/>
      <c r="I86" s="4">
        <v>22.478000000000002</v>
      </c>
      <c r="K86" s="43">
        <f t="shared" si="9"/>
        <v>1</v>
      </c>
      <c r="L86" s="43">
        <f t="shared" si="10"/>
        <v>85</v>
      </c>
      <c r="M86" s="44">
        <f t="shared" si="11"/>
        <v>2109.1990000000005</v>
      </c>
    </row>
    <row r="87" spans="1:13" x14ac:dyDescent="0.2">
      <c r="A87" s="5">
        <v>41725</v>
      </c>
      <c r="C87" s="4">
        <f>MIN($B$2:B87)</f>
        <v>0</v>
      </c>
      <c r="D87" s="43">
        <f t="shared" si="6"/>
        <v>0</v>
      </c>
      <c r="E87" s="43">
        <f t="shared" si="7"/>
        <v>0</v>
      </c>
      <c r="F87" s="44">
        <f t="shared" si="8"/>
        <v>0</v>
      </c>
      <c r="G87" s="44"/>
      <c r="H87" s="4"/>
      <c r="I87" s="4">
        <v>22.177</v>
      </c>
      <c r="K87" s="43">
        <f t="shared" si="9"/>
        <v>1</v>
      </c>
      <c r="L87" s="43">
        <f t="shared" si="10"/>
        <v>86</v>
      </c>
      <c r="M87" s="44">
        <f t="shared" si="11"/>
        <v>2131.3760000000007</v>
      </c>
    </row>
    <row r="88" spans="1:13" x14ac:dyDescent="0.2">
      <c r="A88" s="5">
        <v>41726</v>
      </c>
      <c r="C88" s="4">
        <f>MIN($B$2:B88)</f>
        <v>0</v>
      </c>
      <c r="D88" s="43">
        <f t="shared" si="6"/>
        <v>0</v>
      </c>
      <c r="E88" s="43">
        <f t="shared" si="7"/>
        <v>0</v>
      </c>
      <c r="F88" s="44">
        <f t="shared" si="8"/>
        <v>0</v>
      </c>
      <c r="G88" s="44"/>
      <c r="H88" s="4"/>
      <c r="I88" s="4">
        <v>21.344000000000001</v>
      </c>
      <c r="K88" s="43">
        <f t="shared" si="9"/>
        <v>1</v>
      </c>
      <c r="L88" s="43">
        <f t="shared" si="10"/>
        <v>87</v>
      </c>
      <c r="M88" s="44">
        <f t="shared" si="11"/>
        <v>2152.7200000000007</v>
      </c>
    </row>
    <row r="89" spans="1:13" x14ac:dyDescent="0.2">
      <c r="A89" s="5">
        <v>41727</v>
      </c>
      <c r="C89" s="4">
        <f>MIN($B$2:B89)</f>
        <v>0</v>
      </c>
      <c r="D89" s="43">
        <f t="shared" si="6"/>
        <v>0</v>
      </c>
      <c r="E89" s="43">
        <f t="shared" si="7"/>
        <v>0</v>
      </c>
      <c r="F89" s="44">
        <f t="shared" si="8"/>
        <v>0</v>
      </c>
      <c r="G89" s="44"/>
      <c r="H89" s="4"/>
      <c r="I89" s="4">
        <v>21.376999999999999</v>
      </c>
      <c r="K89" s="43">
        <f t="shared" si="9"/>
        <v>1</v>
      </c>
      <c r="L89" s="43">
        <f t="shared" si="10"/>
        <v>88</v>
      </c>
      <c r="M89" s="44">
        <f t="shared" si="11"/>
        <v>2174.0970000000007</v>
      </c>
    </row>
    <row r="90" spans="1:13" x14ac:dyDescent="0.2">
      <c r="A90" s="5">
        <v>41728</v>
      </c>
      <c r="C90" s="4">
        <f>MIN($B$2:B90)</f>
        <v>0</v>
      </c>
      <c r="D90" s="43">
        <f t="shared" si="6"/>
        <v>0</v>
      </c>
      <c r="E90" s="43">
        <f t="shared" si="7"/>
        <v>0</v>
      </c>
      <c r="F90" s="44">
        <f t="shared" si="8"/>
        <v>0</v>
      </c>
      <c r="G90" s="44"/>
      <c r="H90" s="4"/>
      <c r="I90" s="4">
        <v>21.411999999999999</v>
      </c>
      <c r="K90" s="43">
        <f t="shared" si="9"/>
        <v>1</v>
      </c>
      <c r="L90" s="43">
        <f t="shared" si="10"/>
        <v>89</v>
      </c>
      <c r="M90" s="44">
        <f t="shared" si="11"/>
        <v>2195.5090000000005</v>
      </c>
    </row>
    <row r="91" spans="1:13" x14ac:dyDescent="0.2">
      <c r="A91" s="5">
        <v>41729</v>
      </c>
      <c r="C91" s="4">
        <f>MIN($B$2:B91)</f>
        <v>0</v>
      </c>
      <c r="D91" s="43">
        <f t="shared" si="6"/>
        <v>0</v>
      </c>
      <c r="E91" s="43">
        <f t="shared" si="7"/>
        <v>0</v>
      </c>
      <c r="F91" s="44">
        <f t="shared" si="8"/>
        <v>0</v>
      </c>
      <c r="G91" s="44"/>
      <c r="H91" s="4"/>
      <c r="I91" s="4">
        <v>21.061</v>
      </c>
      <c r="K91" s="43">
        <f t="shared" si="9"/>
        <v>1</v>
      </c>
      <c r="L91" s="43">
        <f t="shared" si="10"/>
        <v>90</v>
      </c>
      <c r="M91" s="44">
        <f t="shared" si="11"/>
        <v>2216.5700000000006</v>
      </c>
    </row>
    <row r="92" spans="1:13" x14ac:dyDescent="0.2">
      <c r="A92" s="5">
        <v>41730</v>
      </c>
      <c r="C92" s="4">
        <f>MIN($B$2:B92)</f>
        <v>0</v>
      </c>
      <c r="D92" s="43">
        <f t="shared" si="6"/>
        <v>0</v>
      </c>
      <c r="E92" s="43">
        <f t="shared" si="7"/>
        <v>0</v>
      </c>
      <c r="F92" s="44">
        <f t="shared" si="8"/>
        <v>0</v>
      </c>
      <c r="G92" s="44"/>
      <c r="H92" s="4"/>
      <c r="I92" s="4">
        <v>21.402000000000001</v>
      </c>
      <c r="K92" s="43">
        <f t="shared" si="9"/>
        <v>1</v>
      </c>
      <c r="L92" s="43">
        <f t="shared" si="10"/>
        <v>91</v>
      </c>
      <c r="M92" s="44">
        <f t="shared" si="11"/>
        <v>2237.9720000000007</v>
      </c>
    </row>
    <row r="93" spans="1:13" x14ac:dyDescent="0.2">
      <c r="A93" s="5">
        <v>41731</v>
      </c>
      <c r="C93" s="4">
        <f>MIN($B$2:B93)</f>
        <v>0</v>
      </c>
      <c r="D93" s="43">
        <f t="shared" si="6"/>
        <v>0</v>
      </c>
      <c r="E93" s="43">
        <f t="shared" si="7"/>
        <v>0</v>
      </c>
      <c r="F93" s="44">
        <f t="shared" si="8"/>
        <v>0</v>
      </c>
      <c r="G93" s="44"/>
      <c r="H93" s="4"/>
      <c r="I93" s="4">
        <v>20.207000000000001</v>
      </c>
      <c r="K93" s="43">
        <f t="shared" si="9"/>
        <v>1</v>
      </c>
      <c r="L93" s="43">
        <f t="shared" si="10"/>
        <v>92</v>
      </c>
      <c r="M93" s="44">
        <f t="shared" si="11"/>
        <v>2258.1790000000005</v>
      </c>
    </row>
    <row r="94" spans="1:13" x14ac:dyDescent="0.2">
      <c r="A94" s="5">
        <v>41732</v>
      </c>
      <c r="C94" s="4">
        <f>MIN($B$2:B94)</f>
        <v>0</v>
      </c>
      <c r="D94" s="43">
        <f t="shared" si="6"/>
        <v>0</v>
      </c>
      <c r="E94" s="43">
        <f t="shared" si="7"/>
        <v>0</v>
      </c>
      <c r="F94" s="44">
        <f t="shared" si="8"/>
        <v>0</v>
      </c>
      <c r="G94" s="44"/>
      <c r="H94" s="4"/>
      <c r="I94" s="4">
        <v>20.073</v>
      </c>
      <c r="K94" s="43">
        <f t="shared" si="9"/>
        <v>1</v>
      </c>
      <c r="L94" s="43">
        <f t="shared" si="10"/>
        <v>93</v>
      </c>
      <c r="M94" s="44">
        <f t="shared" si="11"/>
        <v>2278.2520000000004</v>
      </c>
    </row>
    <row r="95" spans="1:13" x14ac:dyDescent="0.2">
      <c r="A95" s="5">
        <v>41733</v>
      </c>
      <c r="C95" s="4">
        <f>MIN($B$2:B95)</f>
        <v>0</v>
      </c>
      <c r="D95" s="43">
        <f t="shared" si="6"/>
        <v>0</v>
      </c>
      <c r="E95" s="43">
        <f t="shared" si="7"/>
        <v>0</v>
      </c>
      <c r="F95" s="44">
        <f t="shared" si="8"/>
        <v>0</v>
      </c>
      <c r="G95" s="44"/>
      <c r="H95" s="4"/>
      <c r="I95" s="4">
        <v>19.832999999999998</v>
      </c>
      <c r="K95" s="43">
        <f t="shared" si="9"/>
        <v>1</v>
      </c>
      <c r="L95" s="43">
        <f t="shared" si="10"/>
        <v>94</v>
      </c>
      <c r="M95" s="44">
        <f t="shared" si="11"/>
        <v>2298.0850000000005</v>
      </c>
    </row>
    <row r="96" spans="1:13" x14ac:dyDescent="0.2">
      <c r="A96" s="5">
        <v>41734</v>
      </c>
      <c r="C96" s="4">
        <f>MIN($B$2:B96)</f>
        <v>0</v>
      </c>
      <c r="D96" s="43">
        <f t="shared" si="6"/>
        <v>0</v>
      </c>
      <c r="E96" s="43">
        <f t="shared" si="7"/>
        <v>0</v>
      </c>
      <c r="F96" s="44">
        <f t="shared" si="8"/>
        <v>0</v>
      </c>
      <c r="G96" s="44"/>
      <c r="H96" s="4"/>
      <c r="I96" s="4">
        <v>20.184000000000001</v>
      </c>
      <c r="K96" s="43">
        <f t="shared" si="9"/>
        <v>1</v>
      </c>
      <c r="L96" s="43">
        <f t="shared" si="10"/>
        <v>95</v>
      </c>
      <c r="M96" s="44">
        <f t="shared" si="11"/>
        <v>2318.2690000000007</v>
      </c>
    </row>
    <row r="97" spans="1:13" x14ac:dyDescent="0.2">
      <c r="A97" s="5">
        <v>41735</v>
      </c>
      <c r="C97" s="4">
        <f>MIN($B$2:B97)</f>
        <v>0</v>
      </c>
      <c r="D97" s="43">
        <f t="shared" si="6"/>
        <v>0</v>
      </c>
      <c r="E97" s="43">
        <f t="shared" si="7"/>
        <v>0</v>
      </c>
      <c r="F97" s="44">
        <f t="shared" si="8"/>
        <v>0</v>
      </c>
      <c r="G97" s="44"/>
      <c r="H97" s="4"/>
      <c r="I97" s="4">
        <v>20.547999999999998</v>
      </c>
      <c r="K97" s="43">
        <f t="shared" si="9"/>
        <v>1</v>
      </c>
      <c r="L97" s="43">
        <f t="shared" si="10"/>
        <v>96</v>
      </c>
      <c r="M97" s="44">
        <f t="shared" si="11"/>
        <v>2338.8170000000005</v>
      </c>
    </row>
    <row r="98" spans="1:13" x14ac:dyDescent="0.2">
      <c r="A98" s="5">
        <v>41736</v>
      </c>
      <c r="C98" s="4">
        <f>MIN($B$2:B98)</f>
        <v>0</v>
      </c>
      <c r="D98" s="43">
        <f t="shared" si="6"/>
        <v>0</v>
      </c>
      <c r="E98" s="43">
        <f t="shared" si="7"/>
        <v>0</v>
      </c>
      <c r="F98" s="44">
        <f t="shared" si="8"/>
        <v>0</v>
      </c>
      <c r="G98" s="44"/>
      <c r="H98" s="4"/>
      <c r="I98" s="4">
        <v>20.937000000000001</v>
      </c>
      <c r="K98" s="43">
        <f t="shared" si="9"/>
        <v>1</v>
      </c>
      <c r="L98" s="43">
        <f t="shared" si="10"/>
        <v>97</v>
      </c>
      <c r="M98" s="44">
        <f t="shared" si="11"/>
        <v>2359.7540000000004</v>
      </c>
    </row>
    <row r="99" spans="1:13" x14ac:dyDescent="0.2">
      <c r="A99" s="5">
        <v>41737</v>
      </c>
      <c r="C99" s="4">
        <f>MIN($B$2:B99)</f>
        <v>0</v>
      </c>
      <c r="D99" s="43">
        <f t="shared" si="6"/>
        <v>0</v>
      </c>
      <c r="E99" s="43">
        <f t="shared" si="7"/>
        <v>0</v>
      </c>
      <c r="F99" s="44">
        <f t="shared" si="8"/>
        <v>0</v>
      </c>
      <c r="G99" s="44"/>
      <c r="H99" s="4"/>
      <c r="I99" s="4">
        <v>21.33</v>
      </c>
      <c r="K99" s="43">
        <f t="shared" si="9"/>
        <v>1</v>
      </c>
      <c r="L99" s="43">
        <f t="shared" si="10"/>
        <v>98</v>
      </c>
      <c r="M99" s="44">
        <f t="shared" si="11"/>
        <v>2381.0840000000003</v>
      </c>
    </row>
    <row r="100" spans="1:13" x14ac:dyDescent="0.2">
      <c r="A100" s="5">
        <v>41738</v>
      </c>
      <c r="C100" s="4">
        <f>MIN($B$2:B100)</f>
        <v>0</v>
      </c>
      <c r="D100" s="43">
        <f t="shared" si="6"/>
        <v>0</v>
      </c>
      <c r="E100" s="43">
        <f t="shared" si="7"/>
        <v>0</v>
      </c>
      <c r="F100" s="44">
        <f t="shared" si="8"/>
        <v>0</v>
      </c>
      <c r="G100" s="44"/>
      <c r="H100" s="4"/>
      <c r="I100" s="4">
        <v>21.507999999999999</v>
      </c>
      <c r="K100" s="43">
        <f t="shared" si="9"/>
        <v>1</v>
      </c>
      <c r="L100" s="43">
        <f t="shared" si="10"/>
        <v>99</v>
      </c>
      <c r="M100" s="44">
        <f t="shared" si="11"/>
        <v>2402.5920000000001</v>
      </c>
    </row>
    <row r="101" spans="1:13" x14ac:dyDescent="0.2">
      <c r="A101" s="5">
        <v>41739</v>
      </c>
      <c r="C101" s="4">
        <f>MIN($B$2:B101)</f>
        <v>0</v>
      </c>
      <c r="D101" s="43">
        <f t="shared" si="6"/>
        <v>0</v>
      </c>
      <c r="E101" s="43">
        <f t="shared" si="7"/>
        <v>0</v>
      </c>
      <c r="F101" s="44">
        <f t="shared" si="8"/>
        <v>0</v>
      </c>
      <c r="G101" s="44"/>
      <c r="H101" s="4"/>
      <c r="I101" s="4">
        <v>21.271000000000001</v>
      </c>
      <c r="K101" s="43">
        <f t="shared" si="9"/>
        <v>1</v>
      </c>
      <c r="L101" s="43">
        <f t="shared" si="10"/>
        <v>100</v>
      </c>
      <c r="M101" s="44">
        <f t="shared" si="11"/>
        <v>2423.8630000000003</v>
      </c>
    </row>
    <row r="102" spans="1:13" x14ac:dyDescent="0.2">
      <c r="A102" s="5">
        <v>41740</v>
      </c>
      <c r="C102" s="4">
        <f>MIN($B$2:B102)</f>
        <v>0</v>
      </c>
      <c r="D102" s="43">
        <f t="shared" si="6"/>
        <v>0</v>
      </c>
      <c r="E102" s="43">
        <f t="shared" si="7"/>
        <v>0</v>
      </c>
      <c r="F102" s="44">
        <f t="shared" si="8"/>
        <v>0</v>
      </c>
      <c r="G102" s="44"/>
      <c r="H102" s="4"/>
      <c r="I102" s="4">
        <v>21.539000000000001</v>
      </c>
      <c r="K102" s="43">
        <f t="shared" si="9"/>
        <v>1</v>
      </c>
      <c r="L102" s="43">
        <f t="shared" si="10"/>
        <v>101</v>
      </c>
      <c r="M102" s="44">
        <f t="shared" si="11"/>
        <v>2445.4020000000005</v>
      </c>
    </row>
    <row r="103" spans="1:13" x14ac:dyDescent="0.2">
      <c r="A103" s="5">
        <v>41741</v>
      </c>
      <c r="C103" s="4">
        <f>MIN($B$2:B103)</f>
        <v>0</v>
      </c>
      <c r="D103" s="43">
        <f t="shared" si="6"/>
        <v>0</v>
      </c>
      <c r="E103" s="43">
        <f t="shared" si="7"/>
        <v>0</v>
      </c>
      <c r="F103" s="44">
        <f t="shared" si="8"/>
        <v>0</v>
      </c>
      <c r="G103" s="44"/>
      <c r="H103" s="4"/>
      <c r="I103" s="4">
        <v>21.547999999999998</v>
      </c>
      <c r="K103" s="43">
        <f t="shared" si="9"/>
        <v>1</v>
      </c>
      <c r="L103" s="43">
        <f t="shared" si="10"/>
        <v>102</v>
      </c>
      <c r="M103" s="44">
        <f t="shared" si="11"/>
        <v>2466.9500000000003</v>
      </c>
    </row>
    <row r="104" spans="1:13" x14ac:dyDescent="0.2">
      <c r="A104" s="5">
        <v>41742</v>
      </c>
      <c r="C104" s="4">
        <f>MIN($B$2:B104)</f>
        <v>0</v>
      </c>
      <c r="D104" s="43">
        <f t="shared" si="6"/>
        <v>0</v>
      </c>
      <c r="E104" s="43">
        <f t="shared" si="7"/>
        <v>0</v>
      </c>
      <c r="F104" s="44">
        <f t="shared" si="8"/>
        <v>0</v>
      </c>
      <c r="G104" s="44"/>
      <c r="H104" s="4"/>
      <c r="I104" s="4">
        <v>21.873999999999999</v>
      </c>
      <c r="K104" s="43">
        <f t="shared" si="9"/>
        <v>1</v>
      </c>
      <c r="L104" s="43">
        <f t="shared" si="10"/>
        <v>103</v>
      </c>
      <c r="M104" s="44">
        <f t="shared" si="11"/>
        <v>2488.8240000000001</v>
      </c>
    </row>
    <row r="105" spans="1:13" x14ac:dyDescent="0.2">
      <c r="A105" s="5">
        <v>41743</v>
      </c>
      <c r="C105" s="4">
        <f>MIN($B$2:B105)</f>
        <v>0</v>
      </c>
      <c r="D105" s="43">
        <f t="shared" si="6"/>
        <v>0</v>
      </c>
      <c r="E105" s="43">
        <f t="shared" si="7"/>
        <v>0</v>
      </c>
      <c r="F105" s="44">
        <f t="shared" si="8"/>
        <v>0</v>
      </c>
      <c r="G105" s="44"/>
      <c r="H105" s="4"/>
      <c r="I105" s="4">
        <v>22.190999999999999</v>
      </c>
      <c r="K105" s="43">
        <f t="shared" si="9"/>
        <v>1</v>
      </c>
      <c r="L105" s="43">
        <f t="shared" si="10"/>
        <v>104</v>
      </c>
      <c r="M105" s="44">
        <f t="shared" si="11"/>
        <v>2511.0149999999999</v>
      </c>
    </row>
    <row r="106" spans="1:13" x14ac:dyDescent="0.2">
      <c r="A106" s="5">
        <v>41744</v>
      </c>
      <c r="C106" s="4">
        <f>MIN($B$2:B106)</f>
        <v>0</v>
      </c>
      <c r="D106" s="43">
        <f t="shared" si="6"/>
        <v>0</v>
      </c>
      <c r="E106" s="43">
        <f t="shared" si="7"/>
        <v>0</v>
      </c>
      <c r="F106" s="44">
        <f t="shared" si="8"/>
        <v>0</v>
      </c>
      <c r="G106" s="44"/>
      <c r="H106" s="4"/>
      <c r="I106" s="4">
        <v>22.135000000000002</v>
      </c>
      <c r="K106" s="43">
        <f t="shared" si="9"/>
        <v>1</v>
      </c>
      <c r="L106" s="43">
        <f t="shared" si="10"/>
        <v>105</v>
      </c>
      <c r="M106" s="44">
        <f t="shared" si="11"/>
        <v>2533.15</v>
      </c>
    </row>
    <row r="107" spans="1:13" x14ac:dyDescent="0.2">
      <c r="A107" s="5">
        <v>41745</v>
      </c>
      <c r="C107" s="4">
        <f>MIN($B$2:B107)</f>
        <v>0</v>
      </c>
      <c r="D107" s="43">
        <f t="shared" si="6"/>
        <v>0</v>
      </c>
      <c r="E107" s="43">
        <f t="shared" si="7"/>
        <v>0</v>
      </c>
      <c r="F107" s="44">
        <f t="shared" si="8"/>
        <v>0</v>
      </c>
      <c r="G107" s="44"/>
      <c r="H107" s="4"/>
      <c r="I107" s="4">
        <v>22.088000000000001</v>
      </c>
      <c r="K107" s="43">
        <f t="shared" si="9"/>
        <v>1</v>
      </c>
      <c r="L107" s="43">
        <f t="shared" si="10"/>
        <v>106</v>
      </c>
      <c r="M107" s="44">
        <f t="shared" si="11"/>
        <v>2555.2380000000003</v>
      </c>
    </row>
    <row r="108" spans="1:13" x14ac:dyDescent="0.2">
      <c r="A108" s="5">
        <v>41746</v>
      </c>
      <c r="C108" s="4">
        <f>MIN($B$2:B108)</f>
        <v>0</v>
      </c>
      <c r="D108" s="43">
        <f t="shared" si="6"/>
        <v>0</v>
      </c>
      <c r="E108" s="43">
        <f t="shared" si="7"/>
        <v>0</v>
      </c>
      <c r="F108" s="44">
        <f t="shared" si="8"/>
        <v>0</v>
      </c>
      <c r="G108" s="44"/>
      <c r="H108" s="4"/>
      <c r="I108" s="4">
        <v>21.798999999999999</v>
      </c>
      <c r="K108" s="43">
        <f t="shared" si="9"/>
        <v>1</v>
      </c>
      <c r="L108" s="43">
        <f t="shared" si="10"/>
        <v>107</v>
      </c>
      <c r="M108" s="44">
        <f t="shared" si="11"/>
        <v>2577.0370000000003</v>
      </c>
    </row>
    <row r="109" spans="1:13" x14ac:dyDescent="0.2">
      <c r="A109" s="5">
        <v>41747</v>
      </c>
      <c r="C109" s="4">
        <f>MIN($B$2:B109)</f>
        <v>0</v>
      </c>
      <c r="D109" s="43">
        <f t="shared" si="6"/>
        <v>0</v>
      </c>
      <c r="E109" s="43">
        <f t="shared" si="7"/>
        <v>0</v>
      </c>
      <c r="F109" s="44">
        <f t="shared" si="8"/>
        <v>0</v>
      </c>
      <c r="G109" s="44"/>
      <c r="H109" s="4"/>
      <c r="I109" s="4">
        <v>21.382000000000001</v>
      </c>
      <c r="K109" s="43">
        <f t="shared" si="9"/>
        <v>1</v>
      </c>
      <c r="L109" s="43">
        <f t="shared" si="10"/>
        <v>108</v>
      </c>
      <c r="M109" s="44">
        <f t="shared" si="11"/>
        <v>2598.4190000000003</v>
      </c>
    </row>
    <row r="110" spans="1:13" x14ac:dyDescent="0.2">
      <c r="A110" s="5">
        <v>41748</v>
      </c>
      <c r="C110" s="4">
        <f>MIN($B$2:B110)</f>
        <v>0</v>
      </c>
      <c r="D110" s="43">
        <f t="shared" si="6"/>
        <v>0</v>
      </c>
      <c r="E110" s="43">
        <f t="shared" si="7"/>
        <v>0</v>
      </c>
      <c r="F110" s="44">
        <f t="shared" si="8"/>
        <v>0</v>
      </c>
      <c r="G110" s="44"/>
      <c r="H110" s="4"/>
      <c r="I110" s="4">
        <v>21.332999999999998</v>
      </c>
      <c r="K110" s="43">
        <f t="shared" si="9"/>
        <v>1</v>
      </c>
      <c r="L110" s="43">
        <f t="shared" si="10"/>
        <v>109</v>
      </c>
      <c r="M110" s="44">
        <f t="shared" si="11"/>
        <v>2619.7520000000004</v>
      </c>
    </row>
    <row r="111" spans="1:13" x14ac:dyDescent="0.2">
      <c r="A111" s="5">
        <v>41749</v>
      </c>
      <c r="C111" s="4">
        <f>MIN($B$2:B111)</f>
        <v>0</v>
      </c>
      <c r="D111" s="43">
        <f t="shared" si="6"/>
        <v>0</v>
      </c>
      <c r="E111" s="43">
        <f t="shared" si="7"/>
        <v>0</v>
      </c>
      <c r="F111" s="44">
        <f t="shared" si="8"/>
        <v>0</v>
      </c>
      <c r="G111" s="44"/>
      <c r="H111" s="4"/>
      <c r="I111" s="4">
        <v>20.564</v>
      </c>
      <c r="K111" s="43">
        <f t="shared" si="9"/>
        <v>1</v>
      </c>
      <c r="L111" s="43">
        <f t="shared" si="10"/>
        <v>110</v>
      </c>
      <c r="M111" s="44">
        <f t="shared" si="11"/>
        <v>2640.3160000000003</v>
      </c>
    </row>
    <row r="112" spans="1:13" x14ac:dyDescent="0.2">
      <c r="A112" s="5">
        <v>41750</v>
      </c>
      <c r="C112" s="4">
        <f>MIN($B$2:B112)</f>
        <v>0</v>
      </c>
      <c r="D112" s="43">
        <f t="shared" si="6"/>
        <v>0</v>
      </c>
      <c r="E112" s="43">
        <f t="shared" si="7"/>
        <v>0</v>
      </c>
      <c r="F112" s="44">
        <f t="shared" si="8"/>
        <v>0</v>
      </c>
      <c r="G112" s="44"/>
      <c r="H112" s="4"/>
      <c r="I112" s="4">
        <v>21.434999999999999</v>
      </c>
      <c r="K112" s="43">
        <f t="shared" si="9"/>
        <v>1</v>
      </c>
      <c r="L112" s="43">
        <f t="shared" si="10"/>
        <v>111</v>
      </c>
      <c r="M112" s="44">
        <f t="shared" si="11"/>
        <v>2661.7510000000002</v>
      </c>
    </row>
    <row r="113" spans="1:13" x14ac:dyDescent="0.2">
      <c r="A113" s="5">
        <v>41751</v>
      </c>
      <c r="C113" s="4">
        <f>MIN($B$2:B113)</f>
        <v>0</v>
      </c>
      <c r="D113" s="43">
        <f t="shared" si="6"/>
        <v>0</v>
      </c>
      <c r="E113" s="43">
        <f t="shared" si="7"/>
        <v>0</v>
      </c>
      <c r="F113" s="44">
        <f t="shared" si="8"/>
        <v>0</v>
      </c>
      <c r="G113" s="44"/>
      <c r="H113" s="4"/>
      <c r="I113" s="4">
        <v>20.927</v>
      </c>
      <c r="K113" s="43">
        <f t="shared" si="9"/>
        <v>1</v>
      </c>
      <c r="L113" s="43">
        <f t="shared" si="10"/>
        <v>112</v>
      </c>
      <c r="M113" s="44">
        <f t="shared" si="11"/>
        <v>2682.6780000000003</v>
      </c>
    </row>
    <row r="114" spans="1:13" x14ac:dyDescent="0.2">
      <c r="A114" s="5">
        <v>41752</v>
      </c>
      <c r="C114" s="4">
        <f>MIN($B$2:B114)</f>
        <v>0</v>
      </c>
      <c r="D114" s="43">
        <f t="shared" si="6"/>
        <v>0</v>
      </c>
      <c r="E114" s="43">
        <f t="shared" si="7"/>
        <v>0</v>
      </c>
      <c r="F114" s="44">
        <f t="shared" si="8"/>
        <v>0</v>
      </c>
      <c r="G114" s="44"/>
      <c r="H114" s="4"/>
      <c r="I114" s="4">
        <v>20.370999999999999</v>
      </c>
      <c r="K114" s="43">
        <f t="shared" si="9"/>
        <v>1</v>
      </c>
      <c r="L114" s="43">
        <f t="shared" si="10"/>
        <v>113</v>
      </c>
      <c r="M114" s="44">
        <f t="shared" si="11"/>
        <v>2703.0490000000004</v>
      </c>
    </row>
    <row r="115" spans="1:13" x14ac:dyDescent="0.2">
      <c r="A115" s="5">
        <v>41753</v>
      </c>
      <c r="C115" s="4">
        <f>MIN($B$2:B115)</f>
        <v>0</v>
      </c>
      <c r="D115" s="43">
        <f t="shared" si="6"/>
        <v>0</v>
      </c>
      <c r="E115" s="43">
        <f t="shared" si="7"/>
        <v>0</v>
      </c>
      <c r="F115" s="44">
        <f t="shared" si="8"/>
        <v>0</v>
      </c>
      <c r="G115" s="44"/>
      <c r="H115" s="4"/>
      <c r="I115" s="4">
        <v>19.952999999999999</v>
      </c>
      <c r="K115" s="43">
        <f t="shared" si="9"/>
        <v>1</v>
      </c>
      <c r="L115" s="43">
        <f t="shared" si="10"/>
        <v>114</v>
      </c>
      <c r="M115" s="44">
        <f t="shared" si="11"/>
        <v>2723.0020000000004</v>
      </c>
    </row>
    <row r="116" spans="1:13" x14ac:dyDescent="0.2">
      <c r="A116" s="5">
        <v>41754</v>
      </c>
      <c r="C116" s="4">
        <f>MIN($B$2:B116)</f>
        <v>0</v>
      </c>
      <c r="D116" s="43">
        <f t="shared" si="6"/>
        <v>0</v>
      </c>
      <c r="E116" s="43">
        <f t="shared" si="7"/>
        <v>0</v>
      </c>
      <c r="F116" s="44">
        <f t="shared" si="8"/>
        <v>0</v>
      </c>
      <c r="G116" s="44"/>
      <c r="H116" s="4"/>
      <c r="I116" s="4">
        <v>20.152999999999999</v>
      </c>
      <c r="K116" s="43">
        <f t="shared" si="9"/>
        <v>1</v>
      </c>
      <c r="L116" s="43">
        <f t="shared" si="10"/>
        <v>115</v>
      </c>
      <c r="M116" s="44">
        <f t="shared" si="11"/>
        <v>2743.1550000000002</v>
      </c>
    </row>
    <row r="117" spans="1:13" x14ac:dyDescent="0.2">
      <c r="A117" s="5">
        <v>41755</v>
      </c>
      <c r="C117" s="4">
        <f>MIN($B$2:B117)</f>
        <v>0</v>
      </c>
      <c r="D117" s="43">
        <f t="shared" si="6"/>
        <v>0</v>
      </c>
      <c r="E117" s="43">
        <f t="shared" si="7"/>
        <v>0</v>
      </c>
      <c r="F117" s="44">
        <f t="shared" si="8"/>
        <v>0</v>
      </c>
      <c r="G117" s="44"/>
      <c r="H117" s="4"/>
      <c r="I117" s="4">
        <v>20.254999999999999</v>
      </c>
      <c r="K117" s="43">
        <f t="shared" si="9"/>
        <v>1</v>
      </c>
      <c r="L117" s="43">
        <f t="shared" si="10"/>
        <v>116</v>
      </c>
      <c r="M117" s="44">
        <f t="shared" si="11"/>
        <v>2763.4100000000003</v>
      </c>
    </row>
    <row r="118" spans="1:13" x14ac:dyDescent="0.2">
      <c r="A118" s="5">
        <v>41756</v>
      </c>
      <c r="C118" s="4">
        <f>MIN($B$2:B118)</f>
        <v>0</v>
      </c>
      <c r="D118" s="43">
        <f t="shared" si="6"/>
        <v>0</v>
      </c>
      <c r="E118" s="43">
        <f t="shared" si="7"/>
        <v>0</v>
      </c>
      <c r="F118" s="44">
        <f t="shared" si="8"/>
        <v>0</v>
      </c>
      <c r="G118" s="44"/>
      <c r="H118" s="4"/>
      <c r="I118" s="4">
        <v>20.210999999999999</v>
      </c>
      <c r="K118" s="43">
        <f t="shared" si="9"/>
        <v>1</v>
      </c>
      <c r="L118" s="43">
        <f t="shared" si="10"/>
        <v>117</v>
      </c>
      <c r="M118" s="44">
        <f t="shared" si="11"/>
        <v>2783.6210000000001</v>
      </c>
    </row>
    <row r="119" spans="1:13" x14ac:dyDescent="0.2">
      <c r="A119" s="5">
        <v>41757</v>
      </c>
      <c r="C119" s="4">
        <f>MIN($B$2:B119)</f>
        <v>0</v>
      </c>
      <c r="D119" s="43">
        <f t="shared" si="6"/>
        <v>0</v>
      </c>
      <c r="E119" s="43">
        <f t="shared" si="7"/>
        <v>0</v>
      </c>
      <c r="F119" s="44">
        <f t="shared" si="8"/>
        <v>0</v>
      </c>
      <c r="G119" s="44"/>
      <c r="H119" s="4"/>
      <c r="I119" s="4">
        <v>20.49</v>
      </c>
      <c r="K119" s="43">
        <f t="shared" si="9"/>
        <v>1</v>
      </c>
      <c r="L119" s="43">
        <f t="shared" si="10"/>
        <v>118</v>
      </c>
      <c r="M119" s="44">
        <f t="shared" si="11"/>
        <v>2804.1109999999999</v>
      </c>
    </row>
    <row r="120" spans="1:13" x14ac:dyDescent="0.2">
      <c r="A120" s="5">
        <v>41758</v>
      </c>
      <c r="C120" s="4">
        <f>MIN($B$2:B120)</f>
        <v>0</v>
      </c>
      <c r="D120" s="43">
        <f t="shared" si="6"/>
        <v>0</v>
      </c>
      <c r="E120" s="43">
        <f t="shared" si="7"/>
        <v>0</v>
      </c>
      <c r="F120" s="44">
        <f t="shared" si="8"/>
        <v>0</v>
      </c>
      <c r="G120" s="44"/>
      <c r="H120" s="4"/>
      <c r="I120" s="4">
        <v>19.981000000000002</v>
      </c>
      <c r="K120" s="43">
        <f t="shared" si="9"/>
        <v>1</v>
      </c>
      <c r="L120" s="43">
        <f t="shared" si="10"/>
        <v>119</v>
      </c>
      <c r="M120" s="44">
        <f t="shared" si="11"/>
        <v>2824.0920000000001</v>
      </c>
    </row>
    <row r="121" spans="1:13" x14ac:dyDescent="0.2">
      <c r="A121" s="5">
        <v>41759</v>
      </c>
      <c r="C121" s="4">
        <f>MIN($B$2:B121)</f>
        <v>0</v>
      </c>
      <c r="D121" s="43">
        <f t="shared" si="6"/>
        <v>0</v>
      </c>
      <c r="E121" s="43">
        <f t="shared" si="7"/>
        <v>0</v>
      </c>
      <c r="F121" s="44">
        <f t="shared" si="8"/>
        <v>0</v>
      </c>
      <c r="G121" s="44"/>
      <c r="H121" s="4"/>
      <c r="I121" s="4">
        <v>19.414000000000001</v>
      </c>
      <c r="K121" s="43">
        <f t="shared" si="9"/>
        <v>1</v>
      </c>
      <c r="L121" s="43">
        <f t="shared" si="10"/>
        <v>120</v>
      </c>
      <c r="M121" s="44">
        <f t="shared" si="11"/>
        <v>2843.5060000000003</v>
      </c>
    </row>
    <row r="122" spans="1:13" x14ac:dyDescent="0.2">
      <c r="A122" s="5">
        <v>41760</v>
      </c>
      <c r="C122" s="4">
        <f>MIN($B$2:B122)</f>
        <v>0</v>
      </c>
      <c r="D122" s="43">
        <f t="shared" si="6"/>
        <v>0</v>
      </c>
      <c r="E122" s="43">
        <f t="shared" si="7"/>
        <v>0</v>
      </c>
      <c r="F122" s="44">
        <f t="shared" si="8"/>
        <v>0</v>
      </c>
      <c r="G122" s="44"/>
      <c r="H122" s="4"/>
      <c r="I122" s="4">
        <v>19.23</v>
      </c>
      <c r="K122" s="43">
        <f t="shared" si="9"/>
        <v>1</v>
      </c>
      <c r="L122" s="43">
        <f t="shared" si="10"/>
        <v>121</v>
      </c>
      <c r="M122" s="44">
        <f t="shared" si="11"/>
        <v>2862.7360000000003</v>
      </c>
    </row>
    <row r="123" spans="1:13" x14ac:dyDescent="0.2">
      <c r="A123" s="5">
        <v>41761</v>
      </c>
      <c r="C123" s="4">
        <f>MIN($B$2:B123)</f>
        <v>0</v>
      </c>
      <c r="D123" s="43">
        <f t="shared" si="6"/>
        <v>0</v>
      </c>
      <c r="E123" s="43">
        <f t="shared" si="7"/>
        <v>0</v>
      </c>
      <c r="F123" s="44">
        <f t="shared" si="8"/>
        <v>0</v>
      </c>
      <c r="G123" s="44"/>
      <c r="H123" s="4"/>
      <c r="I123" s="4">
        <v>19.588999999999999</v>
      </c>
      <c r="K123" s="43">
        <f t="shared" si="9"/>
        <v>1</v>
      </c>
      <c r="L123" s="43">
        <f t="shared" si="10"/>
        <v>122</v>
      </c>
      <c r="M123" s="44">
        <f t="shared" si="11"/>
        <v>2882.3250000000003</v>
      </c>
    </row>
    <row r="124" spans="1:13" x14ac:dyDescent="0.2">
      <c r="A124" s="5">
        <v>41762</v>
      </c>
      <c r="C124" s="4">
        <f>MIN($B$2:B124)</f>
        <v>0</v>
      </c>
      <c r="D124" s="43">
        <f t="shared" si="6"/>
        <v>0</v>
      </c>
      <c r="E124" s="43">
        <f t="shared" si="7"/>
        <v>0</v>
      </c>
      <c r="F124" s="44">
        <f t="shared" si="8"/>
        <v>0</v>
      </c>
      <c r="G124" s="44"/>
      <c r="H124" s="4"/>
      <c r="I124" s="4">
        <v>19.664999999999999</v>
      </c>
      <c r="K124" s="43">
        <f t="shared" si="9"/>
        <v>1</v>
      </c>
      <c r="L124" s="43">
        <f t="shared" si="10"/>
        <v>123</v>
      </c>
      <c r="M124" s="44">
        <f t="shared" si="11"/>
        <v>2901.9900000000002</v>
      </c>
    </row>
    <row r="125" spans="1:13" x14ac:dyDescent="0.2">
      <c r="A125" s="5">
        <v>41763</v>
      </c>
      <c r="C125" s="4">
        <f>MIN($B$2:B125)</f>
        <v>0</v>
      </c>
      <c r="D125" s="43">
        <f t="shared" si="6"/>
        <v>0</v>
      </c>
      <c r="E125" s="43">
        <f t="shared" si="7"/>
        <v>0</v>
      </c>
      <c r="F125" s="44">
        <f t="shared" si="8"/>
        <v>0</v>
      </c>
      <c r="G125" s="44"/>
      <c r="H125" s="4"/>
      <c r="I125" s="4">
        <v>19.86</v>
      </c>
      <c r="K125" s="43">
        <f t="shared" si="9"/>
        <v>1</v>
      </c>
      <c r="L125" s="43">
        <f t="shared" si="10"/>
        <v>124</v>
      </c>
      <c r="M125" s="44">
        <f t="shared" si="11"/>
        <v>2921.8500000000004</v>
      </c>
    </row>
    <row r="126" spans="1:13" x14ac:dyDescent="0.2">
      <c r="A126" s="5">
        <v>41764</v>
      </c>
      <c r="C126" s="4">
        <f>MIN($B$2:B126)</f>
        <v>0</v>
      </c>
      <c r="D126" s="43">
        <f t="shared" si="6"/>
        <v>0</v>
      </c>
      <c r="E126" s="43">
        <f t="shared" si="7"/>
        <v>0</v>
      </c>
      <c r="F126" s="44">
        <f t="shared" si="8"/>
        <v>0</v>
      </c>
      <c r="G126" s="44"/>
      <c r="H126" s="4"/>
      <c r="I126" s="4">
        <v>20.071999999999999</v>
      </c>
      <c r="K126" s="43">
        <f t="shared" si="9"/>
        <v>1</v>
      </c>
      <c r="L126" s="43">
        <f t="shared" si="10"/>
        <v>125</v>
      </c>
      <c r="M126" s="44">
        <f t="shared" si="11"/>
        <v>2941.9220000000005</v>
      </c>
    </row>
    <row r="127" spans="1:13" x14ac:dyDescent="0.2">
      <c r="A127" s="5">
        <v>41765</v>
      </c>
      <c r="C127" s="4">
        <f>MIN($B$2:B127)</f>
        <v>0</v>
      </c>
      <c r="D127" s="43">
        <f t="shared" si="6"/>
        <v>0</v>
      </c>
      <c r="E127" s="43">
        <f t="shared" si="7"/>
        <v>0</v>
      </c>
      <c r="F127" s="44">
        <f t="shared" si="8"/>
        <v>0</v>
      </c>
      <c r="G127" s="44"/>
      <c r="H127" s="4"/>
      <c r="I127" s="4">
        <v>19.673999999999999</v>
      </c>
      <c r="K127" s="43">
        <f t="shared" si="9"/>
        <v>1</v>
      </c>
      <c r="L127" s="43">
        <f t="shared" si="10"/>
        <v>126</v>
      </c>
      <c r="M127" s="44">
        <f t="shared" si="11"/>
        <v>2961.5960000000005</v>
      </c>
    </row>
    <row r="128" spans="1:13" x14ac:dyDescent="0.2">
      <c r="A128" s="5">
        <v>41766</v>
      </c>
      <c r="C128" s="4">
        <f>MIN($B$2:B128)</f>
        <v>0</v>
      </c>
      <c r="D128" s="43">
        <f t="shared" si="6"/>
        <v>0</v>
      </c>
      <c r="E128" s="43">
        <f t="shared" si="7"/>
        <v>0</v>
      </c>
      <c r="F128" s="44">
        <f t="shared" si="8"/>
        <v>0</v>
      </c>
      <c r="G128" s="44"/>
      <c r="H128" s="4"/>
      <c r="I128" s="4">
        <v>19.091000000000001</v>
      </c>
      <c r="K128" s="43">
        <f t="shared" si="9"/>
        <v>1</v>
      </c>
      <c r="L128" s="43">
        <f t="shared" si="10"/>
        <v>127</v>
      </c>
      <c r="M128" s="44">
        <f t="shared" si="11"/>
        <v>2980.6870000000004</v>
      </c>
    </row>
    <row r="129" spans="1:13" x14ac:dyDescent="0.2">
      <c r="A129" s="5">
        <v>41767</v>
      </c>
      <c r="C129" s="4">
        <f>MIN($B$2:B129)</f>
        <v>0</v>
      </c>
      <c r="D129" s="43">
        <f t="shared" si="6"/>
        <v>0</v>
      </c>
      <c r="E129" s="43">
        <f t="shared" si="7"/>
        <v>0</v>
      </c>
      <c r="F129" s="44">
        <f t="shared" si="8"/>
        <v>0</v>
      </c>
      <c r="G129" s="44"/>
      <c r="H129" s="4"/>
      <c r="I129" s="4">
        <v>19.271999999999998</v>
      </c>
      <c r="K129" s="43">
        <f t="shared" si="9"/>
        <v>1</v>
      </c>
      <c r="L129" s="43">
        <f t="shared" si="10"/>
        <v>128</v>
      </c>
      <c r="M129" s="44">
        <f t="shared" si="11"/>
        <v>2999.9590000000003</v>
      </c>
    </row>
    <row r="130" spans="1:13" x14ac:dyDescent="0.2">
      <c r="A130" s="5">
        <v>41768</v>
      </c>
      <c r="C130" s="4">
        <f>MIN($B$2:B130)</f>
        <v>0</v>
      </c>
      <c r="D130" s="43">
        <f t="shared" si="6"/>
        <v>0</v>
      </c>
      <c r="E130" s="43">
        <f t="shared" si="7"/>
        <v>0</v>
      </c>
      <c r="F130" s="44">
        <f t="shared" si="8"/>
        <v>0</v>
      </c>
      <c r="G130" s="44"/>
      <c r="H130" s="4"/>
      <c r="I130" s="4">
        <v>19.841999999999999</v>
      </c>
      <c r="K130" s="43">
        <f t="shared" si="9"/>
        <v>1</v>
      </c>
      <c r="L130" s="43">
        <f t="shared" si="10"/>
        <v>129</v>
      </c>
      <c r="M130" s="44">
        <f t="shared" si="11"/>
        <v>3019.8010000000004</v>
      </c>
    </row>
    <row r="131" spans="1:13" x14ac:dyDescent="0.2">
      <c r="A131" s="5">
        <v>41769</v>
      </c>
      <c r="C131" s="4">
        <f>MIN($B$2:B131)</f>
        <v>0</v>
      </c>
      <c r="D131" s="43">
        <f t="shared" ref="D131:D194" si="12">IF(B131&gt;0,1,0)</f>
        <v>0</v>
      </c>
      <c r="E131" s="43">
        <f t="shared" si="7"/>
        <v>0</v>
      </c>
      <c r="F131" s="44">
        <f t="shared" si="8"/>
        <v>0</v>
      </c>
      <c r="G131" s="44"/>
      <c r="H131" s="4"/>
      <c r="I131" s="4">
        <v>19.928000000000001</v>
      </c>
      <c r="K131" s="43">
        <f t="shared" si="9"/>
        <v>1</v>
      </c>
      <c r="L131" s="43">
        <f t="shared" si="10"/>
        <v>130</v>
      </c>
      <c r="M131" s="44">
        <f t="shared" si="11"/>
        <v>3039.7290000000003</v>
      </c>
    </row>
    <row r="132" spans="1:13" x14ac:dyDescent="0.2">
      <c r="A132" s="5">
        <v>41770</v>
      </c>
      <c r="C132" s="4">
        <f>MIN($B$2:B132)</f>
        <v>0</v>
      </c>
      <c r="D132" s="43">
        <f t="shared" si="12"/>
        <v>0</v>
      </c>
      <c r="E132" s="43">
        <f t="shared" ref="E132:E195" si="13">E131+D132</f>
        <v>0</v>
      </c>
      <c r="F132" s="44">
        <f t="shared" ref="F132:F195" si="14">IF(D132=1,B132+F131,F131)</f>
        <v>0</v>
      </c>
      <c r="G132" s="44"/>
      <c r="H132" s="4"/>
      <c r="I132" s="4">
        <v>19.959</v>
      </c>
      <c r="K132" s="43">
        <f t="shared" ref="K132:K195" si="15">IF(I132&lt;&gt;0,1,0)</f>
        <v>1</v>
      </c>
      <c r="L132" s="43">
        <f t="shared" ref="L132:L195" si="16">K132+L131</f>
        <v>131</v>
      </c>
      <c r="M132" s="44">
        <f t="shared" ref="M132:M195" si="17">IF(K132=1,I132+M131,M131)</f>
        <v>3059.6880000000001</v>
      </c>
    </row>
    <row r="133" spans="1:13" x14ac:dyDescent="0.2">
      <c r="A133" s="5">
        <v>41771</v>
      </c>
      <c r="C133" s="4">
        <f>MIN($B$2:B133)</f>
        <v>0</v>
      </c>
      <c r="D133" s="43">
        <f t="shared" si="12"/>
        <v>0</v>
      </c>
      <c r="E133" s="43">
        <f t="shared" si="13"/>
        <v>0</v>
      </c>
      <c r="F133" s="44">
        <f t="shared" si="14"/>
        <v>0</v>
      </c>
      <c r="G133" s="44"/>
      <c r="H133" s="4"/>
      <c r="I133" s="4">
        <v>19.721</v>
      </c>
      <c r="K133" s="43">
        <f t="shared" si="15"/>
        <v>1</v>
      </c>
      <c r="L133" s="43">
        <f t="shared" si="16"/>
        <v>132</v>
      </c>
      <c r="M133" s="44">
        <f t="shared" si="17"/>
        <v>3079.4090000000001</v>
      </c>
    </row>
    <row r="134" spans="1:13" x14ac:dyDescent="0.2">
      <c r="A134" s="5">
        <v>41772</v>
      </c>
      <c r="C134" s="4">
        <f>MIN($B$2:B134)</f>
        <v>0</v>
      </c>
      <c r="D134" s="43">
        <f t="shared" si="12"/>
        <v>0</v>
      </c>
      <c r="E134" s="43">
        <f t="shared" si="13"/>
        <v>0</v>
      </c>
      <c r="F134" s="44">
        <f t="shared" si="14"/>
        <v>0</v>
      </c>
      <c r="G134" s="44"/>
      <c r="H134" s="4"/>
      <c r="I134" s="4">
        <v>20.196999999999999</v>
      </c>
      <c r="K134" s="43">
        <f t="shared" si="15"/>
        <v>1</v>
      </c>
      <c r="L134" s="43">
        <f t="shared" si="16"/>
        <v>133</v>
      </c>
      <c r="M134" s="44">
        <f t="shared" si="17"/>
        <v>3099.6060000000002</v>
      </c>
    </row>
    <row r="135" spans="1:13" x14ac:dyDescent="0.2">
      <c r="A135" s="5">
        <v>41773</v>
      </c>
      <c r="C135" s="4">
        <f>MIN($B$2:B135)</f>
        <v>0</v>
      </c>
      <c r="D135" s="43">
        <f t="shared" si="12"/>
        <v>0</v>
      </c>
      <c r="E135" s="43">
        <f t="shared" si="13"/>
        <v>0</v>
      </c>
      <c r="F135" s="44">
        <f t="shared" si="14"/>
        <v>0</v>
      </c>
      <c r="G135" s="44"/>
      <c r="H135" s="4"/>
      <c r="I135" s="4">
        <v>20.042000000000002</v>
      </c>
      <c r="K135" s="43">
        <f t="shared" si="15"/>
        <v>1</v>
      </c>
      <c r="L135" s="43">
        <f t="shared" si="16"/>
        <v>134</v>
      </c>
      <c r="M135" s="44">
        <f t="shared" si="17"/>
        <v>3119.6480000000001</v>
      </c>
    </row>
    <row r="136" spans="1:13" x14ac:dyDescent="0.2">
      <c r="A136" s="5">
        <v>41774</v>
      </c>
      <c r="C136" s="4">
        <f>MIN($B$2:B136)</f>
        <v>0</v>
      </c>
      <c r="D136" s="43">
        <f t="shared" si="12"/>
        <v>0</v>
      </c>
      <c r="E136" s="43">
        <f t="shared" si="13"/>
        <v>0</v>
      </c>
      <c r="F136" s="44">
        <f t="shared" si="14"/>
        <v>0</v>
      </c>
      <c r="G136" s="44"/>
      <c r="H136" s="4"/>
      <c r="I136" s="4">
        <v>19.756</v>
      </c>
      <c r="K136" s="43">
        <f t="shared" si="15"/>
        <v>1</v>
      </c>
      <c r="L136" s="43">
        <f t="shared" si="16"/>
        <v>135</v>
      </c>
      <c r="M136" s="44">
        <f t="shared" si="17"/>
        <v>3139.404</v>
      </c>
    </row>
    <row r="137" spans="1:13" x14ac:dyDescent="0.2">
      <c r="A137" s="5">
        <v>41775</v>
      </c>
      <c r="C137" s="4">
        <f>MIN($B$2:B137)</f>
        <v>0</v>
      </c>
      <c r="D137" s="43">
        <f t="shared" si="12"/>
        <v>0</v>
      </c>
      <c r="E137" s="43">
        <f t="shared" si="13"/>
        <v>0</v>
      </c>
      <c r="F137" s="44">
        <f t="shared" si="14"/>
        <v>0</v>
      </c>
      <c r="G137" s="44"/>
      <c r="H137" s="4"/>
      <c r="I137" s="4">
        <v>19.271000000000001</v>
      </c>
      <c r="K137" s="43">
        <f t="shared" si="15"/>
        <v>1</v>
      </c>
      <c r="L137" s="43">
        <f t="shared" si="16"/>
        <v>136</v>
      </c>
      <c r="M137" s="44">
        <f t="shared" si="17"/>
        <v>3158.6750000000002</v>
      </c>
    </row>
    <row r="138" spans="1:13" x14ac:dyDescent="0.2">
      <c r="A138" s="5">
        <v>41776</v>
      </c>
      <c r="C138" s="4">
        <f>MIN($B$2:B138)</f>
        <v>0</v>
      </c>
      <c r="D138" s="43">
        <f t="shared" si="12"/>
        <v>0</v>
      </c>
      <c r="E138" s="43">
        <f t="shared" si="13"/>
        <v>0</v>
      </c>
      <c r="F138" s="44">
        <f t="shared" si="14"/>
        <v>0</v>
      </c>
      <c r="G138" s="44"/>
      <c r="H138" s="4"/>
      <c r="I138" s="4">
        <v>18.759</v>
      </c>
      <c r="K138" s="43">
        <f t="shared" si="15"/>
        <v>1</v>
      </c>
      <c r="L138" s="43">
        <f t="shared" si="16"/>
        <v>137</v>
      </c>
      <c r="M138" s="44">
        <f t="shared" si="17"/>
        <v>3177.4340000000002</v>
      </c>
    </row>
    <row r="139" spans="1:13" x14ac:dyDescent="0.2">
      <c r="A139" s="5">
        <v>41777</v>
      </c>
      <c r="C139" s="4">
        <f>MIN($B$2:B139)</f>
        <v>0</v>
      </c>
      <c r="D139" s="43">
        <f t="shared" si="12"/>
        <v>0</v>
      </c>
      <c r="E139" s="43">
        <f t="shared" si="13"/>
        <v>0</v>
      </c>
      <c r="F139" s="44">
        <f t="shared" si="14"/>
        <v>0</v>
      </c>
      <c r="G139" s="44"/>
      <c r="H139" s="4"/>
      <c r="I139" s="4">
        <v>19.234000000000002</v>
      </c>
      <c r="K139" s="43">
        <f t="shared" si="15"/>
        <v>1</v>
      </c>
      <c r="L139" s="43">
        <f t="shared" si="16"/>
        <v>138</v>
      </c>
      <c r="M139" s="44">
        <f t="shared" si="17"/>
        <v>3196.6680000000001</v>
      </c>
    </row>
    <row r="140" spans="1:13" x14ac:dyDescent="0.2">
      <c r="A140" s="5">
        <v>41778</v>
      </c>
      <c r="C140" s="4">
        <f>MIN($B$2:B140)</f>
        <v>0</v>
      </c>
      <c r="D140" s="43">
        <f t="shared" si="12"/>
        <v>0</v>
      </c>
      <c r="E140" s="43">
        <f t="shared" si="13"/>
        <v>0</v>
      </c>
      <c r="F140" s="44">
        <f t="shared" si="14"/>
        <v>0</v>
      </c>
      <c r="G140" s="44"/>
      <c r="H140" s="4"/>
      <c r="I140" s="4">
        <v>18.951000000000001</v>
      </c>
      <c r="K140" s="43">
        <f t="shared" si="15"/>
        <v>1</v>
      </c>
      <c r="L140" s="43">
        <f t="shared" si="16"/>
        <v>139</v>
      </c>
      <c r="M140" s="44">
        <f t="shared" si="17"/>
        <v>3215.6190000000001</v>
      </c>
    </row>
    <row r="141" spans="1:13" x14ac:dyDescent="0.2">
      <c r="A141" s="5">
        <v>41779</v>
      </c>
      <c r="C141" s="4">
        <f>MIN($B$2:B141)</f>
        <v>0</v>
      </c>
      <c r="D141" s="43">
        <f t="shared" si="12"/>
        <v>0</v>
      </c>
      <c r="E141" s="43">
        <f t="shared" si="13"/>
        <v>0</v>
      </c>
      <c r="F141" s="44">
        <f t="shared" si="14"/>
        <v>0</v>
      </c>
      <c r="G141" s="44"/>
      <c r="H141" s="4"/>
      <c r="I141" s="4">
        <v>19.143999999999998</v>
      </c>
      <c r="K141" s="43">
        <f t="shared" si="15"/>
        <v>1</v>
      </c>
      <c r="L141" s="43">
        <f t="shared" si="16"/>
        <v>140</v>
      </c>
      <c r="M141" s="44">
        <f t="shared" si="17"/>
        <v>3234.7629999999999</v>
      </c>
    </row>
    <row r="142" spans="1:13" x14ac:dyDescent="0.2">
      <c r="A142" s="5">
        <v>41780</v>
      </c>
      <c r="C142" s="4">
        <f>MIN($B$2:B142)</f>
        <v>0</v>
      </c>
      <c r="D142" s="43">
        <f t="shared" si="12"/>
        <v>0</v>
      </c>
      <c r="E142" s="43">
        <f t="shared" si="13"/>
        <v>0</v>
      </c>
      <c r="F142" s="44">
        <f t="shared" si="14"/>
        <v>0</v>
      </c>
      <c r="G142" s="44"/>
      <c r="H142" s="4"/>
      <c r="I142" s="4">
        <v>19.7</v>
      </c>
      <c r="K142" s="43">
        <f t="shared" si="15"/>
        <v>1</v>
      </c>
      <c r="L142" s="43">
        <f t="shared" si="16"/>
        <v>141</v>
      </c>
      <c r="M142" s="44">
        <f t="shared" si="17"/>
        <v>3254.4629999999997</v>
      </c>
    </row>
    <row r="143" spans="1:13" x14ac:dyDescent="0.2">
      <c r="A143" s="5">
        <v>41781</v>
      </c>
      <c r="C143" s="4">
        <f>MIN($B$2:B143)</f>
        <v>0</v>
      </c>
      <c r="D143" s="43">
        <f t="shared" si="12"/>
        <v>0</v>
      </c>
      <c r="E143" s="43">
        <f t="shared" si="13"/>
        <v>0</v>
      </c>
      <c r="F143" s="44">
        <f t="shared" si="14"/>
        <v>0</v>
      </c>
      <c r="G143" s="44"/>
      <c r="H143" s="4"/>
      <c r="I143" s="4">
        <v>19.684999999999999</v>
      </c>
      <c r="K143" s="43">
        <f t="shared" si="15"/>
        <v>1</v>
      </c>
      <c r="L143" s="43">
        <f t="shared" si="16"/>
        <v>142</v>
      </c>
      <c r="M143" s="44">
        <f t="shared" si="17"/>
        <v>3274.1479999999997</v>
      </c>
    </row>
    <row r="144" spans="1:13" x14ac:dyDescent="0.2">
      <c r="A144" s="5">
        <v>41782</v>
      </c>
      <c r="C144" s="4">
        <f>MIN($B$2:B144)</f>
        <v>0</v>
      </c>
      <c r="D144" s="43">
        <f t="shared" si="12"/>
        <v>0</v>
      </c>
      <c r="E144" s="43">
        <f t="shared" si="13"/>
        <v>0</v>
      </c>
      <c r="F144" s="44">
        <f t="shared" si="14"/>
        <v>0</v>
      </c>
      <c r="G144" s="44"/>
      <c r="H144" s="4"/>
      <c r="I144" s="4">
        <v>19.324000000000002</v>
      </c>
      <c r="K144" s="43">
        <f t="shared" si="15"/>
        <v>1</v>
      </c>
      <c r="L144" s="43">
        <f t="shared" si="16"/>
        <v>143</v>
      </c>
      <c r="M144" s="44">
        <f t="shared" si="17"/>
        <v>3293.4719999999998</v>
      </c>
    </row>
    <row r="145" spans="1:13" x14ac:dyDescent="0.2">
      <c r="A145" s="5">
        <v>41783</v>
      </c>
      <c r="C145" s="4">
        <f>MIN($B$2:B145)</f>
        <v>0</v>
      </c>
      <c r="D145" s="43">
        <f t="shared" si="12"/>
        <v>0</v>
      </c>
      <c r="E145" s="43">
        <f t="shared" si="13"/>
        <v>0</v>
      </c>
      <c r="F145" s="44">
        <f t="shared" si="14"/>
        <v>0</v>
      </c>
      <c r="G145" s="44"/>
      <c r="H145" s="4"/>
      <c r="I145" s="4">
        <v>19.309000000000001</v>
      </c>
      <c r="K145" s="43">
        <f t="shared" si="15"/>
        <v>1</v>
      </c>
      <c r="L145" s="43">
        <f t="shared" si="16"/>
        <v>144</v>
      </c>
      <c r="M145" s="44">
        <f t="shared" si="17"/>
        <v>3312.7809999999999</v>
      </c>
    </row>
    <row r="146" spans="1:13" x14ac:dyDescent="0.2">
      <c r="A146" s="5">
        <v>41784</v>
      </c>
      <c r="C146" s="4">
        <f>MIN($B$2:B146)</f>
        <v>0</v>
      </c>
      <c r="D146" s="43">
        <f t="shared" si="12"/>
        <v>0</v>
      </c>
      <c r="E146" s="43">
        <f t="shared" si="13"/>
        <v>0</v>
      </c>
      <c r="F146" s="44">
        <f t="shared" si="14"/>
        <v>0</v>
      </c>
      <c r="G146" s="44"/>
      <c r="H146" s="4"/>
      <c r="I146" s="4">
        <v>19.506</v>
      </c>
      <c r="K146" s="43">
        <f t="shared" si="15"/>
        <v>1</v>
      </c>
      <c r="L146" s="43">
        <f t="shared" si="16"/>
        <v>145</v>
      </c>
      <c r="M146" s="44">
        <f t="shared" si="17"/>
        <v>3332.2869999999998</v>
      </c>
    </row>
    <row r="147" spans="1:13" x14ac:dyDescent="0.2">
      <c r="A147" s="5">
        <v>41785</v>
      </c>
      <c r="C147" s="4">
        <f>MIN($B$2:B147)</f>
        <v>0</v>
      </c>
      <c r="D147" s="43">
        <f t="shared" si="12"/>
        <v>0</v>
      </c>
      <c r="E147" s="43">
        <f t="shared" si="13"/>
        <v>0</v>
      </c>
      <c r="F147" s="44">
        <f t="shared" si="14"/>
        <v>0</v>
      </c>
      <c r="G147" s="44"/>
      <c r="H147" s="4"/>
      <c r="I147" s="4">
        <v>19.463999999999999</v>
      </c>
      <c r="K147" s="43">
        <f t="shared" si="15"/>
        <v>1</v>
      </c>
      <c r="L147" s="43">
        <f t="shared" si="16"/>
        <v>146</v>
      </c>
      <c r="M147" s="44">
        <f t="shared" si="17"/>
        <v>3351.7509999999997</v>
      </c>
    </row>
    <row r="148" spans="1:13" x14ac:dyDescent="0.2">
      <c r="A148" s="5">
        <v>41786</v>
      </c>
      <c r="C148" s="4">
        <f>MIN($B$2:B148)</f>
        <v>0</v>
      </c>
      <c r="D148" s="43">
        <f t="shared" si="12"/>
        <v>0</v>
      </c>
      <c r="E148" s="43">
        <f t="shared" si="13"/>
        <v>0</v>
      </c>
      <c r="F148" s="44">
        <f t="shared" si="14"/>
        <v>0</v>
      </c>
      <c r="G148" s="44"/>
      <c r="H148" s="4"/>
      <c r="I148" s="4">
        <v>19.195</v>
      </c>
      <c r="K148" s="43">
        <f t="shared" si="15"/>
        <v>1</v>
      </c>
      <c r="L148" s="43">
        <f t="shared" si="16"/>
        <v>147</v>
      </c>
      <c r="M148" s="44">
        <f t="shared" si="17"/>
        <v>3370.9459999999999</v>
      </c>
    </row>
    <row r="149" spans="1:13" x14ac:dyDescent="0.2">
      <c r="A149" s="5">
        <v>41787</v>
      </c>
      <c r="C149" s="4">
        <f>MIN($B$2:B149)</f>
        <v>0</v>
      </c>
      <c r="D149" s="43">
        <f t="shared" si="12"/>
        <v>0</v>
      </c>
      <c r="E149" s="43">
        <f t="shared" si="13"/>
        <v>0</v>
      </c>
      <c r="F149" s="44">
        <f t="shared" si="14"/>
        <v>0</v>
      </c>
      <c r="G149" s="44"/>
      <c r="H149" s="4"/>
      <c r="I149" s="4">
        <v>18.975000000000001</v>
      </c>
      <c r="K149" s="43">
        <f t="shared" si="15"/>
        <v>1</v>
      </c>
      <c r="L149" s="43">
        <f t="shared" si="16"/>
        <v>148</v>
      </c>
      <c r="M149" s="44">
        <f t="shared" si="17"/>
        <v>3389.9209999999998</v>
      </c>
    </row>
    <row r="150" spans="1:13" x14ac:dyDescent="0.2">
      <c r="A150" s="5">
        <v>41788</v>
      </c>
      <c r="C150" s="4">
        <f>MIN($B$2:B150)</f>
        <v>0</v>
      </c>
      <c r="D150" s="43">
        <f t="shared" si="12"/>
        <v>0</v>
      </c>
      <c r="E150" s="43">
        <f t="shared" si="13"/>
        <v>0</v>
      </c>
      <c r="F150" s="44">
        <f t="shared" si="14"/>
        <v>0</v>
      </c>
      <c r="G150" s="44"/>
      <c r="H150" s="4"/>
      <c r="I150" s="4">
        <v>18.629000000000001</v>
      </c>
      <c r="K150" s="43">
        <f t="shared" si="15"/>
        <v>1</v>
      </c>
      <c r="L150" s="43">
        <f t="shared" si="16"/>
        <v>149</v>
      </c>
      <c r="M150" s="44">
        <f t="shared" si="17"/>
        <v>3408.5499999999997</v>
      </c>
    </row>
    <row r="151" spans="1:13" x14ac:dyDescent="0.2">
      <c r="A151" s="5">
        <v>41789</v>
      </c>
      <c r="C151" s="4">
        <f>MIN($B$2:B151)</f>
        <v>0</v>
      </c>
      <c r="D151" s="43">
        <f t="shared" si="12"/>
        <v>0</v>
      </c>
      <c r="E151" s="43">
        <f t="shared" si="13"/>
        <v>0</v>
      </c>
      <c r="F151" s="44">
        <f t="shared" si="14"/>
        <v>0</v>
      </c>
      <c r="G151" s="44"/>
      <c r="H151" s="4"/>
      <c r="I151" s="4">
        <v>18.361999999999998</v>
      </c>
      <c r="K151" s="43">
        <f t="shared" si="15"/>
        <v>1</v>
      </c>
      <c r="L151" s="43">
        <f t="shared" si="16"/>
        <v>150</v>
      </c>
      <c r="M151" s="44">
        <f t="shared" si="17"/>
        <v>3426.9119999999998</v>
      </c>
    </row>
    <row r="152" spans="1:13" x14ac:dyDescent="0.2">
      <c r="A152" s="5">
        <v>41790</v>
      </c>
      <c r="C152" s="4">
        <f>MIN($B$2:B152)</f>
        <v>0</v>
      </c>
      <c r="D152" s="43">
        <f t="shared" si="12"/>
        <v>0</v>
      </c>
      <c r="E152" s="43">
        <f t="shared" si="13"/>
        <v>0</v>
      </c>
      <c r="F152" s="44">
        <f t="shared" si="14"/>
        <v>0</v>
      </c>
      <c r="G152" s="44"/>
      <c r="H152" s="4"/>
      <c r="I152" s="4">
        <v>18.404</v>
      </c>
      <c r="K152" s="43">
        <f t="shared" si="15"/>
        <v>1</v>
      </c>
      <c r="L152" s="43">
        <f t="shared" si="16"/>
        <v>151</v>
      </c>
      <c r="M152" s="44">
        <f t="shared" si="17"/>
        <v>3445.3159999999998</v>
      </c>
    </row>
    <row r="153" spans="1:13" x14ac:dyDescent="0.2">
      <c r="A153" s="5">
        <v>41791</v>
      </c>
      <c r="C153" s="4">
        <f>MIN($B$2:B153)</f>
        <v>0</v>
      </c>
      <c r="D153" s="43">
        <f t="shared" si="12"/>
        <v>0</v>
      </c>
      <c r="E153" s="43">
        <f t="shared" si="13"/>
        <v>0</v>
      </c>
      <c r="F153" s="44">
        <f t="shared" si="14"/>
        <v>0</v>
      </c>
      <c r="G153" s="44"/>
      <c r="H153" s="4"/>
      <c r="I153" s="4">
        <v>18.512</v>
      </c>
      <c r="K153" s="43">
        <f t="shared" si="15"/>
        <v>1</v>
      </c>
      <c r="L153" s="43">
        <f t="shared" si="16"/>
        <v>152</v>
      </c>
      <c r="M153" s="44">
        <f t="shared" si="17"/>
        <v>3463.828</v>
      </c>
    </row>
    <row r="154" spans="1:13" x14ac:dyDescent="0.2">
      <c r="A154" s="5">
        <v>41792</v>
      </c>
      <c r="C154" s="4">
        <f>MIN($B$2:B154)</f>
        <v>0</v>
      </c>
      <c r="D154" s="43">
        <f t="shared" si="12"/>
        <v>0</v>
      </c>
      <c r="E154" s="43">
        <f t="shared" si="13"/>
        <v>0</v>
      </c>
      <c r="F154" s="44">
        <f t="shared" si="14"/>
        <v>0</v>
      </c>
      <c r="G154" s="44"/>
      <c r="H154" s="4"/>
      <c r="I154" s="4">
        <v>18.216000000000001</v>
      </c>
      <c r="K154" s="43">
        <f t="shared" si="15"/>
        <v>1</v>
      </c>
      <c r="L154" s="43">
        <f t="shared" si="16"/>
        <v>153</v>
      </c>
      <c r="M154" s="44">
        <f t="shared" si="17"/>
        <v>3482.0439999999999</v>
      </c>
    </row>
    <row r="155" spans="1:13" x14ac:dyDescent="0.2">
      <c r="A155" s="5">
        <v>41793</v>
      </c>
      <c r="C155" s="4">
        <f>MIN($B$2:B155)</f>
        <v>0</v>
      </c>
      <c r="D155" s="43">
        <f t="shared" si="12"/>
        <v>0</v>
      </c>
      <c r="E155" s="43">
        <f t="shared" si="13"/>
        <v>0</v>
      </c>
      <c r="F155" s="44">
        <f t="shared" si="14"/>
        <v>0</v>
      </c>
      <c r="G155" s="44"/>
      <c r="H155" s="4"/>
      <c r="I155" s="4">
        <v>18.510000000000002</v>
      </c>
      <c r="K155" s="43">
        <f t="shared" si="15"/>
        <v>1</v>
      </c>
      <c r="L155" s="43">
        <f t="shared" si="16"/>
        <v>154</v>
      </c>
      <c r="M155" s="44">
        <f t="shared" si="17"/>
        <v>3500.5540000000001</v>
      </c>
    </row>
    <row r="156" spans="1:13" x14ac:dyDescent="0.2">
      <c r="A156" s="5">
        <v>41794</v>
      </c>
      <c r="C156" s="4">
        <f>MIN($B$2:B156)</f>
        <v>0</v>
      </c>
      <c r="D156" s="43">
        <f t="shared" si="12"/>
        <v>0</v>
      </c>
      <c r="E156" s="43">
        <f t="shared" si="13"/>
        <v>0</v>
      </c>
      <c r="F156" s="44">
        <f t="shared" si="14"/>
        <v>0</v>
      </c>
      <c r="G156" s="44"/>
      <c r="H156" s="4"/>
      <c r="I156" s="4">
        <v>17.984999999999999</v>
      </c>
      <c r="K156" s="43">
        <f t="shared" si="15"/>
        <v>1</v>
      </c>
      <c r="L156" s="43">
        <f t="shared" si="16"/>
        <v>155</v>
      </c>
      <c r="M156" s="44">
        <f t="shared" si="17"/>
        <v>3518.5390000000002</v>
      </c>
    </row>
    <row r="157" spans="1:13" x14ac:dyDescent="0.2">
      <c r="A157" s="5">
        <v>41795</v>
      </c>
      <c r="C157" s="4">
        <f>MIN($B$2:B157)</f>
        <v>0</v>
      </c>
      <c r="D157" s="43">
        <f t="shared" si="12"/>
        <v>0</v>
      </c>
      <c r="E157" s="43">
        <f t="shared" si="13"/>
        <v>0</v>
      </c>
      <c r="F157" s="44">
        <f t="shared" si="14"/>
        <v>0</v>
      </c>
      <c r="G157" s="44"/>
      <c r="H157" s="4"/>
      <c r="I157" s="4">
        <v>17.265999999999998</v>
      </c>
      <c r="K157" s="43">
        <f t="shared" si="15"/>
        <v>1</v>
      </c>
      <c r="L157" s="43">
        <f t="shared" si="16"/>
        <v>156</v>
      </c>
      <c r="M157" s="44">
        <f t="shared" si="17"/>
        <v>3535.8050000000003</v>
      </c>
    </row>
    <row r="158" spans="1:13" x14ac:dyDescent="0.2">
      <c r="A158" s="5">
        <v>41796</v>
      </c>
      <c r="C158" s="4">
        <f>MIN($B$2:B158)</f>
        <v>0</v>
      </c>
      <c r="D158" s="43">
        <f t="shared" si="12"/>
        <v>0</v>
      </c>
      <c r="E158" s="43">
        <f t="shared" si="13"/>
        <v>0</v>
      </c>
      <c r="F158" s="44">
        <f t="shared" si="14"/>
        <v>0</v>
      </c>
      <c r="G158" s="44"/>
      <c r="H158" s="4"/>
      <c r="I158" s="4">
        <v>16.015999999999998</v>
      </c>
      <c r="K158" s="43">
        <f t="shared" si="15"/>
        <v>1</v>
      </c>
      <c r="L158" s="43">
        <f t="shared" si="16"/>
        <v>157</v>
      </c>
      <c r="M158" s="44">
        <f t="shared" si="17"/>
        <v>3551.8210000000004</v>
      </c>
    </row>
    <row r="159" spans="1:13" x14ac:dyDescent="0.2">
      <c r="A159" s="5">
        <v>41797</v>
      </c>
      <c r="C159" s="4">
        <f>MIN($B$2:B159)</f>
        <v>0</v>
      </c>
      <c r="D159" s="43">
        <f t="shared" si="12"/>
        <v>0</v>
      </c>
      <c r="E159" s="43">
        <f t="shared" si="13"/>
        <v>0</v>
      </c>
      <c r="F159" s="44">
        <f t="shared" si="14"/>
        <v>0</v>
      </c>
      <c r="G159" s="44"/>
      <c r="H159" s="4"/>
      <c r="I159" s="4">
        <v>16.134</v>
      </c>
      <c r="K159" s="43">
        <f t="shared" si="15"/>
        <v>1</v>
      </c>
      <c r="L159" s="43">
        <f t="shared" si="16"/>
        <v>158</v>
      </c>
      <c r="M159" s="44">
        <f t="shared" si="17"/>
        <v>3567.9550000000004</v>
      </c>
    </row>
    <row r="160" spans="1:13" x14ac:dyDescent="0.2">
      <c r="A160" s="5">
        <v>41798</v>
      </c>
      <c r="C160" s="4">
        <f>MIN($B$2:B160)</f>
        <v>0</v>
      </c>
      <c r="D160" s="43">
        <f t="shared" si="12"/>
        <v>0</v>
      </c>
      <c r="E160" s="43">
        <f t="shared" si="13"/>
        <v>0</v>
      </c>
      <c r="F160" s="44">
        <f t="shared" si="14"/>
        <v>0</v>
      </c>
      <c r="G160" s="44"/>
      <c r="H160" s="4"/>
      <c r="I160" s="4">
        <v>16.292999999999999</v>
      </c>
      <c r="K160" s="43">
        <f t="shared" si="15"/>
        <v>1</v>
      </c>
      <c r="L160" s="43">
        <f t="shared" si="16"/>
        <v>159</v>
      </c>
      <c r="M160" s="44">
        <f t="shared" si="17"/>
        <v>3584.2480000000005</v>
      </c>
    </row>
    <row r="161" spans="1:13" x14ac:dyDescent="0.2">
      <c r="A161" s="5">
        <v>41799</v>
      </c>
      <c r="C161" s="4">
        <f>MIN($B$2:B161)</f>
        <v>0</v>
      </c>
      <c r="D161" s="43">
        <f t="shared" si="12"/>
        <v>0</v>
      </c>
      <c r="E161" s="43">
        <f t="shared" si="13"/>
        <v>0</v>
      </c>
      <c r="F161" s="44">
        <f t="shared" si="14"/>
        <v>0</v>
      </c>
      <c r="G161" s="44"/>
      <c r="H161" s="4"/>
      <c r="I161" s="4">
        <v>16.199000000000002</v>
      </c>
      <c r="K161" s="43">
        <f t="shared" si="15"/>
        <v>1</v>
      </c>
      <c r="L161" s="43">
        <f t="shared" si="16"/>
        <v>160</v>
      </c>
      <c r="M161" s="44">
        <f t="shared" si="17"/>
        <v>3600.4470000000006</v>
      </c>
    </row>
    <row r="162" spans="1:13" x14ac:dyDescent="0.2">
      <c r="A162" s="5">
        <v>41800</v>
      </c>
      <c r="C162" s="4">
        <f>MIN($B$2:B162)</f>
        <v>0</v>
      </c>
      <c r="D162" s="43">
        <f t="shared" si="12"/>
        <v>0</v>
      </c>
      <c r="E162" s="43">
        <f t="shared" si="13"/>
        <v>0</v>
      </c>
      <c r="F162" s="44">
        <f t="shared" si="14"/>
        <v>0</v>
      </c>
      <c r="G162" s="44"/>
      <c r="H162" s="4"/>
      <c r="I162" s="4">
        <v>16.965</v>
      </c>
      <c r="K162" s="43">
        <f t="shared" si="15"/>
        <v>1</v>
      </c>
      <c r="L162" s="43">
        <f t="shared" si="16"/>
        <v>161</v>
      </c>
      <c r="M162" s="44">
        <f t="shared" si="17"/>
        <v>3617.4120000000007</v>
      </c>
    </row>
    <row r="163" spans="1:13" x14ac:dyDescent="0.2">
      <c r="A163" s="5">
        <v>41801</v>
      </c>
      <c r="C163" s="4">
        <f>MIN($B$2:B163)</f>
        <v>0</v>
      </c>
      <c r="D163" s="43">
        <f t="shared" si="12"/>
        <v>0</v>
      </c>
      <c r="E163" s="43">
        <f t="shared" si="13"/>
        <v>0</v>
      </c>
      <c r="F163" s="44">
        <f t="shared" si="14"/>
        <v>0</v>
      </c>
      <c r="G163" s="44"/>
      <c r="H163" s="4"/>
      <c r="I163" s="4">
        <v>17.329999999999998</v>
      </c>
      <c r="K163" s="43">
        <f t="shared" si="15"/>
        <v>1</v>
      </c>
      <c r="L163" s="43">
        <f t="shared" si="16"/>
        <v>162</v>
      </c>
      <c r="M163" s="44">
        <f t="shared" si="17"/>
        <v>3634.7420000000006</v>
      </c>
    </row>
    <row r="164" spans="1:13" x14ac:dyDescent="0.2">
      <c r="A164" s="5">
        <v>41802</v>
      </c>
      <c r="C164" s="4">
        <f>MIN($B$2:B164)</f>
        <v>0</v>
      </c>
      <c r="D164" s="43">
        <f t="shared" si="12"/>
        <v>0</v>
      </c>
      <c r="E164" s="43">
        <f t="shared" si="13"/>
        <v>0</v>
      </c>
      <c r="F164" s="44">
        <f t="shared" si="14"/>
        <v>0</v>
      </c>
      <c r="G164" s="44"/>
      <c r="H164" s="4"/>
      <c r="I164" s="4">
        <v>17.524999999999999</v>
      </c>
      <c r="K164" s="43">
        <f t="shared" si="15"/>
        <v>1</v>
      </c>
      <c r="L164" s="43">
        <f t="shared" si="16"/>
        <v>163</v>
      </c>
      <c r="M164" s="44">
        <f t="shared" si="17"/>
        <v>3652.2670000000007</v>
      </c>
    </row>
    <row r="165" spans="1:13" x14ac:dyDescent="0.2">
      <c r="A165" s="5">
        <v>41803</v>
      </c>
      <c r="C165" s="4">
        <f>MIN($B$2:B165)</f>
        <v>0</v>
      </c>
      <c r="D165" s="43">
        <f t="shared" si="12"/>
        <v>0</v>
      </c>
      <c r="E165" s="43">
        <f t="shared" si="13"/>
        <v>0</v>
      </c>
      <c r="F165" s="44">
        <f t="shared" si="14"/>
        <v>0</v>
      </c>
      <c r="G165" s="44"/>
      <c r="H165" s="4"/>
      <c r="I165" s="4">
        <v>17.419</v>
      </c>
      <c r="K165" s="43">
        <f t="shared" si="15"/>
        <v>1</v>
      </c>
      <c r="L165" s="43">
        <f t="shared" si="16"/>
        <v>164</v>
      </c>
      <c r="M165" s="44">
        <f t="shared" si="17"/>
        <v>3669.6860000000006</v>
      </c>
    </row>
    <row r="166" spans="1:13" x14ac:dyDescent="0.2">
      <c r="A166" s="5">
        <v>41804</v>
      </c>
      <c r="C166" s="4">
        <f>MIN($B$2:B166)</f>
        <v>0</v>
      </c>
      <c r="D166" s="43">
        <f t="shared" si="12"/>
        <v>0</v>
      </c>
      <c r="E166" s="43">
        <f t="shared" si="13"/>
        <v>0</v>
      </c>
      <c r="F166" s="44">
        <f t="shared" si="14"/>
        <v>0</v>
      </c>
      <c r="G166" s="44"/>
      <c r="H166" s="4"/>
      <c r="I166" s="4">
        <v>17.417999999999999</v>
      </c>
      <c r="K166" s="43">
        <f t="shared" si="15"/>
        <v>1</v>
      </c>
      <c r="L166" s="43">
        <f t="shared" si="16"/>
        <v>165</v>
      </c>
      <c r="M166" s="44">
        <f t="shared" si="17"/>
        <v>3687.1040000000007</v>
      </c>
    </row>
    <row r="167" spans="1:13" x14ac:dyDescent="0.2">
      <c r="A167" s="5">
        <v>41805</v>
      </c>
      <c r="C167" s="4">
        <f>MIN($B$2:B167)</f>
        <v>0</v>
      </c>
      <c r="D167" s="43">
        <f t="shared" si="12"/>
        <v>0</v>
      </c>
      <c r="E167" s="43">
        <f t="shared" si="13"/>
        <v>0</v>
      </c>
      <c r="F167" s="44">
        <f t="shared" si="14"/>
        <v>0</v>
      </c>
      <c r="G167" s="44"/>
      <c r="H167" s="4"/>
      <c r="I167" s="4">
        <v>17.707999999999998</v>
      </c>
      <c r="K167" s="43">
        <f t="shared" si="15"/>
        <v>1</v>
      </c>
      <c r="L167" s="43">
        <f t="shared" si="16"/>
        <v>166</v>
      </c>
      <c r="M167" s="44">
        <f t="shared" si="17"/>
        <v>3704.8120000000008</v>
      </c>
    </row>
    <row r="168" spans="1:13" x14ac:dyDescent="0.2">
      <c r="A168" s="5">
        <v>41806</v>
      </c>
      <c r="C168" s="4">
        <f>MIN($B$2:B168)</f>
        <v>0</v>
      </c>
      <c r="D168" s="43">
        <f t="shared" si="12"/>
        <v>0</v>
      </c>
      <c r="E168" s="43">
        <f t="shared" si="13"/>
        <v>0</v>
      </c>
      <c r="F168" s="44">
        <f t="shared" si="14"/>
        <v>0</v>
      </c>
      <c r="G168" s="44"/>
      <c r="H168" s="4"/>
      <c r="I168" s="4">
        <v>18.738</v>
      </c>
      <c r="K168" s="43">
        <f t="shared" si="15"/>
        <v>1</v>
      </c>
      <c r="L168" s="43">
        <f t="shared" si="16"/>
        <v>167</v>
      </c>
      <c r="M168" s="44">
        <f t="shared" si="17"/>
        <v>3723.5500000000006</v>
      </c>
    </row>
    <row r="169" spans="1:13" x14ac:dyDescent="0.2">
      <c r="A169" s="5">
        <v>41807</v>
      </c>
      <c r="C169" s="4">
        <f>MIN($B$2:B169)</f>
        <v>0</v>
      </c>
      <c r="D169" s="43">
        <f t="shared" si="12"/>
        <v>0</v>
      </c>
      <c r="E169" s="43">
        <f t="shared" si="13"/>
        <v>0</v>
      </c>
      <c r="F169" s="44">
        <f t="shared" si="14"/>
        <v>0</v>
      </c>
      <c r="G169" s="44"/>
      <c r="H169" s="4"/>
      <c r="I169" s="4">
        <v>17.463999999999999</v>
      </c>
      <c r="K169" s="43">
        <f t="shared" si="15"/>
        <v>1</v>
      </c>
      <c r="L169" s="43">
        <f t="shared" si="16"/>
        <v>168</v>
      </c>
      <c r="M169" s="44">
        <f t="shared" si="17"/>
        <v>3741.0140000000006</v>
      </c>
    </row>
    <row r="170" spans="1:13" x14ac:dyDescent="0.2">
      <c r="A170" s="5">
        <v>41808</v>
      </c>
      <c r="C170" s="4">
        <f>MIN($B$2:B170)</f>
        <v>0</v>
      </c>
      <c r="D170" s="43">
        <f t="shared" si="12"/>
        <v>0</v>
      </c>
      <c r="E170" s="43">
        <f t="shared" si="13"/>
        <v>0</v>
      </c>
      <c r="F170" s="44">
        <f t="shared" si="14"/>
        <v>0</v>
      </c>
      <c r="G170" s="44"/>
      <c r="H170" s="4"/>
      <c r="I170" s="4">
        <v>17.478999999999999</v>
      </c>
      <c r="K170" s="43">
        <f t="shared" si="15"/>
        <v>1</v>
      </c>
      <c r="L170" s="43">
        <f t="shared" si="16"/>
        <v>169</v>
      </c>
      <c r="M170" s="44">
        <f t="shared" si="17"/>
        <v>3758.4930000000004</v>
      </c>
    </row>
    <row r="171" spans="1:13" x14ac:dyDescent="0.2">
      <c r="A171" s="5">
        <v>41809</v>
      </c>
      <c r="C171" s="4">
        <f>MIN($B$2:B171)</f>
        <v>0</v>
      </c>
      <c r="D171" s="43">
        <f t="shared" si="12"/>
        <v>0</v>
      </c>
      <c r="E171" s="43">
        <f t="shared" si="13"/>
        <v>0</v>
      </c>
      <c r="F171" s="44">
        <f t="shared" si="14"/>
        <v>0</v>
      </c>
      <c r="G171" s="44"/>
      <c r="H171" s="4"/>
      <c r="I171" s="4">
        <v>17.303000000000001</v>
      </c>
      <c r="K171" s="43">
        <f t="shared" si="15"/>
        <v>1</v>
      </c>
      <c r="L171" s="43">
        <f t="shared" si="16"/>
        <v>170</v>
      </c>
      <c r="M171" s="44">
        <f t="shared" si="17"/>
        <v>3775.7960000000003</v>
      </c>
    </row>
    <row r="172" spans="1:13" x14ac:dyDescent="0.2">
      <c r="A172" s="5">
        <v>41810</v>
      </c>
      <c r="C172" s="4">
        <f>MIN($B$2:B172)</f>
        <v>0</v>
      </c>
      <c r="D172" s="43">
        <f t="shared" si="12"/>
        <v>0</v>
      </c>
      <c r="E172" s="43">
        <f t="shared" si="13"/>
        <v>0</v>
      </c>
      <c r="F172" s="44">
        <f t="shared" si="14"/>
        <v>0</v>
      </c>
      <c r="G172" s="44"/>
      <c r="H172" s="4"/>
      <c r="I172" s="4">
        <v>17.196000000000002</v>
      </c>
      <c r="K172" s="43">
        <f t="shared" si="15"/>
        <v>1</v>
      </c>
      <c r="L172" s="43">
        <f t="shared" si="16"/>
        <v>171</v>
      </c>
      <c r="M172" s="44">
        <f t="shared" si="17"/>
        <v>3792.9920000000002</v>
      </c>
    </row>
    <row r="173" spans="1:13" x14ac:dyDescent="0.2">
      <c r="A173" s="5">
        <v>41811</v>
      </c>
      <c r="C173" s="4">
        <f>MIN($B$2:B173)</f>
        <v>0</v>
      </c>
      <c r="D173" s="43">
        <f t="shared" si="12"/>
        <v>0</v>
      </c>
      <c r="E173" s="43">
        <f t="shared" si="13"/>
        <v>0</v>
      </c>
      <c r="F173" s="44">
        <f t="shared" si="14"/>
        <v>0</v>
      </c>
      <c r="G173" s="44"/>
      <c r="H173" s="4"/>
      <c r="I173" s="4">
        <v>17.138000000000002</v>
      </c>
      <c r="K173" s="43">
        <f t="shared" si="15"/>
        <v>1</v>
      </c>
      <c r="L173" s="43">
        <f t="shared" si="16"/>
        <v>172</v>
      </c>
      <c r="M173" s="44">
        <f t="shared" si="17"/>
        <v>3810.13</v>
      </c>
    </row>
    <row r="174" spans="1:13" x14ac:dyDescent="0.2">
      <c r="A174" s="5">
        <v>41812</v>
      </c>
      <c r="C174" s="4">
        <f>MIN($B$2:B174)</f>
        <v>0</v>
      </c>
      <c r="D174" s="43">
        <f t="shared" si="12"/>
        <v>0</v>
      </c>
      <c r="E174" s="43">
        <f t="shared" si="13"/>
        <v>0</v>
      </c>
      <c r="F174" s="44">
        <f t="shared" si="14"/>
        <v>0</v>
      </c>
      <c r="G174" s="44"/>
      <c r="H174" s="4"/>
      <c r="I174" s="4">
        <v>17.437999999999999</v>
      </c>
      <c r="K174" s="43">
        <f t="shared" si="15"/>
        <v>1</v>
      </c>
      <c r="L174" s="43">
        <f t="shared" si="16"/>
        <v>173</v>
      </c>
      <c r="M174" s="44">
        <f t="shared" si="17"/>
        <v>3827.5680000000002</v>
      </c>
    </row>
    <row r="175" spans="1:13" x14ac:dyDescent="0.2">
      <c r="A175" s="5">
        <v>41813</v>
      </c>
      <c r="C175" s="4">
        <f>MIN($B$2:B175)</f>
        <v>0</v>
      </c>
      <c r="D175" s="43">
        <f t="shared" si="12"/>
        <v>0</v>
      </c>
      <c r="E175" s="43">
        <f t="shared" si="13"/>
        <v>0</v>
      </c>
      <c r="F175" s="44">
        <f t="shared" si="14"/>
        <v>0</v>
      </c>
      <c r="G175" s="44"/>
      <c r="H175" s="4"/>
      <c r="I175" s="4">
        <v>17.567</v>
      </c>
      <c r="K175" s="43">
        <f t="shared" si="15"/>
        <v>1</v>
      </c>
      <c r="L175" s="43">
        <f t="shared" si="16"/>
        <v>174</v>
      </c>
      <c r="M175" s="44">
        <f t="shared" si="17"/>
        <v>3845.1350000000002</v>
      </c>
    </row>
    <row r="176" spans="1:13" x14ac:dyDescent="0.2">
      <c r="A176" s="5">
        <v>41814</v>
      </c>
      <c r="C176" s="4">
        <f>MIN($B$2:B176)</f>
        <v>0</v>
      </c>
      <c r="D176" s="43">
        <f t="shared" si="12"/>
        <v>0</v>
      </c>
      <c r="E176" s="43">
        <f t="shared" si="13"/>
        <v>0</v>
      </c>
      <c r="F176" s="44">
        <f t="shared" si="14"/>
        <v>0</v>
      </c>
      <c r="G176" s="44"/>
      <c r="H176" s="4"/>
      <c r="I176" s="4">
        <v>17.521000000000001</v>
      </c>
      <c r="K176" s="43">
        <f t="shared" si="15"/>
        <v>1</v>
      </c>
      <c r="L176" s="43">
        <f t="shared" si="16"/>
        <v>175</v>
      </c>
      <c r="M176" s="44">
        <f t="shared" si="17"/>
        <v>3862.6560000000004</v>
      </c>
    </row>
    <row r="177" spans="1:13" x14ac:dyDescent="0.2">
      <c r="A177" s="5">
        <v>41815</v>
      </c>
      <c r="C177" s="4">
        <f>MIN($B$2:B177)</f>
        <v>0</v>
      </c>
      <c r="D177" s="43">
        <f t="shared" si="12"/>
        <v>0</v>
      </c>
      <c r="E177" s="43">
        <f t="shared" si="13"/>
        <v>0</v>
      </c>
      <c r="F177" s="44">
        <f t="shared" si="14"/>
        <v>0</v>
      </c>
      <c r="G177" s="44"/>
      <c r="H177" s="4"/>
      <c r="I177" s="4">
        <v>17.670000000000002</v>
      </c>
      <c r="K177" s="43">
        <f t="shared" si="15"/>
        <v>1</v>
      </c>
      <c r="L177" s="43">
        <f t="shared" si="16"/>
        <v>176</v>
      </c>
      <c r="M177" s="44">
        <f t="shared" si="17"/>
        <v>3880.3260000000005</v>
      </c>
    </row>
    <row r="178" spans="1:13" x14ac:dyDescent="0.2">
      <c r="A178" s="5">
        <v>41816</v>
      </c>
      <c r="C178" s="4">
        <f>MIN($B$2:B178)</f>
        <v>0</v>
      </c>
      <c r="D178" s="43">
        <f t="shared" si="12"/>
        <v>0</v>
      </c>
      <c r="E178" s="43">
        <f t="shared" si="13"/>
        <v>0</v>
      </c>
      <c r="F178" s="44">
        <f t="shared" si="14"/>
        <v>0</v>
      </c>
      <c r="G178" s="44"/>
      <c r="H178" s="4"/>
      <c r="I178" s="4">
        <v>17.405000000000001</v>
      </c>
      <c r="K178" s="43">
        <f t="shared" si="15"/>
        <v>1</v>
      </c>
      <c r="L178" s="43">
        <f t="shared" si="16"/>
        <v>177</v>
      </c>
      <c r="M178" s="44">
        <f t="shared" si="17"/>
        <v>3897.7310000000007</v>
      </c>
    </row>
    <row r="179" spans="1:13" x14ac:dyDescent="0.2">
      <c r="A179" s="5">
        <v>41817</v>
      </c>
      <c r="C179" s="4">
        <f>MIN($B$2:B179)</f>
        <v>0</v>
      </c>
      <c r="D179" s="43">
        <f t="shared" si="12"/>
        <v>0</v>
      </c>
      <c r="E179" s="43">
        <f t="shared" si="13"/>
        <v>0</v>
      </c>
      <c r="F179" s="44">
        <f t="shared" si="14"/>
        <v>0</v>
      </c>
      <c r="G179" s="44"/>
      <c r="H179" s="4"/>
      <c r="I179" s="4">
        <v>17.047000000000001</v>
      </c>
      <c r="K179" s="43">
        <f t="shared" si="15"/>
        <v>1</v>
      </c>
      <c r="L179" s="43">
        <f t="shared" si="16"/>
        <v>178</v>
      </c>
      <c r="M179" s="44">
        <f t="shared" si="17"/>
        <v>3914.7780000000007</v>
      </c>
    </row>
    <row r="180" spans="1:13" x14ac:dyDescent="0.2">
      <c r="A180" s="5">
        <v>41818</v>
      </c>
      <c r="C180" s="4">
        <f>MIN($B$2:B180)</f>
        <v>0</v>
      </c>
      <c r="D180" s="43">
        <f t="shared" si="12"/>
        <v>0</v>
      </c>
      <c r="E180" s="43">
        <f t="shared" si="13"/>
        <v>0</v>
      </c>
      <c r="F180" s="44">
        <f t="shared" si="14"/>
        <v>0</v>
      </c>
      <c r="G180" s="44"/>
      <c r="H180" s="4"/>
      <c r="I180" s="4">
        <v>17.033000000000001</v>
      </c>
      <c r="K180" s="43">
        <f t="shared" si="15"/>
        <v>1</v>
      </c>
      <c r="L180" s="43">
        <f t="shared" si="16"/>
        <v>179</v>
      </c>
      <c r="M180" s="44">
        <f t="shared" si="17"/>
        <v>3931.8110000000006</v>
      </c>
    </row>
    <row r="181" spans="1:13" x14ac:dyDescent="0.2">
      <c r="A181" s="5">
        <v>41819</v>
      </c>
      <c r="C181" s="4">
        <f>MIN($B$2:B181)</f>
        <v>0</v>
      </c>
      <c r="D181" s="43">
        <f t="shared" si="12"/>
        <v>0</v>
      </c>
      <c r="E181" s="43">
        <f t="shared" si="13"/>
        <v>0</v>
      </c>
      <c r="F181" s="44">
        <f t="shared" si="14"/>
        <v>0</v>
      </c>
      <c r="G181" s="44"/>
      <c r="H181" s="4"/>
      <c r="I181" s="4">
        <v>17.300999999999998</v>
      </c>
      <c r="K181" s="43">
        <f t="shared" si="15"/>
        <v>1</v>
      </c>
      <c r="L181" s="43">
        <f t="shared" si="16"/>
        <v>180</v>
      </c>
      <c r="M181" s="44">
        <f t="shared" si="17"/>
        <v>3949.1120000000005</v>
      </c>
    </row>
    <row r="182" spans="1:13" x14ac:dyDescent="0.2">
      <c r="A182" s="5">
        <v>41820</v>
      </c>
      <c r="C182" s="4">
        <f>MIN($B$2:B182)</f>
        <v>0</v>
      </c>
      <c r="D182" s="43">
        <f t="shared" si="12"/>
        <v>0</v>
      </c>
      <c r="E182" s="43">
        <f t="shared" si="13"/>
        <v>0</v>
      </c>
      <c r="F182" s="44">
        <f t="shared" si="14"/>
        <v>0</v>
      </c>
      <c r="G182" s="44"/>
      <c r="H182" s="4"/>
      <c r="I182" s="4">
        <v>17.129000000000001</v>
      </c>
      <c r="K182" s="43">
        <f t="shared" si="15"/>
        <v>1</v>
      </c>
      <c r="L182" s="43">
        <f t="shared" si="16"/>
        <v>181</v>
      </c>
      <c r="M182" s="44">
        <f t="shared" si="17"/>
        <v>3966.2410000000004</v>
      </c>
    </row>
    <row r="183" spans="1:13" x14ac:dyDescent="0.2">
      <c r="A183" s="5">
        <v>41821</v>
      </c>
      <c r="C183" s="4">
        <f>MIN($B$2:B183)</f>
        <v>0</v>
      </c>
      <c r="D183" s="43">
        <f t="shared" si="12"/>
        <v>0</v>
      </c>
      <c r="E183" s="43">
        <f t="shared" si="13"/>
        <v>0</v>
      </c>
      <c r="F183" s="44">
        <f t="shared" si="14"/>
        <v>0</v>
      </c>
      <c r="G183" s="44"/>
      <c r="H183" s="4"/>
      <c r="I183" s="4">
        <v>16.706</v>
      </c>
      <c r="K183" s="43">
        <f t="shared" si="15"/>
        <v>1</v>
      </c>
      <c r="L183" s="43">
        <f t="shared" si="16"/>
        <v>182</v>
      </c>
      <c r="M183" s="44">
        <f t="shared" si="17"/>
        <v>3982.9470000000006</v>
      </c>
    </row>
    <row r="184" spans="1:13" x14ac:dyDescent="0.2">
      <c r="A184" s="5">
        <v>41822</v>
      </c>
      <c r="C184" s="4">
        <f>MIN($B$2:B184)</f>
        <v>0</v>
      </c>
      <c r="D184" s="43">
        <f t="shared" si="12"/>
        <v>0</v>
      </c>
      <c r="E184" s="43">
        <f t="shared" si="13"/>
        <v>0</v>
      </c>
      <c r="F184" s="44">
        <f t="shared" si="14"/>
        <v>0</v>
      </c>
      <c r="G184" s="44"/>
      <c r="H184" s="4"/>
      <c r="I184" s="4">
        <v>16.47</v>
      </c>
      <c r="K184" s="43">
        <f t="shared" si="15"/>
        <v>1</v>
      </c>
      <c r="L184" s="43">
        <f t="shared" si="16"/>
        <v>183</v>
      </c>
      <c r="M184" s="44">
        <f t="shared" si="17"/>
        <v>3999.4170000000004</v>
      </c>
    </row>
    <row r="185" spans="1:13" x14ac:dyDescent="0.2">
      <c r="A185" s="5">
        <v>41823</v>
      </c>
      <c r="C185" s="4">
        <f>MIN($B$2:B185)</f>
        <v>0</v>
      </c>
      <c r="D185" s="43">
        <f t="shared" si="12"/>
        <v>0</v>
      </c>
      <c r="E185" s="43">
        <f t="shared" si="13"/>
        <v>0</v>
      </c>
      <c r="F185" s="44">
        <f t="shared" si="14"/>
        <v>0</v>
      </c>
      <c r="G185" s="44"/>
      <c r="H185" s="4"/>
      <c r="I185" s="4">
        <v>16.244</v>
      </c>
      <c r="K185" s="43">
        <f t="shared" si="15"/>
        <v>1</v>
      </c>
      <c r="L185" s="43">
        <f t="shared" si="16"/>
        <v>184</v>
      </c>
      <c r="M185" s="44">
        <f t="shared" si="17"/>
        <v>4015.6610000000005</v>
      </c>
    </row>
    <row r="186" spans="1:13" x14ac:dyDescent="0.2">
      <c r="A186" s="5">
        <v>41824</v>
      </c>
      <c r="C186" s="4">
        <f>MIN($B$2:B186)</f>
        <v>0</v>
      </c>
      <c r="D186" s="43">
        <f t="shared" si="12"/>
        <v>0</v>
      </c>
      <c r="E186" s="43">
        <f t="shared" si="13"/>
        <v>0</v>
      </c>
      <c r="F186" s="44">
        <f t="shared" si="14"/>
        <v>0</v>
      </c>
      <c r="G186" s="44"/>
      <c r="H186" s="4"/>
      <c r="I186" s="4">
        <v>15.843</v>
      </c>
      <c r="K186" s="43">
        <f t="shared" si="15"/>
        <v>1</v>
      </c>
      <c r="L186" s="43">
        <f t="shared" si="16"/>
        <v>185</v>
      </c>
      <c r="M186" s="44">
        <f t="shared" si="17"/>
        <v>4031.5040000000004</v>
      </c>
    </row>
    <row r="187" spans="1:13" x14ac:dyDescent="0.2">
      <c r="A187" s="5">
        <v>41825</v>
      </c>
      <c r="C187" s="4">
        <f>MIN($B$2:B187)</f>
        <v>0</v>
      </c>
      <c r="D187" s="43">
        <f t="shared" si="12"/>
        <v>0</v>
      </c>
      <c r="E187" s="43">
        <f t="shared" si="13"/>
        <v>0</v>
      </c>
      <c r="F187" s="44">
        <f t="shared" si="14"/>
        <v>0</v>
      </c>
      <c r="G187" s="44"/>
      <c r="H187" s="4"/>
      <c r="I187" s="4">
        <v>15.782</v>
      </c>
      <c r="K187" s="43">
        <f t="shared" si="15"/>
        <v>1</v>
      </c>
      <c r="L187" s="43">
        <f t="shared" si="16"/>
        <v>186</v>
      </c>
      <c r="M187" s="44">
        <f t="shared" si="17"/>
        <v>4047.2860000000005</v>
      </c>
    </row>
    <row r="188" spans="1:13" x14ac:dyDescent="0.2">
      <c r="A188" s="5">
        <v>41826</v>
      </c>
      <c r="C188" s="4">
        <f>MIN($B$2:B188)</f>
        <v>0</v>
      </c>
      <c r="D188" s="43">
        <f t="shared" si="12"/>
        <v>0</v>
      </c>
      <c r="E188" s="43">
        <f t="shared" si="13"/>
        <v>0</v>
      </c>
      <c r="F188" s="44">
        <f t="shared" si="14"/>
        <v>0</v>
      </c>
      <c r="G188" s="44"/>
      <c r="H188" s="4"/>
      <c r="I188" s="4">
        <v>15.879</v>
      </c>
      <c r="K188" s="43">
        <f t="shared" si="15"/>
        <v>1</v>
      </c>
      <c r="L188" s="43">
        <f t="shared" si="16"/>
        <v>187</v>
      </c>
      <c r="M188" s="44">
        <f t="shared" si="17"/>
        <v>4063.1650000000004</v>
      </c>
    </row>
    <row r="189" spans="1:13" x14ac:dyDescent="0.2">
      <c r="A189" s="5">
        <v>41827</v>
      </c>
      <c r="C189" s="4">
        <f>MIN($B$2:B189)</f>
        <v>0</v>
      </c>
      <c r="D189" s="43">
        <f t="shared" si="12"/>
        <v>0</v>
      </c>
      <c r="E189" s="43">
        <f t="shared" si="13"/>
        <v>0</v>
      </c>
      <c r="F189" s="44">
        <f t="shared" si="14"/>
        <v>0</v>
      </c>
      <c r="G189" s="44"/>
      <c r="H189" s="4"/>
      <c r="I189" s="4">
        <v>15.461</v>
      </c>
      <c r="K189" s="43">
        <f t="shared" si="15"/>
        <v>1</v>
      </c>
      <c r="L189" s="43">
        <f t="shared" si="16"/>
        <v>188</v>
      </c>
      <c r="M189" s="44">
        <f t="shared" si="17"/>
        <v>4078.6260000000002</v>
      </c>
    </row>
    <row r="190" spans="1:13" x14ac:dyDescent="0.2">
      <c r="A190" s="5">
        <v>41828</v>
      </c>
      <c r="C190" s="4">
        <f>MIN($B$2:B190)</f>
        <v>0</v>
      </c>
      <c r="D190" s="43">
        <f t="shared" si="12"/>
        <v>0</v>
      </c>
      <c r="E190" s="43">
        <f t="shared" si="13"/>
        <v>0</v>
      </c>
      <c r="F190" s="44">
        <f t="shared" si="14"/>
        <v>0</v>
      </c>
      <c r="G190" s="44"/>
      <c r="H190" s="4"/>
      <c r="I190" s="4">
        <v>16.024000000000001</v>
      </c>
      <c r="K190" s="43">
        <f t="shared" si="15"/>
        <v>1</v>
      </c>
      <c r="L190" s="43">
        <f t="shared" si="16"/>
        <v>189</v>
      </c>
      <c r="M190" s="44">
        <f t="shared" si="17"/>
        <v>4094.65</v>
      </c>
    </row>
    <row r="191" spans="1:13" x14ac:dyDescent="0.2">
      <c r="A191" s="5">
        <v>41829</v>
      </c>
      <c r="C191" s="4">
        <f>MIN($B$2:B191)</f>
        <v>0</v>
      </c>
      <c r="D191" s="43">
        <f t="shared" si="12"/>
        <v>0</v>
      </c>
      <c r="E191" s="43">
        <f t="shared" si="13"/>
        <v>0</v>
      </c>
      <c r="F191" s="44">
        <f t="shared" si="14"/>
        <v>0</v>
      </c>
      <c r="G191" s="44"/>
      <c r="H191" s="4"/>
      <c r="I191" s="4">
        <v>15.776999999999999</v>
      </c>
      <c r="K191" s="43">
        <f t="shared" si="15"/>
        <v>1</v>
      </c>
      <c r="L191" s="43">
        <f t="shared" si="16"/>
        <v>190</v>
      </c>
      <c r="M191" s="44">
        <f t="shared" si="17"/>
        <v>4110.4269999999997</v>
      </c>
    </row>
    <row r="192" spans="1:13" x14ac:dyDescent="0.2">
      <c r="A192" s="5">
        <v>41830</v>
      </c>
      <c r="C192" s="4">
        <f>MIN($B$2:B192)</f>
        <v>0</v>
      </c>
      <c r="D192" s="43">
        <f t="shared" si="12"/>
        <v>0</v>
      </c>
      <c r="E192" s="43">
        <f t="shared" si="13"/>
        <v>0</v>
      </c>
      <c r="F192" s="44">
        <f t="shared" si="14"/>
        <v>0</v>
      </c>
      <c r="G192" s="44"/>
      <c r="H192" s="4"/>
      <c r="I192" s="4">
        <v>15.602</v>
      </c>
      <c r="K192" s="43">
        <f t="shared" si="15"/>
        <v>1</v>
      </c>
      <c r="L192" s="43">
        <f t="shared" si="16"/>
        <v>191</v>
      </c>
      <c r="M192" s="44">
        <f t="shared" si="17"/>
        <v>4126.0289999999995</v>
      </c>
    </row>
    <row r="193" spans="1:15" x14ac:dyDescent="0.2">
      <c r="A193" s="5">
        <v>41831</v>
      </c>
      <c r="C193" s="4">
        <f>MIN($B$2:B193)</f>
        <v>0</v>
      </c>
      <c r="D193" s="43">
        <f t="shared" si="12"/>
        <v>0</v>
      </c>
      <c r="E193" s="43">
        <f t="shared" si="13"/>
        <v>0</v>
      </c>
      <c r="F193" s="44">
        <f t="shared" si="14"/>
        <v>0</v>
      </c>
      <c r="G193" s="44"/>
      <c r="H193" s="4"/>
      <c r="I193" s="4">
        <v>15.34</v>
      </c>
      <c r="K193" s="43">
        <f t="shared" si="15"/>
        <v>1</v>
      </c>
      <c r="L193" s="43">
        <f t="shared" si="16"/>
        <v>192</v>
      </c>
      <c r="M193" s="44">
        <f t="shared" si="17"/>
        <v>4141.3689999999997</v>
      </c>
    </row>
    <row r="194" spans="1:15" x14ac:dyDescent="0.2">
      <c r="A194" s="5">
        <v>41832</v>
      </c>
      <c r="C194" s="4">
        <f>MIN($B$2:B194)</f>
        <v>0</v>
      </c>
      <c r="D194" s="43">
        <f t="shared" si="12"/>
        <v>0</v>
      </c>
      <c r="E194" s="43">
        <f t="shared" si="13"/>
        <v>0</v>
      </c>
      <c r="F194" s="44">
        <f t="shared" si="14"/>
        <v>0</v>
      </c>
      <c r="G194" s="44"/>
      <c r="H194" s="4"/>
      <c r="I194" s="4">
        <v>15.340999999999999</v>
      </c>
      <c r="K194" s="43">
        <f t="shared" si="15"/>
        <v>1</v>
      </c>
      <c r="L194" s="43">
        <f t="shared" si="16"/>
        <v>193</v>
      </c>
      <c r="M194" s="44">
        <f t="shared" si="17"/>
        <v>4156.71</v>
      </c>
    </row>
    <row r="195" spans="1:15" x14ac:dyDescent="0.2">
      <c r="A195" s="5">
        <v>41833</v>
      </c>
      <c r="C195" s="4">
        <f>MIN($B$2:B195)</f>
        <v>0</v>
      </c>
      <c r="D195" s="43">
        <f t="shared" ref="D195:D258" si="18">IF(B195&gt;0,1,0)</f>
        <v>0</v>
      </c>
      <c r="E195" s="43">
        <f t="shared" si="13"/>
        <v>0</v>
      </c>
      <c r="F195" s="44">
        <f t="shared" si="14"/>
        <v>0</v>
      </c>
      <c r="G195" s="44"/>
      <c r="H195" s="4"/>
      <c r="I195" s="4">
        <v>15.500999999999999</v>
      </c>
      <c r="K195" s="43">
        <f t="shared" si="15"/>
        <v>1</v>
      </c>
      <c r="L195" s="43">
        <f t="shared" si="16"/>
        <v>194</v>
      </c>
      <c r="M195" s="44">
        <f t="shared" si="17"/>
        <v>4172.2110000000002</v>
      </c>
    </row>
    <row r="196" spans="1:15" x14ac:dyDescent="0.2">
      <c r="A196" s="5">
        <v>41834</v>
      </c>
      <c r="C196" s="4">
        <f>MIN($B$2:B196)</f>
        <v>0</v>
      </c>
      <c r="D196" s="43">
        <f t="shared" si="18"/>
        <v>0</v>
      </c>
      <c r="E196" s="43">
        <f t="shared" ref="E196:E259" si="19">E195+D196</f>
        <v>0</v>
      </c>
      <c r="F196" s="44">
        <f t="shared" ref="F196:F259" si="20">IF(D196=1,B196+F195,F195)</f>
        <v>0</v>
      </c>
      <c r="G196" s="44"/>
      <c r="H196" s="4"/>
      <c r="I196" s="4">
        <v>16.405000000000001</v>
      </c>
      <c r="K196" s="43">
        <f t="shared" ref="K196:K259" si="21">IF(I196&lt;&gt;0,1,0)</f>
        <v>1</v>
      </c>
      <c r="L196" s="43">
        <f t="shared" ref="L196:L259" si="22">K196+L195</f>
        <v>195</v>
      </c>
      <c r="M196" s="44">
        <f t="shared" ref="M196:M259" si="23">IF(K196=1,I196+M195,M195)</f>
        <v>4188.616</v>
      </c>
    </row>
    <row r="197" spans="1:15" x14ac:dyDescent="0.2">
      <c r="A197" s="5">
        <v>41835</v>
      </c>
      <c r="C197" s="4">
        <f>MIN($B$2:B197)</f>
        <v>0</v>
      </c>
      <c r="D197" s="43">
        <f t="shared" si="18"/>
        <v>0</v>
      </c>
      <c r="E197" s="43">
        <f t="shared" si="19"/>
        <v>0</v>
      </c>
      <c r="F197" s="44">
        <f t="shared" si="20"/>
        <v>0</v>
      </c>
      <c r="G197" s="44"/>
      <c r="H197" s="4"/>
      <c r="I197" s="4">
        <v>16.161999999999999</v>
      </c>
      <c r="K197" s="43">
        <f t="shared" si="21"/>
        <v>1</v>
      </c>
      <c r="L197" s="43">
        <f t="shared" si="22"/>
        <v>196</v>
      </c>
      <c r="M197" s="44">
        <f t="shared" si="23"/>
        <v>4204.7780000000002</v>
      </c>
    </row>
    <row r="198" spans="1:15" x14ac:dyDescent="0.2">
      <c r="A198" s="5">
        <v>41836</v>
      </c>
      <c r="C198" s="4">
        <f>MIN($B$2:B198)</f>
        <v>0</v>
      </c>
      <c r="D198" s="43">
        <f t="shared" si="18"/>
        <v>0</v>
      </c>
      <c r="E198" s="43">
        <f t="shared" si="19"/>
        <v>0</v>
      </c>
      <c r="F198" s="44">
        <f t="shared" si="20"/>
        <v>0</v>
      </c>
      <c r="G198" s="44"/>
      <c r="H198" s="4"/>
      <c r="I198" s="4">
        <v>16.576000000000001</v>
      </c>
      <c r="K198" s="43">
        <f t="shared" si="21"/>
        <v>1</v>
      </c>
      <c r="L198" s="43">
        <f t="shared" si="22"/>
        <v>197</v>
      </c>
      <c r="M198" s="44">
        <f t="shared" si="23"/>
        <v>4221.3540000000003</v>
      </c>
    </row>
    <row r="199" spans="1:15" x14ac:dyDescent="0.2">
      <c r="A199" s="5">
        <v>41837</v>
      </c>
      <c r="C199" s="4">
        <f>MIN($B$2:B199)</f>
        <v>0</v>
      </c>
      <c r="D199" s="43">
        <f t="shared" si="18"/>
        <v>0</v>
      </c>
      <c r="E199" s="43">
        <f t="shared" si="19"/>
        <v>0</v>
      </c>
      <c r="F199" s="44">
        <f t="shared" si="20"/>
        <v>0</v>
      </c>
      <c r="G199" s="44"/>
      <c r="H199" s="4"/>
      <c r="I199" s="4">
        <v>17.053000000000001</v>
      </c>
      <c r="K199" s="43">
        <f t="shared" si="21"/>
        <v>1</v>
      </c>
      <c r="L199" s="43">
        <f t="shared" si="22"/>
        <v>198</v>
      </c>
      <c r="M199" s="44">
        <f t="shared" si="23"/>
        <v>4238.4070000000002</v>
      </c>
    </row>
    <row r="200" spans="1:15" x14ac:dyDescent="0.2">
      <c r="A200" s="5">
        <v>41838</v>
      </c>
      <c r="C200" s="4">
        <f>MIN($B$2:B200)</f>
        <v>0</v>
      </c>
      <c r="D200" s="43">
        <f t="shared" si="18"/>
        <v>0</v>
      </c>
      <c r="E200" s="43">
        <f t="shared" si="19"/>
        <v>0</v>
      </c>
      <c r="F200" s="44">
        <f t="shared" si="20"/>
        <v>0</v>
      </c>
      <c r="G200" s="44"/>
      <c r="H200" s="4"/>
      <c r="I200" s="4">
        <v>16.974</v>
      </c>
      <c r="K200" s="43">
        <f t="shared" si="21"/>
        <v>1</v>
      </c>
      <c r="L200" s="43">
        <f t="shared" si="22"/>
        <v>199</v>
      </c>
      <c r="M200" s="44">
        <f t="shared" si="23"/>
        <v>4255.3810000000003</v>
      </c>
    </row>
    <row r="201" spans="1:15" x14ac:dyDescent="0.2">
      <c r="A201" s="5">
        <v>41839</v>
      </c>
      <c r="C201" s="4">
        <f>MIN($B$2:B201)</f>
        <v>0</v>
      </c>
      <c r="D201" s="43">
        <f t="shared" si="18"/>
        <v>0</v>
      </c>
      <c r="E201" s="43">
        <f t="shared" si="19"/>
        <v>0</v>
      </c>
      <c r="F201" s="44">
        <f t="shared" si="20"/>
        <v>0</v>
      </c>
      <c r="G201" s="44"/>
      <c r="H201" s="4"/>
      <c r="I201" s="4">
        <v>16.963999999999999</v>
      </c>
      <c r="K201" s="43">
        <f t="shared" si="21"/>
        <v>1</v>
      </c>
      <c r="L201" s="43">
        <f t="shared" si="22"/>
        <v>200</v>
      </c>
      <c r="M201" s="44">
        <f t="shared" si="23"/>
        <v>4272.3450000000003</v>
      </c>
      <c r="N201" s="4">
        <f>M201/L201</f>
        <v>21.361725</v>
      </c>
      <c r="O201" s="4"/>
    </row>
    <row r="202" spans="1:15" x14ac:dyDescent="0.2">
      <c r="A202" s="5">
        <v>41840</v>
      </c>
      <c r="C202" s="4">
        <f>MIN($B$2:B202)</f>
        <v>0</v>
      </c>
      <c r="D202" s="43">
        <f t="shared" si="18"/>
        <v>0</v>
      </c>
      <c r="E202" s="43">
        <f t="shared" si="19"/>
        <v>0</v>
      </c>
      <c r="F202" s="44">
        <f t="shared" si="20"/>
        <v>0</v>
      </c>
      <c r="G202" s="44"/>
      <c r="H202" s="4"/>
      <c r="I202" s="4">
        <v>17.195</v>
      </c>
      <c r="K202" s="43">
        <f t="shared" si="21"/>
        <v>1</v>
      </c>
      <c r="L202" s="43">
        <f t="shared" si="22"/>
        <v>201</v>
      </c>
      <c r="M202" s="44">
        <f t="shared" si="23"/>
        <v>4289.54</v>
      </c>
      <c r="N202" s="4">
        <f>(M202-M2)/(L202-L2)</f>
        <v>21.311844999999998</v>
      </c>
      <c r="O202" s="4"/>
    </row>
    <row r="203" spans="1:15" x14ac:dyDescent="0.2">
      <c r="A203" s="5">
        <v>41841</v>
      </c>
      <c r="C203" s="4">
        <f>MIN($B$2:B203)</f>
        <v>0</v>
      </c>
      <c r="D203" s="43">
        <f t="shared" si="18"/>
        <v>0</v>
      </c>
      <c r="E203" s="43">
        <f t="shared" si="19"/>
        <v>0</v>
      </c>
      <c r="F203" s="44">
        <f t="shared" si="20"/>
        <v>0</v>
      </c>
      <c r="G203" s="44"/>
      <c r="H203" s="4"/>
      <c r="I203" s="4">
        <v>16.687999999999999</v>
      </c>
      <c r="K203" s="43">
        <f t="shared" si="21"/>
        <v>1</v>
      </c>
      <c r="L203" s="43">
        <f t="shared" si="22"/>
        <v>202</v>
      </c>
      <c r="M203" s="44">
        <f t="shared" si="23"/>
        <v>4306.2280000000001</v>
      </c>
      <c r="N203" s="4">
        <f t="shared" ref="N203:N266" si="24">(M203-M3)/(L203-L3)</f>
        <v>21.260855000000003</v>
      </c>
      <c r="O203" s="4"/>
    </row>
    <row r="204" spans="1:15" x14ac:dyDescent="0.2">
      <c r="A204" s="5">
        <v>41842</v>
      </c>
      <c r="C204" s="4">
        <f>MIN($B$2:B204)</f>
        <v>0</v>
      </c>
      <c r="D204" s="43">
        <f t="shared" si="18"/>
        <v>0</v>
      </c>
      <c r="E204" s="43">
        <f t="shared" si="19"/>
        <v>0</v>
      </c>
      <c r="F204" s="44">
        <f t="shared" si="20"/>
        <v>0</v>
      </c>
      <c r="G204" s="44"/>
      <c r="H204" s="4"/>
      <c r="I204" s="4">
        <v>16.632000000000001</v>
      </c>
      <c r="K204" s="43">
        <f t="shared" si="21"/>
        <v>1</v>
      </c>
      <c r="L204" s="43">
        <f t="shared" si="22"/>
        <v>203</v>
      </c>
      <c r="M204" s="44">
        <f t="shared" si="23"/>
        <v>4322.8599999999997</v>
      </c>
      <c r="N204" s="4">
        <f t="shared" si="24"/>
        <v>21.211679999999998</v>
      </c>
      <c r="O204" s="4"/>
    </row>
    <row r="205" spans="1:15" x14ac:dyDescent="0.2">
      <c r="A205" s="5">
        <v>41843</v>
      </c>
      <c r="C205" s="4">
        <f>MIN($B$2:B205)</f>
        <v>0</v>
      </c>
      <c r="D205" s="43">
        <f t="shared" si="18"/>
        <v>0</v>
      </c>
      <c r="E205" s="43">
        <f t="shared" si="19"/>
        <v>0</v>
      </c>
      <c r="F205" s="44">
        <f t="shared" si="20"/>
        <v>0</v>
      </c>
      <c r="G205" s="44"/>
      <c r="H205" s="4"/>
      <c r="I205" s="4">
        <v>16.984000000000002</v>
      </c>
      <c r="K205" s="43">
        <f t="shared" si="21"/>
        <v>1</v>
      </c>
      <c r="L205" s="43">
        <f t="shared" si="22"/>
        <v>204</v>
      </c>
      <c r="M205" s="44">
        <f t="shared" si="23"/>
        <v>4339.8440000000001</v>
      </c>
      <c r="N205" s="4">
        <f t="shared" si="24"/>
        <v>21.164755</v>
      </c>
      <c r="O205" s="4"/>
    </row>
    <row r="206" spans="1:15" x14ac:dyDescent="0.2">
      <c r="A206" s="5">
        <v>41844</v>
      </c>
      <c r="C206" s="4">
        <f>MIN($B$2:B206)</f>
        <v>0</v>
      </c>
      <c r="D206" s="43">
        <f t="shared" si="18"/>
        <v>0</v>
      </c>
      <c r="E206" s="43">
        <f t="shared" si="19"/>
        <v>0</v>
      </c>
      <c r="F206" s="44">
        <f t="shared" si="20"/>
        <v>0</v>
      </c>
      <c r="G206" s="44"/>
      <c r="H206" s="4"/>
      <c r="I206" s="4">
        <v>17.231000000000002</v>
      </c>
      <c r="K206" s="43">
        <f t="shared" si="21"/>
        <v>1</v>
      </c>
      <c r="L206" s="43">
        <f t="shared" si="22"/>
        <v>205</v>
      </c>
      <c r="M206" s="44">
        <f t="shared" si="23"/>
        <v>4357.0749999999998</v>
      </c>
      <c r="N206" s="4">
        <f t="shared" si="24"/>
        <v>21.11844</v>
      </c>
      <c r="O206" s="4"/>
    </row>
    <row r="207" spans="1:15" x14ac:dyDescent="0.2">
      <c r="A207" s="5">
        <v>41845</v>
      </c>
      <c r="C207" s="4">
        <f>MIN($B$2:B207)</f>
        <v>0</v>
      </c>
      <c r="D207" s="43">
        <f t="shared" si="18"/>
        <v>0</v>
      </c>
      <c r="E207" s="43">
        <f t="shared" si="19"/>
        <v>0</v>
      </c>
      <c r="F207" s="44">
        <f t="shared" si="20"/>
        <v>0</v>
      </c>
      <c r="G207" s="44"/>
      <c r="H207" s="4"/>
      <c r="I207" s="4">
        <v>17.751999999999999</v>
      </c>
      <c r="K207" s="43">
        <f t="shared" si="21"/>
        <v>1</v>
      </c>
      <c r="L207" s="43">
        <f t="shared" si="22"/>
        <v>206</v>
      </c>
      <c r="M207" s="44">
        <f t="shared" si="23"/>
        <v>4374.8270000000002</v>
      </c>
      <c r="N207" s="4">
        <f t="shared" si="24"/>
        <v>21.072915000000002</v>
      </c>
      <c r="O207" s="4"/>
    </row>
    <row r="208" spans="1:15" x14ac:dyDescent="0.2">
      <c r="A208" s="5">
        <v>41846</v>
      </c>
      <c r="C208" s="4">
        <f>MIN($B$2:B208)</f>
        <v>0</v>
      </c>
      <c r="D208" s="43">
        <f t="shared" si="18"/>
        <v>0</v>
      </c>
      <c r="E208" s="43">
        <f t="shared" si="19"/>
        <v>0</v>
      </c>
      <c r="F208" s="44">
        <f t="shared" si="20"/>
        <v>0</v>
      </c>
      <c r="G208" s="44"/>
      <c r="H208" s="4"/>
      <c r="I208" s="4">
        <v>17.806000000000001</v>
      </c>
      <c r="K208" s="43">
        <f t="shared" si="21"/>
        <v>1</v>
      </c>
      <c r="L208" s="43">
        <f t="shared" si="22"/>
        <v>207</v>
      </c>
      <c r="M208" s="44">
        <f t="shared" si="23"/>
        <v>4392.6329999999998</v>
      </c>
      <c r="N208" s="4">
        <f t="shared" si="24"/>
        <v>21.027894999999997</v>
      </c>
      <c r="O208" s="4"/>
    </row>
    <row r="209" spans="1:15" x14ac:dyDescent="0.2">
      <c r="A209" s="5">
        <v>41847</v>
      </c>
      <c r="C209" s="4">
        <f>MIN($B$2:B209)</f>
        <v>0</v>
      </c>
      <c r="D209" s="43">
        <f t="shared" si="18"/>
        <v>0</v>
      </c>
      <c r="E209" s="43">
        <f t="shared" si="19"/>
        <v>0</v>
      </c>
      <c r="F209" s="44">
        <f t="shared" si="20"/>
        <v>0</v>
      </c>
      <c r="G209" s="44"/>
      <c r="H209" s="4"/>
      <c r="I209" s="4">
        <v>17.97</v>
      </c>
      <c r="K209" s="43">
        <f t="shared" si="21"/>
        <v>1</v>
      </c>
      <c r="L209" s="43">
        <f t="shared" si="22"/>
        <v>208</v>
      </c>
      <c r="M209" s="44">
        <f t="shared" si="23"/>
        <v>4410.6030000000001</v>
      </c>
      <c r="N209" s="4">
        <f t="shared" si="24"/>
        <v>20.98283</v>
      </c>
      <c r="O209" s="4"/>
    </row>
    <row r="210" spans="1:15" x14ac:dyDescent="0.2">
      <c r="A210" s="5">
        <v>41848</v>
      </c>
      <c r="C210" s="4">
        <f>MIN($B$2:B210)</f>
        <v>0</v>
      </c>
      <c r="D210" s="43">
        <f t="shared" si="18"/>
        <v>0</v>
      </c>
      <c r="E210" s="43">
        <f t="shared" si="19"/>
        <v>0</v>
      </c>
      <c r="F210" s="44">
        <f t="shared" si="20"/>
        <v>0</v>
      </c>
      <c r="G210" s="44"/>
      <c r="H210" s="4"/>
      <c r="I210" s="4">
        <v>18.460999999999999</v>
      </c>
      <c r="K210" s="43">
        <f t="shared" si="21"/>
        <v>1</v>
      </c>
      <c r="L210" s="43">
        <f t="shared" si="22"/>
        <v>209</v>
      </c>
      <c r="M210" s="44">
        <f t="shared" si="23"/>
        <v>4429.0640000000003</v>
      </c>
      <c r="N210" s="4">
        <f t="shared" si="24"/>
        <v>20.940355</v>
      </c>
      <c r="O210" s="4"/>
    </row>
    <row r="211" spans="1:15" x14ac:dyDescent="0.2">
      <c r="A211" s="5">
        <v>41849</v>
      </c>
      <c r="C211" s="4">
        <f>MIN($B$2:B211)</f>
        <v>0</v>
      </c>
      <c r="D211" s="43">
        <f t="shared" si="18"/>
        <v>0</v>
      </c>
      <c r="E211" s="43">
        <f t="shared" si="19"/>
        <v>0</v>
      </c>
      <c r="F211" s="44">
        <f t="shared" si="20"/>
        <v>0</v>
      </c>
      <c r="G211" s="44"/>
      <c r="H211" s="4"/>
      <c r="I211" s="4">
        <v>18.498000000000001</v>
      </c>
      <c r="K211" s="43">
        <f t="shared" si="21"/>
        <v>1</v>
      </c>
      <c r="L211" s="43">
        <f t="shared" si="22"/>
        <v>210</v>
      </c>
      <c r="M211" s="44">
        <f t="shared" si="23"/>
        <v>4447.5619999999999</v>
      </c>
      <c r="N211" s="4">
        <f t="shared" si="24"/>
        <v>20.89968</v>
      </c>
      <c r="O211" s="4"/>
    </row>
    <row r="212" spans="1:15" x14ac:dyDescent="0.2">
      <c r="A212" s="5">
        <v>41850</v>
      </c>
      <c r="C212" s="4">
        <f>MIN($B$2:B212)</f>
        <v>0</v>
      </c>
      <c r="D212" s="43">
        <f t="shared" si="18"/>
        <v>0</v>
      </c>
      <c r="E212" s="43">
        <f t="shared" si="19"/>
        <v>0</v>
      </c>
      <c r="F212" s="44">
        <f t="shared" si="20"/>
        <v>0</v>
      </c>
      <c r="G212" s="44"/>
      <c r="H212" s="4"/>
      <c r="I212" s="4">
        <v>17.849</v>
      </c>
      <c r="K212" s="43">
        <f t="shared" si="21"/>
        <v>1</v>
      </c>
      <c r="L212" s="43">
        <f t="shared" si="22"/>
        <v>211</v>
      </c>
      <c r="M212" s="44">
        <f t="shared" si="23"/>
        <v>4465.4110000000001</v>
      </c>
      <c r="N212" s="4">
        <f t="shared" si="24"/>
        <v>20.852305000000001</v>
      </c>
      <c r="O212" s="4"/>
    </row>
    <row r="213" spans="1:15" x14ac:dyDescent="0.2">
      <c r="A213" s="5">
        <v>41851</v>
      </c>
      <c r="C213" s="4">
        <f>MIN($B$2:B213)</f>
        <v>0</v>
      </c>
      <c r="D213" s="43">
        <f t="shared" si="18"/>
        <v>0</v>
      </c>
      <c r="E213" s="43">
        <f t="shared" si="19"/>
        <v>0</v>
      </c>
      <c r="F213" s="44">
        <f t="shared" si="20"/>
        <v>0</v>
      </c>
      <c r="G213" s="44"/>
      <c r="H213" s="4"/>
      <c r="I213" s="4">
        <v>17.277999999999999</v>
      </c>
      <c r="K213" s="43">
        <f t="shared" si="21"/>
        <v>1</v>
      </c>
      <c r="L213" s="43">
        <f t="shared" si="22"/>
        <v>212</v>
      </c>
      <c r="M213" s="44">
        <f t="shared" si="23"/>
        <v>4482.6890000000003</v>
      </c>
      <c r="N213" s="4">
        <f t="shared" si="24"/>
        <v>20.793720000000004</v>
      </c>
      <c r="O213" s="4"/>
    </row>
    <row r="214" spans="1:15" x14ac:dyDescent="0.2">
      <c r="A214" s="5">
        <v>41852</v>
      </c>
      <c r="C214" s="4">
        <f>MIN($B$2:B214)</f>
        <v>0</v>
      </c>
      <c r="D214" s="43">
        <f t="shared" si="18"/>
        <v>0</v>
      </c>
      <c r="E214" s="43">
        <f t="shared" si="19"/>
        <v>0</v>
      </c>
      <c r="F214" s="44">
        <f t="shared" si="20"/>
        <v>0</v>
      </c>
      <c r="G214" s="44"/>
      <c r="H214" s="4"/>
      <c r="I214" s="4">
        <v>16.888999999999999</v>
      </c>
      <c r="K214" s="43">
        <f t="shared" si="21"/>
        <v>1</v>
      </c>
      <c r="L214" s="43">
        <f t="shared" si="22"/>
        <v>213</v>
      </c>
      <c r="M214" s="44">
        <f t="shared" si="23"/>
        <v>4499.5780000000004</v>
      </c>
      <c r="N214" s="4">
        <f t="shared" si="24"/>
        <v>20.745485000000002</v>
      </c>
      <c r="O214" s="4"/>
    </row>
    <row r="215" spans="1:15" x14ac:dyDescent="0.2">
      <c r="A215" s="5">
        <v>41853</v>
      </c>
      <c r="C215" s="4">
        <f>MIN($B$2:B215)</f>
        <v>0</v>
      </c>
      <c r="D215" s="43">
        <f t="shared" si="18"/>
        <v>0</v>
      </c>
      <c r="E215" s="43">
        <f t="shared" si="19"/>
        <v>0</v>
      </c>
      <c r="F215" s="44">
        <f t="shared" si="20"/>
        <v>0</v>
      </c>
      <c r="G215" s="44"/>
      <c r="H215" s="4"/>
      <c r="I215" s="4">
        <v>16.785</v>
      </c>
      <c r="K215" s="43">
        <f t="shared" si="21"/>
        <v>1</v>
      </c>
      <c r="L215" s="43">
        <f t="shared" si="22"/>
        <v>214</v>
      </c>
      <c r="M215" s="44">
        <f t="shared" si="23"/>
        <v>4516.3630000000003</v>
      </c>
      <c r="N215" s="4">
        <f t="shared" si="24"/>
        <v>20.697434999999999</v>
      </c>
      <c r="O215" s="4"/>
    </row>
    <row r="216" spans="1:15" x14ac:dyDescent="0.2">
      <c r="A216" s="5">
        <v>41854</v>
      </c>
      <c r="C216" s="4">
        <f>MIN($B$2:B216)</f>
        <v>0</v>
      </c>
      <c r="D216" s="43">
        <f t="shared" si="18"/>
        <v>0</v>
      </c>
      <c r="E216" s="43">
        <f t="shared" si="19"/>
        <v>0</v>
      </c>
      <c r="F216" s="44">
        <f t="shared" si="20"/>
        <v>0</v>
      </c>
      <c r="G216" s="44"/>
      <c r="H216" s="4"/>
      <c r="I216" s="4">
        <v>17.225000000000001</v>
      </c>
      <c r="K216" s="43">
        <f t="shared" si="21"/>
        <v>1</v>
      </c>
      <c r="L216" s="43">
        <f t="shared" si="22"/>
        <v>215</v>
      </c>
      <c r="M216" s="44">
        <f t="shared" si="23"/>
        <v>4533.5880000000006</v>
      </c>
      <c r="N216" s="4">
        <f t="shared" si="24"/>
        <v>20.652055000000004</v>
      </c>
      <c r="O216" s="4"/>
    </row>
    <row r="217" spans="1:15" x14ac:dyDescent="0.2">
      <c r="A217" s="5">
        <v>41855</v>
      </c>
      <c r="C217" s="4">
        <f>MIN($B$2:B217)</f>
        <v>0</v>
      </c>
      <c r="D217" s="43">
        <f t="shared" si="18"/>
        <v>0</v>
      </c>
      <c r="E217" s="43">
        <f t="shared" si="19"/>
        <v>0</v>
      </c>
      <c r="F217" s="44">
        <f t="shared" si="20"/>
        <v>0</v>
      </c>
      <c r="G217" s="44"/>
      <c r="H217" s="4"/>
      <c r="I217" s="4">
        <v>16.305</v>
      </c>
      <c r="K217" s="43">
        <f t="shared" si="21"/>
        <v>1</v>
      </c>
      <c r="L217" s="43">
        <f t="shared" si="22"/>
        <v>216</v>
      </c>
      <c r="M217" s="44">
        <f t="shared" si="23"/>
        <v>4549.8930000000009</v>
      </c>
      <c r="N217" s="4">
        <f t="shared" si="24"/>
        <v>20.601410000000005</v>
      </c>
      <c r="O217" s="4"/>
    </row>
    <row r="218" spans="1:15" x14ac:dyDescent="0.2">
      <c r="A218" s="5">
        <v>41856</v>
      </c>
      <c r="C218" s="4">
        <f>MIN($B$2:B218)</f>
        <v>0</v>
      </c>
      <c r="D218" s="43">
        <f t="shared" si="18"/>
        <v>0</v>
      </c>
      <c r="E218" s="43">
        <f t="shared" si="19"/>
        <v>0</v>
      </c>
      <c r="F218" s="44">
        <f t="shared" si="20"/>
        <v>0</v>
      </c>
      <c r="G218" s="44"/>
      <c r="H218" s="4"/>
      <c r="I218" s="4">
        <v>16.597999999999999</v>
      </c>
      <c r="K218" s="43">
        <f t="shared" si="21"/>
        <v>1</v>
      </c>
      <c r="L218" s="43">
        <f t="shared" si="22"/>
        <v>217</v>
      </c>
      <c r="M218" s="44">
        <f t="shared" si="23"/>
        <v>4566.4910000000009</v>
      </c>
      <c r="N218" s="4">
        <f t="shared" si="24"/>
        <v>20.553085000000006</v>
      </c>
      <c r="O218" s="4"/>
    </row>
    <row r="219" spans="1:15" x14ac:dyDescent="0.2">
      <c r="A219" s="5">
        <v>41857</v>
      </c>
      <c r="C219" s="4">
        <f>MIN($B$2:B219)</f>
        <v>0</v>
      </c>
      <c r="D219" s="43">
        <f t="shared" si="18"/>
        <v>0</v>
      </c>
      <c r="E219" s="43">
        <f t="shared" si="19"/>
        <v>0</v>
      </c>
      <c r="F219" s="44">
        <f t="shared" si="20"/>
        <v>0</v>
      </c>
      <c r="G219" s="44"/>
      <c r="H219" s="4"/>
      <c r="I219" s="4">
        <v>16.818999999999999</v>
      </c>
      <c r="K219" s="43">
        <f t="shared" si="21"/>
        <v>1</v>
      </c>
      <c r="L219" s="43">
        <f t="shared" si="22"/>
        <v>218</v>
      </c>
      <c r="M219" s="44">
        <f t="shared" si="23"/>
        <v>4583.3100000000013</v>
      </c>
      <c r="N219" s="4">
        <f t="shared" si="24"/>
        <v>20.506055000000007</v>
      </c>
      <c r="O219" s="4"/>
    </row>
    <row r="220" spans="1:15" x14ac:dyDescent="0.2">
      <c r="A220" s="5">
        <v>41858</v>
      </c>
      <c r="C220" s="4">
        <f>MIN($B$2:B220)</f>
        <v>0</v>
      </c>
      <c r="D220" s="43">
        <f t="shared" si="18"/>
        <v>0</v>
      </c>
      <c r="E220" s="43">
        <f t="shared" si="19"/>
        <v>0</v>
      </c>
      <c r="F220" s="44">
        <f t="shared" si="20"/>
        <v>0</v>
      </c>
      <c r="G220" s="44"/>
      <c r="H220" s="4"/>
      <c r="I220" s="4">
        <v>16.814</v>
      </c>
      <c r="K220" s="43">
        <f t="shared" si="21"/>
        <v>1</v>
      </c>
      <c r="L220" s="43">
        <f t="shared" si="22"/>
        <v>219</v>
      </c>
      <c r="M220" s="44">
        <f t="shared" si="23"/>
        <v>4600.1240000000016</v>
      </c>
      <c r="N220" s="4">
        <f t="shared" si="24"/>
        <v>20.45763500000001</v>
      </c>
      <c r="O220" s="4"/>
    </row>
    <row r="221" spans="1:15" x14ac:dyDescent="0.2">
      <c r="A221" s="5">
        <v>41859</v>
      </c>
      <c r="C221" s="4">
        <f>MIN($B$2:B221)</f>
        <v>0</v>
      </c>
      <c r="D221" s="43">
        <f t="shared" si="18"/>
        <v>0</v>
      </c>
      <c r="E221" s="43">
        <f t="shared" si="19"/>
        <v>0</v>
      </c>
      <c r="F221" s="44">
        <f t="shared" si="20"/>
        <v>0</v>
      </c>
      <c r="G221" s="44"/>
      <c r="H221" s="4"/>
      <c r="I221" s="4">
        <v>16.184000000000001</v>
      </c>
      <c r="K221" s="43">
        <f t="shared" si="21"/>
        <v>1</v>
      </c>
      <c r="L221" s="43">
        <f t="shared" si="22"/>
        <v>220</v>
      </c>
      <c r="M221" s="44">
        <f t="shared" si="23"/>
        <v>4616.3080000000018</v>
      </c>
      <c r="N221" s="4">
        <f t="shared" si="24"/>
        <v>20.404505000000007</v>
      </c>
      <c r="O221" s="4"/>
    </row>
    <row r="222" spans="1:15" x14ac:dyDescent="0.2">
      <c r="A222" s="5">
        <v>41860</v>
      </c>
      <c r="C222" s="4">
        <f>MIN($B$2:B222)</f>
        <v>0</v>
      </c>
      <c r="D222" s="43">
        <f t="shared" si="18"/>
        <v>0</v>
      </c>
      <c r="E222" s="43">
        <f t="shared" si="19"/>
        <v>0</v>
      </c>
      <c r="F222" s="44">
        <f t="shared" si="20"/>
        <v>0</v>
      </c>
      <c r="G222" s="44"/>
      <c r="H222" s="4"/>
      <c r="I222" s="4">
        <v>16.193999999999999</v>
      </c>
      <c r="K222" s="43">
        <f t="shared" si="21"/>
        <v>1</v>
      </c>
      <c r="L222" s="43">
        <f t="shared" si="22"/>
        <v>221</v>
      </c>
      <c r="M222" s="44">
        <f t="shared" si="23"/>
        <v>4632.5020000000022</v>
      </c>
      <c r="N222" s="4">
        <f t="shared" si="24"/>
        <v>20.351900000000011</v>
      </c>
      <c r="O222" s="4"/>
    </row>
    <row r="223" spans="1:15" x14ac:dyDescent="0.2">
      <c r="A223" s="5">
        <v>41861</v>
      </c>
      <c r="C223" s="4">
        <f>MIN($B$2:B223)</f>
        <v>0</v>
      </c>
      <c r="D223" s="43">
        <f t="shared" si="18"/>
        <v>0</v>
      </c>
      <c r="E223" s="43">
        <f t="shared" si="19"/>
        <v>0</v>
      </c>
      <c r="F223" s="44">
        <f t="shared" si="20"/>
        <v>0</v>
      </c>
      <c r="G223" s="44"/>
      <c r="H223" s="4"/>
      <c r="I223" s="4">
        <v>16.457999999999998</v>
      </c>
      <c r="K223" s="43">
        <f t="shared" si="21"/>
        <v>1</v>
      </c>
      <c r="L223" s="43">
        <f t="shared" si="22"/>
        <v>222</v>
      </c>
      <c r="M223" s="44">
        <f t="shared" si="23"/>
        <v>4648.9600000000019</v>
      </c>
      <c r="N223" s="4">
        <f t="shared" si="24"/>
        <v>20.302310000000009</v>
      </c>
      <c r="O223" s="4"/>
    </row>
    <row r="224" spans="1:15" x14ac:dyDescent="0.2">
      <c r="A224" s="5">
        <v>41862</v>
      </c>
      <c r="C224" s="4">
        <f>MIN($B$2:B224)</f>
        <v>0</v>
      </c>
      <c r="D224" s="43">
        <f t="shared" si="18"/>
        <v>0</v>
      </c>
      <c r="E224" s="43">
        <f t="shared" si="19"/>
        <v>0</v>
      </c>
      <c r="F224" s="44">
        <f t="shared" si="20"/>
        <v>0</v>
      </c>
      <c r="G224" s="44"/>
      <c r="H224" s="4"/>
      <c r="I224" s="4">
        <v>16.646000000000001</v>
      </c>
      <c r="K224" s="43">
        <f t="shared" si="21"/>
        <v>1</v>
      </c>
      <c r="L224" s="43">
        <f t="shared" si="22"/>
        <v>223</v>
      </c>
      <c r="M224" s="44">
        <f t="shared" si="23"/>
        <v>4665.6060000000016</v>
      </c>
      <c r="N224" s="4">
        <f t="shared" si="24"/>
        <v>20.252960000000009</v>
      </c>
      <c r="O224" s="4"/>
    </row>
    <row r="225" spans="1:15" x14ac:dyDescent="0.2">
      <c r="A225" s="5">
        <v>41863</v>
      </c>
      <c r="C225" s="4">
        <f>MIN($B$2:B225)</f>
        <v>0</v>
      </c>
      <c r="D225" s="43">
        <f t="shared" si="18"/>
        <v>0</v>
      </c>
      <c r="E225" s="43">
        <f t="shared" si="19"/>
        <v>0</v>
      </c>
      <c r="F225" s="44">
        <f t="shared" si="20"/>
        <v>0</v>
      </c>
      <c r="G225" s="44"/>
      <c r="H225" s="4"/>
      <c r="I225" s="4">
        <v>16.634</v>
      </c>
      <c r="K225" s="43">
        <f t="shared" si="21"/>
        <v>1</v>
      </c>
      <c r="L225" s="43">
        <f t="shared" si="22"/>
        <v>224</v>
      </c>
      <c r="M225" s="44">
        <f t="shared" si="23"/>
        <v>4682.2400000000016</v>
      </c>
      <c r="N225" s="4">
        <f t="shared" si="24"/>
        <v>20.203285000000008</v>
      </c>
      <c r="O225" s="4"/>
    </row>
    <row r="226" spans="1:15" x14ac:dyDescent="0.2">
      <c r="A226" s="5">
        <v>41864</v>
      </c>
      <c r="C226" s="4">
        <f>MIN($B$2:B226)</f>
        <v>0</v>
      </c>
      <c r="D226" s="43">
        <f t="shared" si="18"/>
        <v>0</v>
      </c>
      <c r="E226" s="43">
        <f t="shared" si="19"/>
        <v>0</v>
      </c>
      <c r="F226" s="44">
        <f t="shared" si="20"/>
        <v>0</v>
      </c>
      <c r="G226" s="44"/>
      <c r="H226" s="4"/>
      <c r="I226" s="4">
        <v>16.684000000000001</v>
      </c>
      <c r="K226" s="43">
        <f t="shared" si="21"/>
        <v>1</v>
      </c>
      <c r="L226" s="43">
        <f t="shared" si="22"/>
        <v>225</v>
      </c>
      <c r="M226" s="44">
        <f t="shared" si="23"/>
        <v>4698.9240000000018</v>
      </c>
      <c r="N226" s="4">
        <f t="shared" si="24"/>
        <v>20.154900000000008</v>
      </c>
      <c r="O226" s="4"/>
    </row>
    <row r="227" spans="1:15" x14ac:dyDescent="0.2">
      <c r="A227" s="5">
        <v>41865</v>
      </c>
      <c r="C227" s="4">
        <f>MIN($B$2:B227)</f>
        <v>0</v>
      </c>
      <c r="D227" s="43">
        <f t="shared" si="18"/>
        <v>0</v>
      </c>
      <c r="E227" s="43">
        <f t="shared" si="19"/>
        <v>0</v>
      </c>
      <c r="F227" s="44">
        <f t="shared" si="20"/>
        <v>0</v>
      </c>
      <c r="G227" s="44"/>
      <c r="H227" s="4"/>
      <c r="I227" s="4">
        <v>17.567</v>
      </c>
      <c r="K227" s="43">
        <f t="shared" si="21"/>
        <v>1</v>
      </c>
      <c r="L227" s="43">
        <f t="shared" si="22"/>
        <v>226</v>
      </c>
      <c r="M227" s="44">
        <f t="shared" si="23"/>
        <v>4716.4910000000018</v>
      </c>
      <c r="N227" s="4">
        <f t="shared" si="24"/>
        <v>20.109615000000009</v>
      </c>
      <c r="O227" s="4"/>
    </row>
    <row r="228" spans="1:15" x14ac:dyDescent="0.2">
      <c r="A228" s="5">
        <v>41866</v>
      </c>
      <c r="C228" s="4">
        <f>MIN($B$2:B228)</f>
        <v>0</v>
      </c>
      <c r="D228" s="43">
        <f t="shared" si="18"/>
        <v>0</v>
      </c>
      <c r="E228" s="43">
        <f t="shared" si="19"/>
        <v>0</v>
      </c>
      <c r="F228" s="44">
        <f t="shared" si="20"/>
        <v>0</v>
      </c>
      <c r="G228" s="44"/>
      <c r="H228" s="4"/>
      <c r="I228" s="4">
        <v>18.379000000000001</v>
      </c>
      <c r="K228" s="43">
        <f t="shared" si="21"/>
        <v>1</v>
      </c>
      <c r="L228" s="43">
        <f t="shared" si="22"/>
        <v>227</v>
      </c>
      <c r="M228" s="44">
        <f t="shared" si="23"/>
        <v>4734.8700000000017</v>
      </c>
      <c r="N228" s="4">
        <f t="shared" si="24"/>
        <v>20.070610000000009</v>
      </c>
      <c r="O228" s="4"/>
    </row>
    <row r="229" spans="1:15" x14ac:dyDescent="0.2">
      <c r="A229" s="5">
        <v>41867</v>
      </c>
      <c r="C229" s="4">
        <f>MIN($B$2:B229)</f>
        <v>0</v>
      </c>
      <c r="D229" s="43">
        <f t="shared" si="18"/>
        <v>0</v>
      </c>
      <c r="E229" s="43">
        <f t="shared" si="19"/>
        <v>0</v>
      </c>
      <c r="F229" s="44">
        <f t="shared" si="20"/>
        <v>0</v>
      </c>
      <c r="G229" s="44"/>
      <c r="H229" s="4"/>
      <c r="I229" s="4">
        <v>18.376000000000001</v>
      </c>
      <c r="K229" s="43">
        <f t="shared" si="21"/>
        <v>1</v>
      </c>
      <c r="L229" s="43">
        <f t="shared" si="22"/>
        <v>228</v>
      </c>
      <c r="M229" s="44">
        <f t="shared" si="23"/>
        <v>4753.2460000000019</v>
      </c>
      <c r="N229" s="4">
        <f t="shared" si="24"/>
        <v>20.032405000000011</v>
      </c>
      <c r="O229" s="4"/>
    </row>
    <row r="230" spans="1:15" x14ac:dyDescent="0.2">
      <c r="A230" s="5">
        <v>41868</v>
      </c>
      <c r="C230" s="4">
        <f>MIN($B$2:B230)</f>
        <v>0</v>
      </c>
      <c r="D230" s="43">
        <f t="shared" si="18"/>
        <v>0</v>
      </c>
      <c r="E230" s="43">
        <f t="shared" si="19"/>
        <v>0</v>
      </c>
      <c r="F230" s="44">
        <f t="shared" si="20"/>
        <v>0</v>
      </c>
      <c r="G230" s="44"/>
      <c r="H230" s="4"/>
      <c r="I230" s="4">
        <v>18.427</v>
      </c>
      <c r="K230" s="43">
        <f t="shared" si="21"/>
        <v>1</v>
      </c>
      <c r="L230" s="43">
        <f t="shared" si="22"/>
        <v>229</v>
      </c>
      <c r="M230" s="44">
        <f t="shared" si="23"/>
        <v>4771.6730000000016</v>
      </c>
      <c r="N230" s="4">
        <f t="shared" si="24"/>
        <v>19.994275000000009</v>
      </c>
      <c r="O230" s="4"/>
    </row>
    <row r="231" spans="1:15" x14ac:dyDescent="0.2">
      <c r="A231" s="5">
        <v>41869</v>
      </c>
      <c r="C231" s="4">
        <f>MIN($B$2:B231)</f>
        <v>0</v>
      </c>
      <c r="D231" s="43">
        <f t="shared" si="18"/>
        <v>0</v>
      </c>
      <c r="E231" s="43">
        <f t="shared" si="19"/>
        <v>0</v>
      </c>
      <c r="F231" s="44">
        <f t="shared" si="20"/>
        <v>0</v>
      </c>
      <c r="G231" s="44"/>
      <c r="H231" s="4"/>
      <c r="I231" s="4">
        <v>18.221</v>
      </c>
      <c r="K231" s="43">
        <f t="shared" si="21"/>
        <v>1</v>
      </c>
      <c r="L231" s="43">
        <f t="shared" si="22"/>
        <v>230</v>
      </c>
      <c r="M231" s="44">
        <f t="shared" si="23"/>
        <v>4789.8940000000011</v>
      </c>
      <c r="N231" s="4">
        <f t="shared" si="24"/>
        <v>19.956775000000007</v>
      </c>
      <c r="O231" s="4"/>
    </row>
    <row r="232" spans="1:15" x14ac:dyDescent="0.2">
      <c r="A232" s="5">
        <v>41870</v>
      </c>
      <c r="C232" s="4">
        <f>MIN($B$2:B232)</f>
        <v>0</v>
      </c>
      <c r="D232" s="43">
        <f t="shared" si="18"/>
        <v>0</v>
      </c>
      <c r="E232" s="43">
        <f t="shared" si="19"/>
        <v>0</v>
      </c>
      <c r="F232" s="44">
        <f t="shared" si="20"/>
        <v>0</v>
      </c>
      <c r="G232" s="44"/>
      <c r="H232" s="4"/>
      <c r="I232" s="4">
        <v>18.111000000000001</v>
      </c>
      <c r="K232" s="43">
        <f t="shared" si="21"/>
        <v>1</v>
      </c>
      <c r="L232" s="43">
        <f t="shared" si="22"/>
        <v>231</v>
      </c>
      <c r="M232" s="44">
        <f t="shared" si="23"/>
        <v>4808.005000000001</v>
      </c>
      <c r="N232" s="4">
        <f t="shared" si="24"/>
        <v>19.921140000000005</v>
      </c>
      <c r="O232" s="4"/>
    </row>
    <row r="233" spans="1:15" x14ac:dyDescent="0.2">
      <c r="A233" s="5">
        <v>41871</v>
      </c>
      <c r="C233" s="4">
        <f>MIN($B$2:B233)</f>
        <v>0</v>
      </c>
      <c r="D233" s="43">
        <f t="shared" si="18"/>
        <v>0</v>
      </c>
      <c r="E233" s="43">
        <f t="shared" si="19"/>
        <v>0</v>
      </c>
      <c r="F233" s="44">
        <f t="shared" si="20"/>
        <v>0</v>
      </c>
      <c r="G233" s="44"/>
      <c r="H233" s="4"/>
      <c r="I233" s="4">
        <v>17.763999999999999</v>
      </c>
      <c r="K233" s="43">
        <f t="shared" si="21"/>
        <v>1</v>
      </c>
      <c r="L233" s="43">
        <f t="shared" si="22"/>
        <v>232</v>
      </c>
      <c r="M233" s="44">
        <f t="shared" si="23"/>
        <v>4825.7690000000011</v>
      </c>
      <c r="N233" s="4">
        <f t="shared" si="24"/>
        <v>19.883755000000004</v>
      </c>
      <c r="O233" s="4"/>
    </row>
    <row r="234" spans="1:15" x14ac:dyDescent="0.2">
      <c r="A234" s="5">
        <v>41872</v>
      </c>
      <c r="C234" s="4">
        <f>MIN($B$2:B234)</f>
        <v>0</v>
      </c>
      <c r="D234" s="43">
        <f t="shared" si="18"/>
        <v>0</v>
      </c>
      <c r="E234" s="43">
        <f t="shared" si="19"/>
        <v>0</v>
      </c>
      <c r="F234" s="44">
        <f t="shared" si="20"/>
        <v>0</v>
      </c>
      <c r="G234" s="44"/>
      <c r="H234" s="4"/>
      <c r="I234" s="4">
        <v>17.465</v>
      </c>
      <c r="K234" s="43">
        <f t="shared" si="21"/>
        <v>1</v>
      </c>
      <c r="L234" s="43">
        <f t="shared" si="22"/>
        <v>233</v>
      </c>
      <c r="M234" s="44">
        <f t="shared" si="23"/>
        <v>4843.2340000000013</v>
      </c>
      <c r="N234" s="4">
        <f t="shared" si="24"/>
        <v>19.844405000000005</v>
      </c>
      <c r="O234" s="4"/>
    </row>
    <row r="235" spans="1:15" x14ac:dyDescent="0.2">
      <c r="A235" s="5">
        <v>41873</v>
      </c>
      <c r="C235" s="4">
        <f>MIN($B$2:B235)</f>
        <v>0</v>
      </c>
      <c r="D235" s="43">
        <f t="shared" si="18"/>
        <v>0</v>
      </c>
      <c r="E235" s="43">
        <f t="shared" si="19"/>
        <v>0</v>
      </c>
      <c r="F235" s="44">
        <f t="shared" si="20"/>
        <v>0</v>
      </c>
      <c r="G235" s="44"/>
      <c r="H235" s="4"/>
      <c r="I235" s="4">
        <v>18.071000000000002</v>
      </c>
      <c r="K235" s="43">
        <f t="shared" si="21"/>
        <v>1</v>
      </c>
      <c r="L235" s="43">
        <f t="shared" si="22"/>
        <v>234</v>
      </c>
      <c r="M235" s="44">
        <f t="shared" si="23"/>
        <v>4861.3050000000012</v>
      </c>
      <c r="N235" s="4">
        <f t="shared" si="24"/>
        <v>19.810225000000006</v>
      </c>
      <c r="O235" s="4"/>
    </row>
    <row r="236" spans="1:15" x14ac:dyDescent="0.2">
      <c r="A236" s="5">
        <v>41874</v>
      </c>
      <c r="C236" s="4">
        <f>MIN($B$2:B236)</f>
        <v>0</v>
      </c>
      <c r="D236" s="43">
        <f t="shared" si="18"/>
        <v>0</v>
      </c>
      <c r="E236" s="43">
        <f t="shared" si="19"/>
        <v>0</v>
      </c>
      <c r="F236" s="44">
        <f t="shared" si="20"/>
        <v>0</v>
      </c>
      <c r="G236" s="44"/>
      <c r="H236" s="4"/>
      <c r="I236" s="4">
        <v>17.908000000000001</v>
      </c>
      <c r="K236" s="43">
        <f t="shared" si="21"/>
        <v>1</v>
      </c>
      <c r="L236" s="43">
        <f t="shared" si="22"/>
        <v>235</v>
      </c>
      <c r="M236" s="44">
        <f t="shared" si="23"/>
        <v>4879.2130000000016</v>
      </c>
      <c r="N236" s="4">
        <f t="shared" si="24"/>
        <v>19.774210000000007</v>
      </c>
      <c r="O236" s="4"/>
    </row>
    <row r="237" spans="1:15" x14ac:dyDescent="0.2">
      <c r="A237" s="5">
        <v>41875</v>
      </c>
      <c r="C237" s="4">
        <f>MIN($B$2:B237)</f>
        <v>0</v>
      </c>
      <c r="D237" s="43">
        <f t="shared" si="18"/>
        <v>0</v>
      </c>
      <c r="E237" s="43">
        <f t="shared" si="19"/>
        <v>0</v>
      </c>
      <c r="F237" s="44">
        <f t="shared" si="20"/>
        <v>0</v>
      </c>
      <c r="G237" s="44"/>
      <c r="H237" s="4"/>
      <c r="I237" s="4">
        <v>18.161999999999999</v>
      </c>
      <c r="K237" s="43">
        <f t="shared" si="21"/>
        <v>1</v>
      </c>
      <c r="L237" s="43">
        <f t="shared" si="22"/>
        <v>236</v>
      </c>
      <c r="M237" s="44">
        <f t="shared" si="23"/>
        <v>4897.3750000000018</v>
      </c>
      <c r="N237" s="4">
        <f t="shared" si="24"/>
        <v>19.74289000000001</v>
      </c>
      <c r="O237" s="4"/>
    </row>
    <row r="238" spans="1:15" x14ac:dyDescent="0.2">
      <c r="A238" s="5">
        <v>41876</v>
      </c>
      <c r="C238" s="4">
        <f>MIN($B$2:B238)</f>
        <v>0</v>
      </c>
      <c r="D238" s="43">
        <f t="shared" si="18"/>
        <v>0</v>
      </c>
      <c r="E238" s="43">
        <f t="shared" si="19"/>
        <v>0</v>
      </c>
      <c r="F238" s="44">
        <f t="shared" si="20"/>
        <v>0</v>
      </c>
      <c r="G238" s="44"/>
      <c r="H238" s="4"/>
      <c r="I238" s="4">
        <v>18.248999999999999</v>
      </c>
      <c r="K238" s="43">
        <f t="shared" si="21"/>
        <v>1</v>
      </c>
      <c r="L238" s="43">
        <f t="shared" si="22"/>
        <v>237</v>
      </c>
      <c r="M238" s="44">
        <f t="shared" si="23"/>
        <v>4915.6240000000016</v>
      </c>
      <c r="N238" s="4">
        <f t="shared" si="24"/>
        <v>19.711725000000008</v>
      </c>
      <c r="O238" s="4"/>
    </row>
    <row r="239" spans="1:15" x14ac:dyDescent="0.2">
      <c r="A239" s="5">
        <v>41877</v>
      </c>
      <c r="C239" s="4">
        <f>MIN($B$2:B239)</f>
        <v>0</v>
      </c>
      <c r="D239" s="43">
        <f t="shared" si="18"/>
        <v>0</v>
      </c>
      <c r="E239" s="43">
        <f t="shared" si="19"/>
        <v>0</v>
      </c>
      <c r="F239" s="44">
        <f t="shared" si="20"/>
        <v>0</v>
      </c>
      <c r="G239" s="44"/>
      <c r="H239" s="4"/>
      <c r="I239" s="4">
        <v>18.829000000000001</v>
      </c>
      <c r="K239" s="43">
        <f t="shared" si="21"/>
        <v>1</v>
      </c>
      <c r="L239" s="43">
        <f t="shared" si="22"/>
        <v>238</v>
      </c>
      <c r="M239" s="44">
        <f t="shared" si="23"/>
        <v>4934.4530000000013</v>
      </c>
      <c r="N239" s="4">
        <f t="shared" si="24"/>
        <v>19.682155000000009</v>
      </c>
      <c r="O239" s="4"/>
    </row>
    <row r="240" spans="1:15" x14ac:dyDescent="0.2">
      <c r="A240" s="5">
        <v>41878</v>
      </c>
      <c r="C240" s="4">
        <f>MIN($B$2:B240)</f>
        <v>0</v>
      </c>
      <c r="D240" s="43">
        <f t="shared" si="18"/>
        <v>0</v>
      </c>
      <c r="E240" s="43">
        <f t="shared" si="19"/>
        <v>0</v>
      </c>
      <c r="F240" s="44">
        <f t="shared" si="20"/>
        <v>0</v>
      </c>
      <c r="G240" s="44"/>
      <c r="H240" s="4"/>
      <c r="I240" s="4">
        <v>18.329000000000001</v>
      </c>
      <c r="K240" s="43">
        <f t="shared" si="21"/>
        <v>1</v>
      </c>
      <c r="L240" s="43">
        <f t="shared" si="22"/>
        <v>239</v>
      </c>
      <c r="M240" s="44">
        <f t="shared" si="23"/>
        <v>4952.7820000000011</v>
      </c>
      <c r="N240" s="4">
        <f t="shared" si="24"/>
        <v>19.649080000000005</v>
      </c>
      <c r="O240" s="4"/>
    </row>
    <row r="241" spans="1:15" x14ac:dyDescent="0.2">
      <c r="A241" s="5">
        <v>41879</v>
      </c>
      <c r="C241" s="4">
        <f>MIN($B$2:B241)</f>
        <v>0</v>
      </c>
      <c r="D241" s="43">
        <f t="shared" si="18"/>
        <v>0</v>
      </c>
      <c r="E241" s="43">
        <f t="shared" si="19"/>
        <v>0</v>
      </c>
      <c r="F241" s="44">
        <f t="shared" si="20"/>
        <v>0</v>
      </c>
      <c r="G241" s="44"/>
      <c r="H241" s="4"/>
      <c r="I241" s="4">
        <v>19.151</v>
      </c>
      <c r="K241" s="43">
        <f t="shared" si="21"/>
        <v>1</v>
      </c>
      <c r="L241" s="43">
        <f t="shared" si="22"/>
        <v>240</v>
      </c>
      <c r="M241" s="44">
        <f t="shared" si="23"/>
        <v>4971.9330000000009</v>
      </c>
      <c r="N241" s="4">
        <f t="shared" si="24"/>
        <v>19.620235000000005</v>
      </c>
      <c r="O241" s="4"/>
    </row>
    <row r="242" spans="1:15" x14ac:dyDescent="0.2">
      <c r="A242" s="5">
        <v>41880</v>
      </c>
      <c r="C242" s="4">
        <f>MIN($B$2:B242)</f>
        <v>0</v>
      </c>
      <c r="D242" s="43">
        <f t="shared" si="18"/>
        <v>0</v>
      </c>
      <c r="E242" s="43">
        <f t="shared" si="19"/>
        <v>0</v>
      </c>
      <c r="F242" s="44">
        <f t="shared" si="20"/>
        <v>0</v>
      </c>
      <c r="G242" s="44"/>
      <c r="H242" s="4"/>
      <c r="I242" s="4">
        <v>19.158000000000001</v>
      </c>
      <c r="K242" s="43">
        <f t="shared" si="21"/>
        <v>1</v>
      </c>
      <c r="L242" s="43">
        <f t="shared" si="22"/>
        <v>241</v>
      </c>
      <c r="M242" s="44">
        <f t="shared" si="23"/>
        <v>4991.0910000000013</v>
      </c>
      <c r="N242" s="4">
        <f t="shared" si="24"/>
        <v>19.592125000000006</v>
      </c>
      <c r="O242" s="4"/>
    </row>
    <row r="243" spans="1:15" x14ac:dyDescent="0.2">
      <c r="A243" s="5">
        <v>41881</v>
      </c>
      <c r="C243" s="4">
        <f>MIN($B$2:B243)</f>
        <v>0</v>
      </c>
      <c r="D243" s="43">
        <f t="shared" si="18"/>
        <v>0</v>
      </c>
      <c r="E243" s="43">
        <f t="shared" si="19"/>
        <v>0</v>
      </c>
      <c r="F243" s="44">
        <f t="shared" si="20"/>
        <v>0</v>
      </c>
      <c r="G243" s="44"/>
      <c r="H243" s="4"/>
      <c r="I243" s="4">
        <v>19.379000000000001</v>
      </c>
      <c r="K243" s="43">
        <f t="shared" si="21"/>
        <v>1</v>
      </c>
      <c r="L243" s="43">
        <f t="shared" si="22"/>
        <v>242</v>
      </c>
      <c r="M243" s="44">
        <f t="shared" si="23"/>
        <v>5010.4700000000012</v>
      </c>
      <c r="N243" s="4">
        <f t="shared" si="24"/>
        <v>19.564535000000006</v>
      </c>
      <c r="O243" s="4"/>
    </row>
    <row r="244" spans="1:15" x14ac:dyDescent="0.2">
      <c r="A244" s="5">
        <v>41882</v>
      </c>
      <c r="C244" s="4">
        <f>MIN($B$2:B244)</f>
        <v>0</v>
      </c>
      <c r="D244" s="43">
        <f t="shared" si="18"/>
        <v>0</v>
      </c>
      <c r="E244" s="43">
        <f t="shared" si="19"/>
        <v>0</v>
      </c>
      <c r="F244" s="44">
        <f t="shared" si="20"/>
        <v>0</v>
      </c>
      <c r="G244" s="44"/>
      <c r="H244" s="4"/>
      <c r="I244" s="4">
        <v>19.635999999999999</v>
      </c>
      <c r="K244" s="43">
        <f t="shared" si="21"/>
        <v>1</v>
      </c>
      <c r="L244" s="43">
        <f t="shared" si="22"/>
        <v>243</v>
      </c>
      <c r="M244" s="44">
        <f t="shared" si="23"/>
        <v>5030.1060000000016</v>
      </c>
      <c r="N244" s="4">
        <f t="shared" si="24"/>
        <v>19.537975000000007</v>
      </c>
      <c r="O244" s="4"/>
    </row>
    <row r="245" spans="1:15" x14ac:dyDescent="0.2">
      <c r="A245" s="5">
        <v>41883</v>
      </c>
      <c r="C245" s="4">
        <f>MIN($B$2:B245)</f>
        <v>0</v>
      </c>
      <c r="D245" s="43">
        <f t="shared" si="18"/>
        <v>0</v>
      </c>
      <c r="E245" s="43">
        <f t="shared" si="19"/>
        <v>0</v>
      </c>
      <c r="F245" s="44">
        <f t="shared" si="20"/>
        <v>0</v>
      </c>
      <c r="G245" s="44"/>
      <c r="H245" s="4"/>
      <c r="I245" s="4">
        <v>20.9</v>
      </c>
      <c r="K245" s="43">
        <f t="shared" si="21"/>
        <v>1</v>
      </c>
      <c r="L245" s="43">
        <f t="shared" si="22"/>
        <v>244</v>
      </c>
      <c r="M245" s="44">
        <f t="shared" si="23"/>
        <v>5051.0060000000012</v>
      </c>
      <c r="N245" s="4">
        <f t="shared" si="24"/>
        <v>19.519115000000006</v>
      </c>
      <c r="O245" s="4"/>
    </row>
    <row r="246" spans="1:15" x14ac:dyDescent="0.2">
      <c r="A246" s="5">
        <v>41884</v>
      </c>
      <c r="C246" s="4">
        <f>MIN($B$2:B246)</f>
        <v>0</v>
      </c>
      <c r="D246" s="43">
        <f t="shared" si="18"/>
        <v>0</v>
      </c>
      <c r="E246" s="43">
        <f t="shared" si="19"/>
        <v>0</v>
      </c>
      <c r="F246" s="44">
        <f t="shared" si="20"/>
        <v>0</v>
      </c>
      <c r="G246" s="44"/>
      <c r="H246" s="4"/>
      <c r="I246" s="4">
        <v>20.872</v>
      </c>
      <c r="K246" s="43">
        <f t="shared" si="21"/>
        <v>1</v>
      </c>
      <c r="L246" s="43">
        <f t="shared" si="22"/>
        <v>245</v>
      </c>
      <c r="M246" s="44">
        <f t="shared" si="23"/>
        <v>5071.8780000000015</v>
      </c>
      <c r="N246" s="4">
        <f t="shared" si="24"/>
        <v>19.50401500000001</v>
      </c>
      <c r="O246" s="4"/>
    </row>
    <row r="247" spans="1:15" x14ac:dyDescent="0.2">
      <c r="A247" s="5">
        <v>41885</v>
      </c>
      <c r="C247" s="4">
        <f>MIN($B$2:B247)</f>
        <v>0</v>
      </c>
      <c r="D247" s="43">
        <f t="shared" si="18"/>
        <v>0</v>
      </c>
      <c r="E247" s="43">
        <f t="shared" si="19"/>
        <v>0</v>
      </c>
      <c r="F247" s="44">
        <f t="shared" si="20"/>
        <v>0</v>
      </c>
      <c r="G247" s="44"/>
      <c r="H247" s="4"/>
      <c r="I247" s="4">
        <v>19.986999999999998</v>
      </c>
      <c r="K247" s="43">
        <f t="shared" si="21"/>
        <v>1</v>
      </c>
      <c r="L247" s="43">
        <f t="shared" si="22"/>
        <v>246</v>
      </c>
      <c r="M247" s="44">
        <f t="shared" si="23"/>
        <v>5091.8650000000016</v>
      </c>
      <c r="N247" s="4">
        <f t="shared" si="24"/>
        <v>19.484420000000011</v>
      </c>
      <c r="O247" s="4"/>
    </row>
    <row r="248" spans="1:15" x14ac:dyDescent="0.2">
      <c r="A248" s="5">
        <v>41886</v>
      </c>
      <c r="C248" s="4">
        <f>MIN($B$2:B248)</f>
        <v>0</v>
      </c>
      <c r="D248" s="43">
        <f t="shared" si="18"/>
        <v>0</v>
      </c>
      <c r="E248" s="43">
        <f t="shared" si="19"/>
        <v>0</v>
      </c>
      <c r="F248" s="44">
        <f t="shared" si="20"/>
        <v>0</v>
      </c>
      <c r="G248" s="44"/>
      <c r="H248" s="4"/>
      <c r="I248" s="4">
        <v>20.55</v>
      </c>
      <c r="K248" s="43">
        <f t="shared" si="21"/>
        <v>1</v>
      </c>
      <c r="L248" s="43">
        <f t="shared" si="22"/>
        <v>247</v>
      </c>
      <c r="M248" s="44">
        <f t="shared" si="23"/>
        <v>5112.4150000000018</v>
      </c>
      <c r="N248" s="4">
        <f t="shared" si="24"/>
        <v>19.46666500000001</v>
      </c>
      <c r="O248" s="4"/>
    </row>
    <row r="249" spans="1:15" x14ac:dyDescent="0.2">
      <c r="A249" s="5">
        <v>41887</v>
      </c>
      <c r="C249" s="4">
        <f>MIN($B$2:B249)</f>
        <v>0</v>
      </c>
      <c r="D249" s="43">
        <f t="shared" si="18"/>
        <v>0</v>
      </c>
      <c r="E249" s="43">
        <f t="shared" si="19"/>
        <v>0</v>
      </c>
      <c r="F249" s="44">
        <f t="shared" si="20"/>
        <v>0</v>
      </c>
      <c r="G249" s="44"/>
      <c r="H249" s="4"/>
      <c r="I249" s="4">
        <v>20.102</v>
      </c>
      <c r="K249" s="43">
        <f t="shared" si="21"/>
        <v>1</v>
      </c>
      <c r="L249" s="43">
        <f t="shared" si="22"/>
        <v>248</v>
      </c>
      <c r="M249" s="44">
        <f t="shared" si="23"/>
        <v>5132.5170000000016</v>
      </c>
      <c r="N249" s="4">
        <f t="shared" si="24"/>
        <v>19.446775000000009</v>
      </c>
      <c r="O249" s="4"/>
    </row>
    <row r="250" spans="1:15" x14ac:dyDescent="0.2">
      <c r="A250" s="5">
        <v>41888</v>
      </c>
      <c r="C250" s="4">
        <f>MIN($B$2:B250)</f>
        <v>0</v>
      </c>
      <c r="D250" s="43">
        <f t="shared" si="18"/>
        <v>0</v>
      </c>
      <c r="E250" s="43">
        <f t="shared" si="19"/>
        <v>0</v>
      </c>
      <c r="F250" s="44">
        <f t="shared" si="20"/>
        <v>0</v>
      </c>
      <c r="G250" s="44"/>
      <c r="H250" s="4"/>
      <c r="I250" s="4">
        <v>20.129000000000001</v>
      </c>
      <c r="K250" s="43">
        <f t="shared" si="21"/>
        <v>1</v>
      </c>
      <c r="L250" s="43">
        <f t="shared" si="22"/>
        <v>249</v>
      </c>
      <c r="M250" s="44">
        <f t="shared" si="23"/>
        <v>5152.6460000000015</v>
      </c>
      <c r="N250" s="4">
        <f t="shared" si="24"/>
        <v>19.426680000000012</v>
      </c>
      <c r="O250" s="4"/>
    </row>
    <row r="251" spans="1:15" x14ac:dyDescent="0.2">
      <c r="A251" s="5">
        <v>41889</v>
      </c>
      <c r="C251" s="4">
        <f>MIN($B$2:B251)</f>
        <v>0</v>
      </c>
      <c r="D251" s="43">
        <f t="shared" si="18"/>
        <v>0</v>
      </c>
      <c r="E251" s="43">
        <f t="shared" si="19"/>
        <v>0</v>
      </c>
      <c r="F251" s="44">
        <f t="shared" si="20"/>
        <v>0</v>
      </c>
      <c r="G251" s="44"/>
      <c r="H251" s="4"/>
      <c r="I251" s="4">
        <v>20.266999999999999</v>
      </c>
      <c r="K251" s="43">
        <f t="shared" si="21"/>
        <v>1</v>
      </c>
      <c r="L251" s="43">
        <f t="shared" si="22"/>
        <v>250</v>
      </c>
      <c r="M251" s="44">
        <f t="shared" si="23"/>
        <v>5172.9130000000014</v>
      </c>
      <c r="N251" s="4">
        <f t="shared" si="24"/>
        <v>19.408370000000009</v>
      </c>
      <c r="O251" s="4"/>
    </row>
    <row r="252" spans="1:15" x14ac:dyDescent="0.2">
      <c r="A252" s="5">
        <v>41890</v>
      </c>
      <c r="C252" s="4">
        <f>MIN($B$2:B252)</f>
        <v>0</v>
      </c>
      <c r="D252" s="43">
        <f t="shared" si="18"/>
        <v>0</v>
      </c>
      <c r="E252" s="43">
        <f t="shared" si="19"/>
        <v>0</v>
      </c>
      <c r="F252" s="44">
        <f t="shared" si="20"/>
        <v>0</v>
      </c>
      <c r="G252" s="44"/>
      <c r="H252" s="4"/>
      <c r="I252" s="4">
        <v>21.72</v>
      </c>
      <c r="K252" s="43">
        <f t="shared" si="21"/>
        <v>1</v>
      </c>
      <c r="L252" s="43">
        <f t="shared" si="22"/>
        <v>251</v>
      </c>
      <c r="M252" s="44">
        <f t="shared" si="23"/>
        <v>5194.6330000000016</v>
      </c>
      <c r="N252" s="4">
        <f t="shared" si="24"/>
        <v>19.399055000000008</v>
      </c>
      <c r="O252" s="4"/>
    </row>
    <row r="253" spans="1:15" x14ac:dyDescent="0.2">
      <c r="A253" s="5">
        <v>41891</v>
      </c>
      <c r="C253" s="4">
        <f>MIN($B$2:B253)</f>
        <v>0</v>
      </c>
      <c r="D253" s="43">
        <f t="shared" si="18"/>
        <v>0</v>
      </c>
      <c r="E253" s="43">
        <f t="shared" si="19"/>
        <v>0</v>
      </c>
      <c r="F253" s="44">
        <f t="shared" si="20"/>
        <v>0</v>
      </c>
      <c r="G253" s="44"/>
      <c r="H253" s="4"/>
      <c r="I253" s="4">
        <v>20.135999999999999</v>
      </c>
      <c r="K253" s="43">
        <f t="shared" si="21"/>
        <v>1</v>
      </c>
      <c r="L253" s="43">
        <f t="shared" si="22"/>
        <v>252</v>
      </c>
      <c r="M253" s="44">
        <f t="shared" si="23"/>
        <v>5214.7690000000021</v>
      </c>
      <c r="N253" s="4">
        <f t="shared" si="24"/>
        <v>19.38225000000001</v>
      </c>
      <c r="O253" s="4"/>
    </row>
    <row r="254" spans="1:15" x14ac:dyDescent="0.2">
      <c r="A254" s="5">
        <v>41892</v>
      </c>
      <c r="C254" s="4">
        <f>MIN($B$2:B254)</f>
        <v>0</v>
      </c>
      <c r="D254" s="43">
        <f t="shared" si="18"/>
        <v>0</v>
      </c>
      <c r="E254" s="43">
        <f t="shared" si="19"/>
        <v>0</v>
      </c>
      <c r="F254" s="44">
        <f t="shared" si="20"/>
        <v>0</v>
      </c>
      <c r="G254" s="44"/>
      <c r="H254" s="4"/>
      <c r="I254" s="4">
        <v>19.87</v>
      </c>
      <c r="K254" s="43">
        <f t="shared" si="21"/>
        <v>1</v>
      </c>
      <c r="L254" s="43">
        <f t="shared" si="22"/>
        <v>253</v>
      </c>
      <c r="M254" s="44">
        <f t="shared" si="23"/>
        <v>5234.6390000000019</v>
      </c>
      <c r="N254" s="4">
        <f t="shared" si="24"/>
        <v>19.364020000000011</v>
      </c>
      <c r="O254" s="4"/>
    </row>
    <row r="255" spans="1:15" x14ac:dyDescent="0.2">
      <c r="A255" s="5">
        <v>41893</v>
      </c>
      <c r="C255" s="4">
        <f>MIN($B$2:B255)</f>
        <v>0</v>
      </c>
      <c r="D255" s="43">
        <f t="shared" si="18"/>
        <v>0</v>
      </c>
      <c r="E255" s="43">
        <f t="shared" si="19"/>
        <v>0</v>
      </c>
      <c r="F255" s="44">
        <f t="shared" si="20"/>
        <v>0</v>
      </c>
      <c r="G255" s="44"/>
      <c r="H255" s="4"/>
      <c r="I255" s="4">
        <v>20.042000000000002</v>
      </c>
      <c r="K255" s="43">
        <f t="shared" si="21"/>
        <v>1</v>
      </c>
      <c r="L255" s="43">
        <f t="shared" si="22"/>
        <v>254</v>
      </c>
      <c r="M255" s="44">
        <f t="shared" si="23"/>
        <v>5254.6810000000023</v>
      </c>
      <c r="N255" s="4">
        <f t="shared" si="24"/>
        <v>19.344100000000012</v>
      </c>
      <c r="O255" s="4"/>
    </row>
    <row r="256" spans="1:15" x14ac:dyDescent="0.2">
      <c r="A256" s="5">
        <v>41894</v>
      </c>
      <c r="C256" s="4">
        <f>MIN($B$2:B256)</f>
        <v>0</v>
      </c>
      <c r="D256" s="43">
        <f t="shared" si="18"/>
        <v>0</v>
      </c>
      <c r="E256" s="43">
        <f t="shared" si="19"/>
        <v>0</v>
      </c>
      <c r="F256" s="44">
        <f t="shared" si="20"/>
        <v>0</v>
      </c>
      <c r="G256" s="44"/>
      <c r="H256" s="4"/>
      <c r="I256" s="4">
        <v>19.565999999999999</v>
      </c>
      <c r="K256" s="43">
        <f t="shared" si="21"/>
        <v>1</v>
      </c>
      <c r="L256" s="43">
        <f t="shared" si="22"/>
        <v>255</v>
      </c>
      <c r="M256" s="44">
        <f t="shared" si="23"/>
        <v>5274.2470000000021</v>
      </c>
      <c r="N256" s="4">
        <f t="shared" si="24"/>
        <v>19.326340000000009</v>
      </c>
      <c r="O256" s="4"/>
    </row>
    <row r="257" spans="1:15" x14ac:dyDescent="0.2">
      <c r="A257" s="5">
        <v>41895</v>
      </c>
      <c r="C257" s="4">
        <f>MIN($B$2:B257)</f>
        <v>0</v>
      </c>
      <c r="D257" s="43">
        <f t="shared" si="18"/>
        <v>0</v>
      </c>
      <c r="E257" s="43">
        <f t="shared" si="19"/>
        <v>0</v>
      </c>
      <c r="F257" s="44">
        <f t="shared" si="20"/>
        <v>0</v>
      </c>
      <c r="G257" s="44"/>
      <c r="H257" s="4"/>
      <c r="I257" s="4">
        <v>19.629000000000001</v>
      </c>
      <c r="K257" s="43">
        <f t="shared" si="21"/>
        <v>1</v>
      </c>
      <c r="L257" s="43">
        <f t="shared" si="22"/>
        <v>256</v>
      </c>
      <c r="M257" s="44">
        <f t="shared" si="23"/>
        <v>5293.876000000002</v>
      </c>
      <c r="N257" s="4">
        <f t="shared" si="24"/>
        <v>19.308500000000009</v>
      </c>
      <c r="O257" s="4"/>
    </row>
    <row r="258" spans="1:15" x14ac:dyDescent="0.2">
      <c r="A258" s="5">
        <v>41896</v>
      </c>
      <c r="C258" s="4">
        <f>MIN($B$2:B258)</f>
        <v>0</v>
      </c>
      <c r="D258" s="43">
        <f t="shared" si="18"/>
        <v>0</v>
      </c>
      <c r="E258" s="43">
        <f t="shared" si="19"/>
        <v>0</v>
      </c>
      <c r="F258" s="44">
        <f t="shared" si="20"/>
        <v>0</v>
      </c>
      <c r="G258" s="44"/>
      <c r="H258" s="4"/>
      <c r="I258" s="4">
        <v>20.096</v>
      </c>
      <c r="K258" s="43">
        <f t="shared" si="21"/>
        <v>1</v>
      </c>
      <c r="L258" s="43">
        <f t="shared" si="22"/>
        <v>257</v>
      </c>
      <c r="M258" s="44">
        <f t="shared" si="23"/>
        <v>5313.9720000000016</v>
      </c>
      <c r="N258" s="4">
        <f t="shared" si="24"/>
        <v>19.293320000000008</v>
      </c>
      <c r="O258" s="4"/>
    </row>
    <row r="259" spans="1:15" x14ac:dyDescent="0.2">
      <c r="A259" s="5">
        <v>41897</v>
      </c>
      <c r="C259" s="4">
        <f>MIN($B$2:B259)</f>
        <v>0</v>
      </c>
      <c r="D259" s="43">
        <f t="shared" ref="D259:D322" si="25">IF(B259&gt;0,1,0)</f>
        <v>0</v>
      </c>
      <c r="E259" s="43">
        <f t="shared" si="19"/>
        <v>0</v>
      </c>
      <c r="F259" s="44">
        <f t="shared" si="20"/>
        <v>0</v>
      </c>
      <c r="G259" s="44"/>
      <c r="H259" s="4"/>
      <c r="I259" s="4">
        <v>21.013000000000002</v>
      </c>
      <c r="K259" s="43">
        <f t="shared" si="21"/>
        <v>1</v>
      </c>
      <c r="L259" s="43">
        <f t="shared" si="22"/>
        <v>258</v>
      </c>
      <c r="M259" s="44">
        <f t="shared" si="23"/>
        <v>5334.9850000000015</v>
      </c>
      <c r="N259" s="4">
        <f t="shared" si="24"/>
        <v>19.280875000000009</v>
      </c>
      <c r="O259" s="4"/>
    </row>
    <row r="260" spans="1:15" x14ac:dyDescent="0.2">
      <c r="A260" s="5">
        <v>41898</v>
      </c>
      <c r="C260" s="4">
        <f>MIN($B$2:B260)</f>
        <v>0</v>
      </c>
      <c r="D260" s="43">
        <f t="shared" si="25"/>
        <v>0</v>
      </c>
      <c r="E260" s="43">
        <f t="shared" ref="E260:E323" si="26">E259+D260</f>
        <v>0</v>
      </c>
      <c r="F260" s="44">
        <f t="shared" ref="F260:F323" si="27">IF(D260=1,B260+F259,F259)</f>
        <v>0</v>
      </c>
      <c r="G260" s="44"/>
      <c r="H260" s="4"/>
      <c r="I260" s="4">
        <v>21.756</v>
      </c>
      <c r="K260" s="43">
        <f t="shared" ref="K260:K323" si="28">IF(I260&lt;&gt;0,1,0)</f>
        <v>1</v>
      </c>
      <c r="L260" s="43">
        <f t="shared" ref="L260:L323" si="29">K260+L259</f>
        <v>259</v>
      </c>
      <c r="M260" s="44">
        <f t="shared" ref="M260:M323" si="30">IF(K260=1,I260+M259,M259)</f>
        <v>5356.7410000000018</v>
      </c>
      <c r="N260" s="4">
        <f t="shared" si="24"/>
        <v>19.271955000000009</v>
      </c>
      <c r="O260" s="4"/>
    </row>
    <row r="261" spans="1:15" x14ac:dyDescent="0.2">
      <c r="A261" s="5">
        <v>41899</v>
      </c>
      <c r="C261" s="4">
        <f>MIN($B$2:B261)</f>
        <v>0</v>
      </c>
      <c r="D261" s="43">
        <f t="shared" si="25"/>
        <v>0</v>
      </c>
      <c r="E261" s="43">
        <f t="shared" si="26"/>
        <v>0</v>
      </c>
      <c r="F261" s="44">
        <f t="shared" si="27"/>
        <v>0</v>
      </c>
      <c r="G261" s="44"/>
      <c r="H261" s="4"/>
      <c r="I261" s="4">
        <v>21.628</v>
      </c>
      <c r="K261" s="43">
        <f t="shared" si="28"/>
        <v>1</v>
      </c>
      <c r="L261" s="43">
        <f t="shared" si="29"/>
        <v>260</v>
      </c>
      <c r="M261" s="44">
        <f t="shared" si="30"/>
        <v>5378.3690000000015</v>
      </c>
      <c r="N261" s="4">
        <f t="shared" si="24"/>
        <v>19.262985000000008</v>
      </c>
      <c r="O261" s="4"/>
    </row>
    <row r="262" spans="1:15" x14ac:dyDescent="0.2">
      <c r="A262" s="5">
        <v>41900</v>
      </c>
      <c r="C262" s="4">
        <f>MIN($B$2:B262)</f>
        <v>0</v>
      </c>
      <c r="D262" s="43">
        <f t="shared" si="25"/>
        <v>0</v>
      </c>
      <c r="E262" s="43">
        <f t="shared" si="26"/>
        <v>0</v>
      </c>
      <c r="F262" s="44">
        <f t="shared" si="27"/>
        <v>0</v>
      </c>
      <c r="G262" s="44"/>
      <c r="H262" s="4"/>
      <c r="I262" s="4">
        <v>21.738</v>
      </c>
      <c r="K262" s="43">
        <f t="shared" si="28"/>
        <v>1</v>
      </c>
      <c r="L262" s="43">
        <f t="shared" si="29"/>
        <v>261</v>
      </c>
      <c r="M262" s="44">
        <f t="shared" si="30"/>
        <v>5400.1070000000018</v>
      </c>
      <c r="N262" s="4">
        <f t="shared" si="24"/>
        <v>19.25423000000001</v>
      </c>
      <c r="O262" s="4"/>
    </row>
    <row r="263" spans="1:15" x14ac:dyDescent="0.2">
      <c r="A263" s="5">
        <v>41901</v>
      </c>
      <c r="C263" s="4">
        <f>MIN($B$2:B263)</f>
        <v>0</v>
      </c>
      <c r="D263" s="43">
        <f t="shared" si="25"/>
        <v>0</v>
      </c>
      <c r="E263" s="43">
        <f t="shared" si="26"/>
        <v>0</v>
      </c>
      <c r="F263" s="44">
        <f t="shared" si="27"/>
        <v>0</v>
      </c>
      <c r="G263" s="44"/>
      <c r="H263" s="4"/>
      <c r="I263" s="4">
        <v>21.263000000000002</v>
      </c>
      <c r="K263" s="43">
        <f t="shared" si="28"/>
        <v>1</v>
      </c>
      <c r="L263" s="43">
        <f t="shared" si="29"/>
        <v>262</v>
      </c>
      <c r="M263" s="44">
        <f t="shared" si="30"/>
        <v>5421.3700000000017</v>
      </c>
      <c r="N263" s="4">
        <f t="shared" si="24"/>
        <v>19.236550000000008</v>
      </c>
      <c r="O263" s="4"/>
    </row>
    <row r="264" spans="1:15" x14ac:dyDescent="0.2">
      <c r="A264" s="5">
        <v>41902</v>
      </c>
      <c r="C264" s="4">
        <f>MIN($B$2:B264)</f>
        <v>0</v>
      </c>
      <c r="D264" s="43">
        <f t="shared" si="25"/>
        <v>0</v>
      </c>
      <c r="E264" s="43">
        <f t="shared" si="26"/>
        <v>0</v>
      </c>
      <c r="F264" s="44">
        <f t="shared" si="27"/>
        <v>0</v>
      </c>
      <c r="G264" s="44"/>
      <c r="H264" s="4"/>
      <c r="I264" s="4">
        <v>21.164999999999999</v>
      </c>
      <c r="K264" s="43">
        <f t="shared" si="28"/>
        <v>1</v>
      </c>
      <c r="L264" s="43">
        <f t="shared" si="29"/>
        <v>263</v>
      </c>
      <c r="M264" s="44">
        <f t="shared" si="30"/>
        <v>5442.5350000000017</v>
      </c>
      <c r="N264" s="4">
        <f t="shared" si="24"/>
        <v>19.221220000000006</v>
      </c>
      <c r="O264" s="4"/>
    </row>
    <row r="265" spans="1:15" x14ac:dyDescent="0.2">
      <c r="A265" s="5">
        <v>41903</v>
      </c>
      <c r="C265" s="4">
        <f>MIN($B$2:B265)</f>
        <v>0</v>
      </c>
      <c r="D265" s="43">
        <f t="shared" si="25"/>
        <v>0</v>
      </c>
      <c r="E265" s="43">
        <f t="shared" si="26"/>
        <v>0</v>
      </c>
      <c r="F265" s="44">
        <f t="shared" si="27"/>
        <v>0</v>
      </c>
      <c r="G265" s="44"/>
      <c r="H265" s="4"/>
      <c r="I265" s="4">
        <v>21.593</v>
      </c>
      <c r="K265" s="43">
        <f t="shared" si="28"/>
        <v>1</v>
      </c>
      <c r="L265" s="43">
        <f t="shared" si="29"/>
        <v>264</v>
      </c>
      <c r="M265" s="44">
        <f t="shared" si="30"/>
        <v>5464.1280000000015</v>
      </c>
      <c r="N265" s="4">
        <f t="shared" si="24"/>
        <v>19.210785000000008</v>
      </c>
      <c r="O265" s="4"/>
    </row>
    <row r="266" spans="1:15" x14ac:dyDescent="0.2">
      <c r="A266" s="5">
        <v>41904</v>
      </c>
      <c r="C266" s="4">
        <f>MIN($B$2:B266)</f>
        <v>0</v>
      </c>
      <c r="D266" s="43">
        <f t="shared" si="25"/>
        <v>0</v>
      </c>
      <c r="E266" s="43">
        <f t="shared" si="26"/>
        <v>0</v>
      </c>
      <c r="F266" s="44">
        <f t="shared" si="27"/>
        <v>0</v>
      </c>
      <c r="G266" s="44"/>
      <c r="H266" s="4"/>
      <c r="I266" s="4">
        <v>21.917999999999999</v>
      </c>
      <c r="K266" s="43">
        <f t="shared" si="28"/>
        <v>1</v>
      </c>
      <c r="L266" s="43">
        <f t="shared" si="29"/>
        <v>265</v>
      </c>
      <c r="M266" s="44">
        <f t="shared" si="30"/>
        <v>5486.0460000000012</v>
      </c>
      <c r="N266" s="4">
        <f t="shared" si="24"/>
        <v>19.200555000000005</v>
      </c>
      <c r="O266" s="4"/>
    </row>
    <row r="267" spans="1:15" x14ac:dyDescent="0.2">
      <c r="A267" s="5">
        <v>41905</v>
      </c>
      <c r="C267" s="4">
        <f>MIN($B$2:B267)</f>
        <v>0</v>
      </c>
      <c r="D267" s="43">
        <f t="shared" si="25"/>
        <v>0</v>
      </c>
      <c r="E267" s="43">
        <f t="shared" si="26"/>
        <v>0</v>
      </c>
      <c r="F267" s="44">
        <f t="shared" si="27"/>
        <v>0</v>
      </c>
      <c r="G267" s="44"/>
      <c r="H267" s="4"/>
      <c r="I267" s="4">
        <v>21.890999999999998</v>
      </c>
      <c r="K267" s="43">
        <f t="shared" si="28"/>
        <v>1</v>
      </c>
      <c r="L267" s="43">
        <f t="shared" si="29"/>
        <v>266</v>
      </c>
      <c r="M267" s="44">
        <f t="shared" si="30"/>
        <v>5507.9370000000008</v>
      </c>
      <c r="N267" s="4">
        <f t="shared" ref="N267:N330" si="31">(M267-M67)/(L267-L67)</f>
        <v>19.190195000000003</v>
      </c>
      <c r="O267" s="4"/>
    </row>
    <row r="268" spans="1:15" x14ac:dyDescent="0.2">
      <c r="A268" s="5">
        <v>41906</v>
      </c>
      <c r="C268" s="4">
        <f>MIN($B$2:B268)</f>
        <v>0</v>
      </c>
      <c r="D268" s="43">
        <f t="shared" si="25"/>
        <v>0</v>
      </c>
      <c r="E268" s="43">
        <f t="shared" si="26"/>
        <v>0</v>
      </c>
      <c r="F268" s="44">
        <f t="shared" si="27"/>
        <v>0</v>
      </c>
      <c r="G268" s="44"/>
      <c r="H268" s="4"/>
      <c r="I268" s="4">
        <v>21.838999999999999</v>
      </c>
      <c r="K268" s="43">
        <f t="shared" si="28"/>
        <v>1</v>
      </c>
      <c r="L268" s="43">
        <f t="shared" si="29"/>
        <v>267</v>
      </c>
      <c r="M268" s="44">
        <f t="shared" si="30"/>
        <v>5529.7760000000007</v>
      </c>
      <c r="N268" s="4">
        <f t="shared" si="31"/>
        <v>19.181940000000004</v>
      </c>
      <c r="O268" s="4"/>
    </row>
    <row r="269" spans="1:15" x14ac:dyDescent="0.2">
      <c r="A269" s="5">
        <v>41907</v>
      </c>
      <c r="C269" s="4">
        <f>MIN($B$2:B269)</f>
        <v>0</v>
      </c>
      <c r="D269" s="43">
        <f t="shared" si="25"/>
        <v>0</v>
      </c>
      <c r="E269" s="43">
        <f t="shared" si="26"/>
        <v>0</v>
      </c>
      <c r="F269" s="44">
        <f t="shared" si="27"/>
        <v>0</v>
      </c>
      <c r="G269" s="44"/>
      <c r="H269" s="4"/>
      <c r="I269" s="4">
        <v>22.411999999999999</v>
      </c>
      <c r="K269" s="43">
        <f t="shared" si="28"/>
        <v>1</v>
      </c>
      <c r="L269" s="43">
        <f t="shared" si="29"/>
        <v>268</v>
      </c>
      <c r="M269" s="44">
        <f t="shared" si="30"/>
        <v>5552.188000000001</v>
      </c>
      <c r="N269" s="4">
        <f t="shared" si="31"/>
        <v>19.174515000000007</v>
      </c>
      <c r="O269" s="4"/>
    </row>
    <row r="270" spans="1:15" x14ac:dyDescent="0.2">
      <c r="A270" s="5">
        <v>41908</v>
      </c>
      <c r="C270" s="4">
        <f>MIN($B$2:B270)</f>
        <v>0</v>
      </c>
      <c r="D270" s="43">
        <f t="shared" si="25"/>
        <v>0</v>
      </c>
      <c r="E270" s="43">
        <f t="shared" si="26"/>
        <v>0</v>
      </c>
      <c r="F270" s="44">
        <f t="shared" si="27"/>
        <v>0</v>
      </c>
      <c r="G270" s="44"/>
      <c r="H270" s="4"/>
      <c r="I270" s="4">
        <v>21.936</v>
      </c>
      <c r="K270" s="43">
        <f t="shared" si="28"/>
        <v>1</v>
      </c>
      <c r="L270" s="43">
        <f t="shared" si="29"/>
        <v>269</v>
      </c>
      <c r="M270" s="44">
        <f t="shared" si="30"/>
        <v>5574.1240000000007</v>
      </c>
      <c r="N270" s="4">
        <f t="shared" si="31"/>
        <v>19.164765000000003</v>
      </c>
      <c r="O270" s="4"/>
    </row>
    <row r="271" spans="1:15" x14ac:dyDescent="0.2">
      <c r="A271" s="5">
        <v>41909</v>
      </c>
      <c r="C271" s="4">
        <f>MIN($B$2:B271)</f>
        <v>0</v>
      </c>
      <c r="D271" s="43">
        <f t="shared" si="25"/>
        <v>0</v>
      </c>
      <c r="E271" s="43">
        <f t="shared" si="26"/>
        <v>0</v>
      </c>
      <c r="F271" s="44">
        <f t="shared" si="27"/>
        <v>0</v>
      </c>
      <c r="G271" s="44"/>
      <c r="H271" s="4"/>
      <c r="I271" s="4">
        <v>21.808</v>
      </c>
      <c r="K271" s="43">
        <f t="shared" si="28"/>
        <v>1</v>
      </c>
      <c r="L271" s="43">
        <f t="shared" si="29"/>
        <v>270</v>
      </c>
      <c r="M271" s="44">
        <f t="shared" si="30"/>
        <v>5595.9320000000007</v>
      </c>
      <c r="N271" s="4">
        <f t="shared" si="31"/>
        <v>19.155550000000002</v>
      </c>
      <c r="O271" s="4"/>
    </row>
    <row r="272" spans="1:15" x14ac:dyDescent="0.2">
      <c r="A272" s="5">
        <v>41910</v>
      </c>
      <c r="C272" s="4">
        <f>MIN($B$2:B272)</f>
        <v>0</v>
      </c>
      <c r="D272" s="43">
        <f t="shared" si="25"/>
        <v>0</v>
      </c>
      <c r="E272" s="43">
        <f t="shared" si="26"/>
        <v>0</v>
      </c>
      <c r="F272" s="44">
        <f t="shared" si="27"/>
        <v>0</v>
      </c>
      <c r="G272" s="44"/>
      <c r="H272" s="4"/>
      <c r="I272" s="4">
        <v>22.2</v>
      </c>
      <c r="K272" s="43">
        <f t="shared" si="28"/>
        <v>1</v>
      </c>
      <c r="L272" s="43">
        <f t="shared" si="29"/>
        <v>271</v>
      </c>
      <c r="M272" s="44">
        <f t="shared" si="30"/>
        <v>5618.1320000000005</v>
      </c>
      <c r="N272" s="4">
        <f t="shared" si="31"/>
        <v>19.149405000000002</v>
      </c>
      <c r="O272" s="4"/>
    </row>
    <row r="273" spans="1:15" x14ac:dyDescent="0.2">
      <c r="A273" s="5">
        <v>41911</v>
      </c>
      <c r="C273" s="4">
        <f>MIN($B$2:B273)</f>
        <v>0</v>
      </c>
      <c r="D273" s="43">
        <f t="shared" si="25"/>
        <v>0</v>
      </c>
      <c r="E273" s="43">
        <f t="shared" si="26"/>
        <v>0</v>
      </c>
      <c r="F273" s="44">
        <f t="shared" si="27"/>
        <v>0</v>
      </c>
      <c r="G273" s="44"/>
      <c r="H273" s="4"/>
      <c r="I273" s="4">
        <v>22.146000000000001</v>
      </c>
      <c r="K273" s="43">
        <f t="shared" si="28"/>
        <v>1</v>
      </c>
      <c r="L273" s="43">
        <f t="shared" si="29"/>
        <v>272</v>
      </c>
      <c r="M273" s="44">
        <f t="shared" si="30"/>
        <v>5640.2780000000002</v>
      </c>
      <c r="N273" s="4">
        <f t="shared" si="31"/>
        <v>19.142215</v>
      </c>
      <c r="O273" s="4"/>
    </row>
    <row r="274" spans="1:15" x14ac:dyDescent="0.2">
      <c r="A274" s="5">
        <v>41912</v>
      </c>
      <c r="C274" s="4">
        <f>MIN($B$2:B274)</f>
        <v>0</v>
      </c>
      <c r="D274" s="43">
        <f t="shared" si="25"/>
        <v>0</v>
      </c>
      <c r="E274" s="43">
        <f t="shared" si="26"/>
        <v>0</v>
      </c>
      <c r="F274" s="44">
        <f t="shared" si="27"/>
        <v>0</v>
      </c>
      <c r="G274" s="44"/>
      <c r="H274" s="4"/>
      <c r="I274" s="4">
        <v>22.437000000000001</v>
      </c>
      <c r="K274" s="43">
        <f t="shared" si="28"/>
        <v>1</v>
      </c>
      <c r="L274" s="43">
        <f t="shared" si="29"/>
        <v>273</v>
      </c>
      <c r="M274" s="44">
        <f t="shared" si="30"/>
        <v>5662.7150000000001</v>
      </c>
      <c r="N274" s="4">
        <f t="shared" si="31"/>
        <v>19.138020000000001</v>
      </c>
      <c r="O274" s="4"/>
    </row>
    <row r="275" spans="1:15" x14ac:dyDescent="0.2">
      <c r="A275" s="5">
        <v>41913</v>
      </c>
      <c r="C275" s="4">
        <f>MIN($B$2:B275)</f>
        <v>0</v>
      </c>
      <c r="D275" s="43">
        <f t="shared" si="25"/>
        <v>0</v>
      </c>
      <c r="E275" s="43">
        <f t="shared" si="26"/>
        <v>0</v>
      </c>
      <c r="F275" s="44">
        <f t="shared" si="27"/>
        <v>0</v>
      </c>
      <c r="G275" s="44"/>
      <c r="H275" s="4"/>
      <c r="I275" s="4">
        <v>22.741</v>
      </c>
      <c r="K275" s="43">
        <f t="shared" si="28"/>
        <v>1</v>
      </c>
      <c r="L275" s="43">
        <f t="shared" si="29"/>
        <v>274</v>
      </c>
      <c r="M275" s="44">
        <f t="shared" si="30"/>
        <v>5685.4560000000001</v>
      </c>
      <c r="N275" s="4">
        <f t="shared" si="31"/>
        <v>19.13541</v>
      </c>
      <c r="O275" s="4"/>
    </row>
    <row r="276" spans="1:15" x14ac:dyDescent="0.2">
      <c r="A276" s="5">
        <v>41914</v>
      </c>
      <c r="C276" s="4">
        <f>MIN($B$2:B276)</f>
        <v>0</v>
      </c>
      <c r="D276" s="43">
        <f t="shared" si="25"/>
        <v>0</v>
      </c>
      <c r="E276" s="43">
        <f t="shared" si="26"/>
        <v>0</v>
      </c>
      <c r="F276" s="44">
        <f t="shared" si="27"/>
        <v>0</v>
      </c>
      <c r="G276" s="44"/>
      <c r="H276" s="4"/>
      <c r="I276" s="4">
        <v>22.11</v>
      </c>
      <c r="K276" s="43">
        <f t="shared" si="28"/>
        <v>1</v>
      </c>
      <c r="L276" s="43">
        <f t="shared" si="29"/>
        <v>275</v>
      </c>
      <c r="M276" s="44">
        <f t="shared" si="30"/>
        <v>5707.5659999999998</v>
      </c>
      <c r="N276" s="4">
        <f t="shared" si="31"/>
        <v>19.128039999999999</v>
      </c>
      <c r="O276" s="4"/>
    </row>
    <row r="277" spans="1:15" x14ac:dyDescent="0.2">
      <c r="A277" s="5">
        <v>41915</v>
      </c>
      <c r="C277" s="4">
        <f>MIN($B$2:B277)</f>
        <v>0</v>
      </c>
      <c r="D277" s="43">
        <f t="shared" si="25"/>
        <v>0</v>
      </c>
      <c r="E277" s="43">
        <f t="shared" si="26"/>
        <v>0</v>
      </c>
      <c r="F277" s="44">
        <f t="shared" si="27"/>
        <v>0</v>
      </c>
      <c r="G277" s="44"/>
      <c r="H277" s="4"/>
      <c r="I277" s="4">
        <v>21.484999999999999</v>
      </c>
      <c r="K277" s="43">
        <f t="shared" si="28"/>
        <v>1</v>
      </c>
      <c r="L277" s="43">
        <f t="shared" si="29"/>
        <v>276</v>
      </c>
      <c r="M277" s="44">
        <f t="shared" si="30"/>
        <v>5729.0509999999995</v>
      </c>
      <c r="N277" s="4">
        <f t="shared" si="31"/>
        <v>19.117799999999999</v>
      </c>
      <c r="O277" s="4"/>
    </row>
    <row r="278" spans="1:15" x14ac:dyDescent="0.2">
      <c r="A278" s="5">
        <v>41916</v>
      </c>
      <c r="C278" s="4">
        <f>MIN($B$2:B278)</f>
        <v>0</v>
      </c>
      <c r="D278" s="43">
        <f t="shared" si="25"/>
        <v>0</v>
      </c>
      <c r="E278" s="43">
        <f t="shared" si="26"/>
        <v>0</v>
      </c>
      <c r="F278" s="44">
        <f t="shared" si="27"/>
        <v>0</v>
      </c>
      <c r="G278" s="44"/>
      <c r="H278" s="4"/>
      <c r="I278" s="4">
        <v>21.553999999999998</v>
      </c>
      <c r="K278" s="43">
        <f t="shared" si="28"/>
        <v>1</v>
      </c>
      <c r="L278" s="43">
        <f t="shared" si="29"/>
        <v>277</v>
      </c>
      <c r="M278" s="44">
        <f t="shared" si="30"/>
        <v>5750.6049999999996</v>
      </c>
      <c r="N278" s="4">
        <f t="shared" si="31"/>
        <v>19.108894999999997</v>
      </c>
      <c r="O278" s="4"/>
    </row>
    <row r="279" spans="1:15" x14ac:dyDescent="0.2">
      <c r="A279" s="5">
        <v>41917</v>
      </c>
      <c r="C279" s="4">
        <f>MIN($B$2:B279)</f>
        <v>0</v>
      </c>
      <c r="D279" s="43">
        <f t="shared" si="25"/>
        <v>0</v>
      </c>
      <c r="E279" s="43">
        <f t="shared" si="26"/>
        <v>0</v>
      </c>
      <c r="F279" s="44">
        <f t="shared" si="27"/>
        <v>0</v>
      </c>
      <c r="G279" s="44"/>
      <c r="H279" s="4"/>
      <c r="I279" s="4">
        <v>21.515000000000001</v>
      </c>
      <c r="K279" s="43">
        <f t="shared" si="28"/>
        <v>1</v>
      </c>
      <c r="L279" s="43">
        <f t="shared" si="29"/>
        <v>278</v>
      </c>
      <c r="M279" s="44">
        <f t="shared" si="30"/>
        <v>5772.12</v>
      </c>
      <c r="N279" s="4">
        <f t="shared" si="31"/>
        <v>19.102294999999998</v>
      </c>
      <c r="O279" s="4"/>
    </row>
    <row r="280" spans="1:15" x14ac:dyDescent="0.2">
      <c r="A280" s="5">
        <v>41918</v>
      </c>
      <c r="C280" s="4">
        <f>MIN($B$2:B280)</f>
        <v>0</v>
      </c>
      <c r="D280" s="43">
        <f t="shared" si="25"/>
        <v>0</v>
      </c>
      <c r="E280" s="43">
        <f t="shared" si="26"/>
        <v>0</v>
      </c>
      <c r="F280" s="44">
        <f t="shared" si="27"/>
        <v>0</v>
      </c>
      <c r="G280" s="44"/>
      <c r="H280" s="4"/>
      <c r="I280" s="4">
        <v>21.375</v>
      </c>
      <c r="K280" s="43">
        <f t="shared" si="28"/>
        <v>1</v>
      </c>
      <c r="L280" s="43">
        <f t="shared" si="29"/>
        <v>279</v>
      </c>
      <c r="M280" s="44">
        <f t="shared" si="30"/>
        <v>5793.4949999999999</v>
      </c>
      <c r="N280" s="4">
        <f t="shared" si="31"/>
        <v>19.096974999999997</v>
      </c>
      <c r="O280" s="4"/>
    </row>
    <row r="281" spans="1:15" x14ac:dyDescent="0.2">
      <c r="A281" s="5">
        <v>41919</v>
      </c>
      <c r="C281" s="4">
        <f>MIN($B$2:B281)</f>
        <v>0</v>
      </c>
      <c r="D281" s="43">
        <f t="shared" si="25"/>
        <v>0</v>
      </c>
      <c r="E281" s="43">
        <f t="shared" si="26"/>
        <v>0</v>
      </c>
      <c r="F281" s="44">
        <f t="shared" si="27"/>
        <v>0</v>
      </c>
      <c r="G281" s="44"/>
      <c r="H281" s="4"/>
      <c r="I281" s="4">
        <v>21.181999999999999</v>
      </c>
      <c r="K281" s="43">
        <f t="shared" si="28"/>
        <v>1</v>
      </c>
      <c r="L281" s="43">
        <f t="shared" si="29"/>
        <v>280</v>
      </c>
      <c r="M281" s="44">
        <f t="shared" si="30"/>
        <v>5814.6769999999997</v>
      </c>
      <c r="N281" s="4">
        <f t="shared" si="31"/>
        <v>19.091859999999997</v>
      </c>
      <c r="O281" s="4"/>
    </row>
    <row r="282" spans="1:15" x14ac:dyDescent="0.2">
      <c r="A282" s="5">
        <v>41920</v>
      </c>
      <c r="C282" s="4">
        <f>MIN($B$2:B282)</f>
        <v>0</v>
      </c>
      <c r="D282" s="43">
        <f t="shared" si="25"/>
        <v>0</v>
      </c>
      <c r="E282" s="43">
        <f t="shared" si="26"/>
        <v>0</v>
      </c>
      <c r="F282" s="44">
        <f t="shared" si="27"/>
        <v>0</v>
      </c>
      <c r="G282" s="44"/>
      <c r="H282" s="4"/>
      <c r="I282" s="4">
        <v>20.774000000000001</v>
      </c>
      <c r="K282" s="43">
        <f t="shared" si="28"/>
        <v>1</v>
      </c>
      <c r="L282" s="43">
        <f t="shared" si="29"/>
        <v>281</v>
      </c>
      <c r="M282" s="44">
        <f t="shared" si="30"/>
        <v>5835.451</v>
      </c>
      <c r="N282" s="4">
        <f t="shared" si="31"/>
        <v>19.083825000000001</v>
      </c>
      <c r="O282" s="4"/>
    </row>
    <row r="283" spans="1:15" x14ac:dyDescent="0.2">
      <c r="A283" s="5">
        <v>41921</v>
      </c>
      <c r="C283" s="4">
        <f>MIN($B$2:B283)</f>
        <v>0</v>
      </c>
      <c r="D283" s="43">
        <f t="shared" si="25"/>
        <v>0</v>
      </c>
      <c r="E283" s="43">
        <f t="shared" si="26"/>
        <v>0</v>
      </c>
      <c r="F283" s="44">
        <f t="shared" si="27"/>
        <v>0</v>
      </c>
      <c r="G283" s="44"/>
      <c r="H283" s="4"/>
      <c r="I283" s="4">
        <v>21.318000000000001</v>
      </c>
      <c r="K283" s="43">
        <f t="shared" si="28"/>
        <v>1</v>
      </c>
      <c r="L283" s="43">
        <f t="shared" si="29"/>
        <v>282</v>
      </c>
      <c r="M283" s="44">
        <f t="shared" si="30"/>
        <v>5856.7690000000002</v>
      </c>
      <c r="N283" s="4">
        <f t="shared" si="31"/>
        <v>19.07591</v>
      </c>
      <c r="O283" s="4"/>
    </row>
    <row r="284" spans="1:15" x14ac:dyDescent="0.2">
      <c r="A284" s="5">
        <v>41922</v>
      </c>
      <c r="C284" s="4">
        <f>MIN($B$2:B284)</f>
        <v>0</v>
      </c>
      <c r="D284" s="43">
        <f t="shared" si="25"/>
        <v>0</v>
      </c>
      <c r="E284" s="43">
        <f t="shared" si="26"/>
        <v>0</v>
      </c>
      <c r="F284" s="44">
        <f t="shared" si="27"/>
        <v>0</v>
      </c>
      <c r="G284" s="44"/>
      <c r="H284" s="4"/>
      <c r="I284" s="4">
        <v>21.55</v>
      </c>
      <c r="K284" s="43">
        <f t="shared" si="28"/>
        <v>1</v>
      </c>
      <c r="L284" s="43">
        <f t="shared" si="29"/>
        <v>283</v>
      </c>
      <c r="M284" s="44">
        <f t="shared" si="30"/>
        <v>5878.3190000000004</v>
      </c>
      <c r="N284" s="4">
        <f t="shared" si="31"/>
        <v>19.070715</v>
      </c>
      <c r="O284" s="4"/>
    </row>
    <row r="285" spans="1:15" x14ac:dyDescent="0.2">
      <c r="A285" s="5">
        <v>41923</v>
      </c>
      <c r="C285" s="4">
        <f>MIN($B$2:B285)</f>
        <v>0</v>
      </c>
      <c r="D285" s="43">
        <f t="shared" si="25"/>
        <v>0</v>
      </c>
      <c r="E285" s="43">
        <f t="shared" si="26"/>
        <v>0</v>
      </c>
      <c r="F285" s="44">
        <f t="shared" si="27"/>
        <v>0</v>
      </c>
      <c r="G285" s="44"/>
      <c r="H285" s="4"/>
      <c r="I285" s="4">
        <v>21.536000000000001</v>
      </c>
      <c r="K285" s="43">
        <f t="shared" si="28"/>
        <v>1</v>
      </c>
      <c r="L285" s="43">
        <f t="shared" si="29"/>
        <v>284</v>
      </c>
      <c r="M285" s="44">
        <f t="shared" si="30"/>
        <v>5899.8550000000005</v>
      </c>
      <c r="N285" s="4">
        <f t="shared" si="31"/>
        <v>19.065670000000001</v>
      </c>
      <c r="O285" s="4"/>
    </row>
    <row r="286" spans="1:15" x14ac:dyDescent="0.2">
      <c r="A286" s="5">
        <v>41924</v>
      </c>
      <c r="C286" s="4">
        <f>MIN($B$2:B286)</f>
        <v>0</v>
      </c>
      <c r="D286" s="43">
        <f t="shared" si="25"/>
        <v>0</v>
      </c>
      <c r="E286" s="43">
        <f t="shared" si="26"/>
        <v>0</v>
      </c>
      <c r="F286" s="44">
        <f t="shared" si="27"/>
        <v>0</v>
      </c>
      <c r="G286" s="44"/>
      <c r="H286" s="4"/>
      <c r="I286" s="4">
        <v>21.780999999999999</v>
      </c>
      <c r="K286" s="43">
        <f t="shared" si="28"/>
        <v>1</v>
      </c>
      <c r="L286" s="43">
        <f t="shared" si="29"/>
        <v>285</v>
      </c>
      <c r="M286" s="44">
        <f t="shared" si="30"/>
        <v>5921.6360000000004</v>
      </c>
      <c r="N286" s="4">
        <f t="shared" si="31"/>
        <v>19.062184999999999</v>
      </c>
      <c r="O286" s="4"/>
    </row>
    <row r="287" spans="1:15" x14ac:dyDescent="0.2">
      <c r="A287" s="5">
        <v>41925</v>
      </c>
      <c r="C287" s="4">
        <f>MIN($B$2:B287)</f>
        <v>0</v>
      </c>
      <c r="D287" s="43">
        <f t="shared" si="25"/>
        <v>0</v>
      </c>
      <c r="E287" s="43">
        <f t="shared" si="26"/>
        <v>0</v>
      </c>
      <c r="F287" s="44">
        <f t="shared" si="27"/>
        <v>0</v>
      </c>
      <c r="G287" s="44"/>
      <c r="H287" s="4" t="e">
        <f>F287/E287</f>
        <v>#DIV/0!</v>
      </c>
      <c r="I287" s="4">
        <v>21.233000000000001</v>
      </c>
      <c r="K287" s="43">
        <f t="shared" si="28"/>
        <v>1</v>
      </c>
      <c r="L287" s="43">
        <f t="shared" si="29"/>
        <v>286</v>
      </c>
      <c r="M287" s="44">
        <f t="shared" si="30"/>
        <v>5942.8690000000006</v>
      </c>
      <c r="N287" s="4">
        <f t="shared" si="31"/>
        <v>19.057465000000001</v>
      </c>
      <c r="O287" s="4"/>
    </row>
    <row r="288" spans="1:15" x14ac:dyDescent="0.2">
      <c r="A288" s="5">
        <v>41926</v>
      </c>
      <c r="C288" s="4">
        <f>MIN($B$2:B288)</f>
        <v>0</v>
      </c>
      <c r="D288" s="43">
        <f t="shared" si="25"/>
        <v>0</v>
      </c>
      <c r="E288" s="43">
        <f t="shared" si="26"/>
        <v>0</v>
      </c>
      <c r="F288" s="44">
        <f t="shared" si="27"/>
        <v>0</v>
      </c>
      <c r="G288" s="44"/>
      <c r="H288" s="4" t="e">
        <f>(F288-F2)/(E288-E2)</f>
        <v>#DIV/0!</v>
      </c>
      <c r="I288" s="4">
        <v>21.553999999999998</v>
      </c>
      <c r="K288" s="43">
        <f t="shared" si="28"/>
        <v>1</v>
      </c>
      <c r="L288" s="43">
        <f t="shared" si="29"/>
        <v>287</v>
      </c>
      <c r="M288" s="44">
        <f t="shared" si="30"/>
        <v>5964.4230000000007</v>
      </c>
      <c r="N288" s="4">
        <f t="shared" si="31"/>
        <v>19.058515</v>
      </c>
      <c r="O288" s="4"/>
    </row>
    <row r="289" spans="1:15" x14ac:dyDescent="0.2">
      <c r="A289" s="5">
        <v>41927</v>
      </c>
      <c r="C289" s="4">
        <f>MIN($B$2:B289)</f>
        <v>0</v>
      </c>
      <c r="D289" s="43">
        <f t="shared" si="25"/>
        <v>0</v>
      </c>
      <c r="E289" s="43">
        <f t="shared" si="26"/>
        <v>0</v>
      </c>
      <c r="F289" s="44">
        <f t="shared" si="27"/>
        <v>0</v>
      </c>
      <c r="G289" s="44"/>
      <c r="H289" s="4" t="e">
        <f t="shared" ref="H289:H352" si="32">(F289-F3)/(E289-E3)</f>
        <v>#DIV/0!</v>
      </c>
      <c r="I289" s="4">
        <v>21.32</v>
      </c>
      <c r="K289" s="43">
        <f t="shared" si="28"/>
        <v>1</v>
      </c>
      <c r="L289" s="43">
        <f t="shared" si="29"/>
        <v>288</v>
      </c>
      <c r="M289" s="44">
        <f t="shared" si="30"/>
        <v>5985.7430000000004</v>
      </c>
      <c r="N289" s="4">
        <f t="shared" si="31"/>
        <v>19.058229999999998</v>
      </c>
      <c r="O289" s="4"/>
    </row>
    <row r="290" spans="1:15" x14ac:dyDescent="0.2">
      <c r="A290" s="5">
        <v>41928</v>
      </c>
      <c r="C290" s="4">
        <f>MIN($B$2:B290)</f>
        <v>0</v>
      </c>
      <c r="D290" s="43">
        <f t="shared" si="25"/>
        <v>0</v>
      </c>
      <c r="E290" s="43">
        <f t="shared" si="26"/>
        <v>0</v>
      </c>
      <c r="F290" s="44">
        <f t="shared" si="27"/>
        <v>0</v>
      </c>
      <c r="G290" s="44"/>
      <c r="H290" s="4" t="e">
        <f t="shared" si="32"/>
        <v>#DIV/0!</v>
      </c>
      <c r="I290" s="4">
        <v>21.463999999999999</v>
      </c>
      <c r="K290" s="43">
        <f t="shared" si="28"/>
        <v>1</v>
      </c>
      <c r="L290" s="43">
        <f t="shared" si="29"/>
        <v>289</v>
      </c>
      <c r="M290" s="44">
        <f t="shared" si="30"/>
        <v>6007.2070000000003</v>
      </c>
      <c r="N290" s="4">
        <f t="shared" si="31"/>
        <v>19.058489999999999</v>
      </c>
      <c r="O290" s="4"/>
    </row>
    <row r="291" spans="1:15" x14ac:dyDescent="0.2">
      <c r="A291" s="5">
        <v>41929</v>
      </c>
      <c r="C291" s="4">
        <f>MIN($B$2:B291)</f>
        <v>0</v>
      </c>
      <c r="D291" s="43">
        <f t="shared" si="25"/>
        <v>0</v>
      </c>
      <c r="E291" s="43">
        <f t="shared" si="26"/>
        <v>0</v>
      </c>
      <c r="F291" s="44">
        <f t="shared" si="27"/>
        <v>0</v>
      </c>
      <c r="G291" s="44"/>
      <c r="H291" s="4" t="e">
        <f t="shared" si="32"/>
        <v>#DIV/0!</v>
      </c>
      <c r="I291" s="4">
        <v>20.626999999999999</v>
      </c>
      <c r="K291" s="43">
        <f t="shared" si="28"/>
        <v>1</v>
      </c>
      <c r="L291" s="43">
        <f t="shared" si="29"/>
        <v>290</v>
      </c>
      <c r="M291" s="44">
        <f t="shared" si="30"/>
        <v>6027.8340000000007</v>
      </c>
      <c r="N291" s="4">
        <f t="shared" si="31"/>
        <v>19.056319999999999</v>
      </c>
      <c r="O291" s="4"/>
    </row>
    <row r="292" spans="1:15" x14ac:dyDescent="0.2">
      <c r="A292" s="5">
        <v>41930</v>
      </c>
      <c r="C292" s="4">
        <f>MIN($B$2:B292)</f>
        <v>0</v>
      </c>
      <c r="D292" s="43">
        <f t="shared" si="25"/>
        <v>0</v>
      </c>
      <c r="E292" s="43">
        <f t="shared" si="26"/>
        <v>0</v>
      </c>
      <c r="F292" s="44">
        <f t="shared" si="27"/>
        <v>0</v>
      </c>
      <c r="G292" s="44"/>
      <c r="H292" s="4" t="e">
        <f t="shared" si="32"/>
        <v>#DIV/0!</v>
      </c>
      <c r="I292" s="4">
        <v>20.562999999999999</v>
      </c>
      <c r="K292" s="43">
        <f t="shared" si="28"/>
        <v>1</v>
      </c>
      <c r="L292" s="43">
        <f t="shared" si="29"/>
        <v>291</v>
      </c>
      <c r="M292" s="44">
        <f t="shared" si="30"/>
        <v>6048.3970000000008</v>
      </c>
      <c r="N292" s="4">
        <f t="shared" si="31"/>
        <v>19.052125</v>
      </c>
      <c r="O292" s="4"/>
    </row>
    <row r="293" spans="1:15" x14ac:dyDescent="0.2">
      <c r="A293" s="5">
        <v>41931</v>
      </c>
      <c r="C293" s="4">
        <f>MIN($B$2:B293)</f>
        <v>0</v>
      </c>
      <c r="D293" s="43">
        <f t="shared" si="25"/>
        <v>0</v>
      </c>
      <c r="E293" s="43">
        <f t="shared" si="26"/>
        <v>0</v>
      </c>
      <c r="F293" s="44">
        <f t="shared" si="27"/>
        <v>0</v>
      </c>
      <c r="G293" s="44"/>
      <c r="H293" s="4" t="e">
        <f t="shared" si="32"/>
        <v>#DIV/0!</v>
      </c>
      <c r="I293" s="4">
        <v>21.661000000000001</v>
      </c>
      <c r="K293" s="43">
        <f t="shared" si="28"/>
        <v>1</v>
      </c>
      <c r="L293" s="43">
        <f t="shared" si="29"/>
        <v>292</v>
      </c>
      <c r="M293" s="44">
        <f t="shared" si="30"/>
        <v>6070.0580000000009</v>
      </c>
      <c r="N293" s="4">
        <f t="shared" si="31"/>
        <v>19.059395000000002</v>
      </c>
      <c r="O293" s="4"/>
    </row>
    <row r="294" spans="1:15" x14ac:dyDescent="0.2">
      <c r="A294" s="5">
        <v>41932</v>
      </c>
      <c r="C294" s="4">
        <f>MIN($B$2:B294)</f>
        <v>0</v>
      </c>
      <c r="D294" s="43">
        <f t="shared" si="25"/>
        <v>0</v>
      </c>
      <c r="E294" s="43">
        <f t="shared" si="26"/>
        <v>0</v>
      </c>
      <c r="F294" s="44">
        <f t="shared" si="27"/>
        <v>0</v>
      </c>
      <c r="G294" s="44"/>
      <c r="H294" s="4" t="e">
        <f t="shared" si="32"/>
        <v>#DIV/0!</v>
      </c>
      <c r="I294" s="4">
        <v>20.835999999999999</v>
      </c>
      <c r="K294" s="43">
        <f t="shared" si="28"/>
        <v>1</v>
      </c>
      <c r="L294" s="43">
        <f t="shared" si="29"/>
        <v>293</v>
      </c>
      <c r="M294" s="44">
        <f t="shared" si="30"/>
        <v>6090.8940000000011</v>
      </c>
      <c r="N294" s="4">
        <f t="shared" si="31"/>
        <v>19.063210000000005</v>
      </c>
      <c r="O294" s="4"/>
    </row>
    <row r="295" spans="1:15" x14ac:dyDescent="0.2">
      <c r="A295" s="5">
        <v>41933</v>
      </c>
      <c r="C295" s="4">
        <f>MIN($B$2:B295)</f>
        <v>0</v>
      </c>
      <c r="D295" s="43">
        <f t="shared" si="25"/>
        <v>0</v>
      </c>
      <c r="E295" s="43">
        <f t="shared" si="26"/>
        <v>0</v>
      </c>
      <c r="F295" s="44">
        <f t="shared" si="27"/>
        <v>0</v>
      </c>
      <c r="G295" s="44"/>
      <c r="H295" s="4" t="e">
        <f t="shared" si="32"/>
        <v>#DIV/0!</v>
      </c>
      <c r="I295" s="4">
        <v>21.986000000000001</v>
      </c>
      <c r="K295" s="43">
        <f t="shared" si="28"/>
        <v>1</v>
      </c>
      <c r="L295" s="43">
        <f t="shared" si="29"/>
        <v>294</v>
      </c>
      <c r="M295" s="44">
        <f t="shared" si="30"/>
        <v>6112.880000000001</v>
      </c>
      <c r="N295" s="4">
        <f t="shared" si="31"/>
        <v>19.073975000000004</v>
      </c>
      <c r="O295" s="4"/>
    </row>
    <row r="296" spans="1:15" x14ac:dyDescent="0.2">
      <c r="A296" s="5">
        <v>41934</v>
      </c>
      <c r="C296" s="4">
        <f>MIN($B$2:B296)</f>
        <v>0</v>
      </c>
      <c r="D296" s="43">
        <f t="shared" si="25"/>
        <v>0</v>
      </c>
      <c r="E296" s="43">
        <f t="shared" si="26"/>
        <v>0</v>
      </c>
      <c r="F296" s="44">
        <f t="shared" si="27"/>
        <v>0</v>
      </c>
      <c r="G296" s="44"/>
      <c r="H296" s="4" t="e">
        <f t="shared" si="32"/>
        <v>#DIV/0!</v>
      </c>
      <c r="I296" s="4">
        <v>22.870999999999999</v>
      </c>
      <c r="K296" s="43">
        <f t="shared" si="28"/>
        <v>1</v>
      </c>
      <c r="L296" s="43">
        <f t="shared" si="29"/>
        <v>295</v>
      </c>
      <c r="M296" s="44">
        <f t="shared" si="30"/>
        <v>6135.7510000000011</v>
      </c>
      <c r="N296" s="4">
        <f t="shared" si="31"/>
        <v>19.087410000000002</v>
      </c>
      <c r="O296" s="4"/>
    </row>
    <row r="297" spans="1:15" x14ac:dyDescent="0.2">
      <c r="A297" s="5">
        <v>41935</v>
      </c>
      <c r="C297" s="4">
        <f>MIN($B$2:B297)</f>
        <v>0</v>
      </c>
      <c r="D297" s="43">
        <f t="shared" si="25"/>
        <v>0</v>
      </c>
      <c r="E297" s="43">
        <f t="shared" si="26"/>
        <v>0</v>
      </c>
      <c r="F297" s="44">
        <f t="shared" si="27"/>
        <v>0</v>
      </c>
      <c r="G297" s="44"/>
      <c r="H297" s="4" t="e">
        <f t="shared" si="32"/>
        <v>#DIV/0!</v>
      </c>
      <c r="I297" s="4">
        <v>22.855</v>
      </c>
      <c r="K297" s="43">
        <f t="shared" si="28"/>
        <v>1</v>
      </c>
      <c r="L297" s="43">
        <f t="shared" si="29"/>
        <v>296</v>
      </c>
      <c r="M297" s="44">
        <f t="shared" si="30"/>
        <v>6158.6060000000007</v>
      </c>
      <c r="N297" s="4">
        <f t="shared" si="31"/>
        <v>19.098945000000001</v>
      </c>
      <c r="O297" s="4"/>
    </row>
    <row r="298" spans="1:15" x14ac:dyDescent="0.2">
      <c r="A298" s="5">
        <v>41936</v>
      </c>
      <c r="C298" s="4">
        <f>MIN($B$2:B298)</f>
        <v>0</v>
      </c>
      <c r="D298" s="43">
        <f t="shared" si="25"/>
        <v>0</v>
      </c>
      <c r="E298" s="43">
        <f t="shared" si="26"/>
        <v>0</v>
      </c>
      <c r="F298" s="44">
        <f t="shared" si="27"/>
        <v>0</v>
      </c>
      <c r="G298" s="44"/>
      <c r="H298" s="4" t="e">
        <f t="shared" si="32"/>
        <v>#DIV/0!</v>
      </c>
      <c r="I298" s="4">
        <v>22.131</v>
      </c>
      <c r="K298" s="43">
        <f t="shared" si="28"/>
        <v>1</v>
      </c>
      <c r="L298" s="43">
        <f t="shared" si="29"/>
        <v>297</v>
      </c>
      <c r="M298" s="44">
        <f t="shared" si="30"/>
        <v>6180.737000000001</v>
      </c>
      <c r="N298" s="4">
        <f t="shared" si="31"/>
        <v>19.104915000000002</v>
      </c>
      <c r="O298" s="4"/>
    </row>
    <row r="299" spans="1:15" x14ac:dyDescent="0.2">
      <c r="A299" s="5">
        <v>41937</v>
      </c>
      <c r="C299" s="4">
        <f>MIN($B$2:B299)</f>
        <v>0</v>
      </c>
      <c r="D299" s="43">
        <f t="shared" si="25"/>
        <v>0</v>
      </c>
      <c r="E299" s="43">
        <f t="shared" si="26"/>
        <v>0</v>
      </c>
      <c r="F299" s="44">
        <f t="shared" si="27"/>
        <v>0</v>
      </c>
      <c r="G299" s="44"/>
      <c r="H299" s="4" t="e">
        <f t="shared" si="32"/>
        <v>#DIV/0!</v>
      </c>
      <c r="I299" s="4">
        <v>22.03</v>
      </c>
      <c r="K299" s="43">
        <f t="shared" si="28"/>
        <v>1</v>
      </c>
      <c r="L299" s="43">
        <f t="shared" si="29"/>
        <v>298</v>
      </c>
      <c r="M299" s="44">
        <f t="shared" si="30"/>
        <v>6202.7670000000007</v>
      </c>
      <c r="N299" s="4">
        <f t="shared" si="31"/>
        <v>19.108415000000001</v>
      </c>
      <c r="O299" s="4"/>
    </row>
    <row r="300" spans="1:15" x14ac:dyDescent="0.2">
      <c r="A300" s="5">
        <v>41938</v>
      </c>
      <c r="C300" s="4">
        <f>MIN($B$2:B300)</f>
        <v>0</v>
      </c>
      <c r="D300" s="43">
        <f t="shared" si="25"/>
        <v>0</v>
      </c>
      <c r="E300" s="43">
        <f t="shared" si="26"/>
        <v>0</v>
      </c>
      <c r="F300" s="44">
        <f t="shared" si="27"/>
        <v>0</v>
      </c>
      <c r="G300" s="44"/>
      <c r="H300" s="4" t="e">
        <f t="shared" si="32"/>
        <v>#DIV/0!</v>
      </c>
      <c r="I300" s="4">
        <v>22.314</v>
      </c>
      <c r="K300" s="43">
        <f t="shared" si="28"/>
        <v>1</v>
      </c>
      <c r="L300" s="43">
        <f t="shared" si="29"/>
        <v>299</v>
      </c>
      <c r="M300" s="44">
        <f t="shared" si="30"/>
        <v>6225.081000000001</v>
      </c>
      <c r="N300" s="4">
        <f t="shared" si="31"/>
        <v>19.112445000000005</v>
      </c>
      <c r="O300" s="4"/>
    </row>
    <row r="301" spans="1:15" x14ac:dyDescent="0.2">
      <c r="A301" s="5">
        <v>41939</v>
      </c>
      <c r="C301" s="4">
        <f>MIN($B$2:B301)</f>
        <v>0</v>
      </c>
      <c r="D301" s="43">
        <f t="shared" si="25"/>
        <v>0</v>
      </c>
      <c r="E301" s="43">
        <f t="shared" si="26"/>
        <v>0</v>
      </c>
      <c r="F301" s="44">
        <f t="shared" si="27"/>
        <v>0</v>
      </c>
      <c r="G301" s="44"/>
      <c r="H301" s="4" t="e">
        <f t="shared" si="32"/>
        <v>#DIV/0!</v>
      </c>
      <c r="I301" s="4">
        <v>22.427</v>
      </c>
      <c r="K301" s="43">
        <f t="shared" si="28"/>
        <v>1</v>
      </c>
      <c r="L301" s="43">
        <f t="shared" si="29"/>
        <v>300</v>
      </c>
      <c r="M301" s="44">
        <f t="shared" si="30"/>
        <v>6247.5080000000007</v>
      </c>
      <c r="N301" s="4">
        <f t="shared" si="31"/>
        <v>19.118225000000002</v>
      </c>
      <c r="O301" s="4"/>
    </row>
    <row r="302" spans="1:15" x14ac:dyDescent="0.2">
      <c r="A302" s="5">
        <v>41940</v>
      </c>
      <c r="C302" s="4">
        <f>MIN($B$2:B302)</f>
        <v>0</v>
      </c>
      <c r="D302" s="43">
        <f t="shared" si="25"/>
        <v>0</v>
      </c>
      <c r="E302" s="43">
        <f t="shared" si="26"/>
        <v>0</v>
      </c>
      <c r="F302" s="44">
        <f t="shared" si="27"/>
        <v>0</v>
      </c>
      <c r="G302" s="44"/>
      <c r="H302" s="4" t="e">
        <f t="shared" si="32"/>
        <v>#DIV/0!</v>
      </c>
      <c r="I302" s="4">
        <v>22.606000000000002</v>
      </c>
      <c r="K302" s="43">
        <f t="shared" si="28"/>
        <v>1</v>
      </c>
      <c r="L302" s="43">
        <f t="shared" si="29"/>
        <v>301</v>
      </c>
      <c r="M302" s="44">
        <f t="shared" si="30"/>
        <v>6270.1140000000005</v>
      </c>
      <c r="N302" s="4">
        <f t="shared" si="31"/>
        <v>19.123560000000001</v>
      </c>
      <c r="O302" s="4"/>
    </row>
    <row r="303" spans="1:15" x14ac:dyDescent="0.2">
      <c r="A303" s="5">
        <v>41941</v>
      </c>
      <c r="C303" s="4">
        <f>MIN($B$2:B303)</f>
        <v>0</v>
      </c>
      <c r="D303" s="43">
        <f t="shared" si="25"/>
        <v>0</v>
      </c>
      <c r="E303" s="43">
        <f t="shared" si="26"/>
        <v>0</v>
      </c>
      <c r="F303" s="44">
        <f t="shared" si="27"/>
        <v>0</v>
      </c>
      <c r="G303" s="44"/>
      <c r="H303" s="4" t="e">
        <f t="shared" si="32"/>
        <v>#DIV/0!</v>
      </c>
      <c r="I303" s="4">
        <v>22.907</v>
      </c>
      <c r="K303" s="43">
        <f t="shared" si="28"/>
        <v>1</v>
      </c>
      <c r="L303" s="43">
        <f t="shared" si="29"/>
        <v>302</v>
      </c>
      <c r="M303" s="44">
        <f t="shared" si="30"/>
        <v>6293.0210000000006</v>
      </c>
      <c r="N303" s="4">
        <f t="shared" si="31"/>
        <v>19.130355000000002</v>
      </c>
      <c r="O303" s="4"/>
    </row>
    <row r="304" spans="1:15" x14ac:dyDescent="0.2">
      <c r="A304" s="5">
        <v>41942</v>
      </c>
      <c r="C304" s="4">
        <f>MIN($B$2:B304)</f>
        <v>0</v>
      </c>
      <c r="D304" s="43">
        <f t="shared" si="25"/>
        <v>0</v>
      </c>
      <c r="E304" s="43">
        <f t="shared" si="26"/>
        <v>0</v>
      </c>
      <c r="F304" s="44">
        <f t="shared" si="27"/>
        <v>0</v>
      </c>
      <c r="G304" s="44"/>
      <c r="H304" s="4" t="e">
        <f t="shared" si="32"/>
        <v>#DIV/0!</v>
      </c>
      <c r="I304" s="4">
        <v>22.221</v>
      </c>
      <c r="K304" s="43">
        <f t="shared" si="28"/>
        <v>1</v>
      </c>
      <c r="L304" s="43">
        <f t="shared" si="29"/>
        <v>303</v>
      </c>
      <c r="M304" s="44">
        <f t="shared" si="30"/>
        <v>6315.2420000000002</v>
      </c>
      <c r="N304" s="4">
        <f t="shared" si="31"/>
        <v>19.132090000000002</v>
      </c>
      <c r="O304" s="4"/>
    </row>
    <row r="305" spans="1:15" x14ac:dyDescent="0.2">
      <c r="A305" s="5">
        <v>41943</v>
      </c>
      <c r="C305" s="4">
        <f>MIN($B$2:B305)</f>
        <v>0</v>
      </c>
      <c r="D305" s="43">
        <f t="shared" si="25"/>
        <v>0</v>
      </c>
      <c r="E305" s="43">
        <f t="shared" si="26"/>
        <v>0</v>
      </c>
      <c r="F305" s="44">
        <f t="shared" si="27"/>
        <v>0</v>
      </c>
      <c r="G305" s="44"/>
      <c r="H305" s="4" t="e">
        <f t="shared" si="32"/>
        <v>#DIV/0!</v>
      </c>
      <c r="I305" s="4">
        <v>19.998000000000001</v>
      </c>
      <c r="K305" s="43">
        <f t="shared" si="28"/>
        <v>1</v>
      </c>
      <c r="L305" s="43">
        <f t="shared" si="29"/>
        <v>304</v>
      </c>
      <c r="M305" s="44">
        <f t="shared" si="30"/>
        <v>6335.24</v>
      </c>
      <c r="N305" s="4">
        <f t="shared" si="31"/>
        <v>19.121124999999999</v>
      </c>
      <c r="O305" s="4"/>
    </row>
    <row r="306" spans="1:15" x14ac:dyDescent="0.2">
      <c r="A306" s="5">
        <v>41944</v>
      </c>
      <c r="C306" s="4">
        <f>MIN($B$2:B306)</f>
        <v>0</v>
      </c>
      <c r="D306" s="43">
        <f t="shared" si="25"/>
        <v>0</v>
      </c>
      <c r="E306" s="43">
        <f t="shared" si="26"/>
        <v>0</v>
      </c>
      <c r="F306" s="44">
        <f t="shared" si="27"/>
        <v>0</v>
      </c>
      <c r="G306" s="44"/>
      <c r="H306" s="4" t="e">
        <f t="shared" si="32"/>
        <v>#DIV/0!</v>
      </c>
      <c r="I306" s="4">
        <v>19.933</v>
      </c>
      <c r="K306" s="43">
        <f t="shared" si="28"/>
        <v>1</v>
      </c>
      <c r="L306" s="43">
        <f t="shared" si="29"/>
        <v>305</v>
      </c>
      <c r="M306" s="44">
        <f t="shared" si="30"/>
        <v>6355.1729999999998</v>
      </c>
      <c r="N306" s="4">
        <f t="shared" si="31"/>
        <v>19.110114999999997</v>
      </c>
      <c r="O306" s="4"/>
    </row>
    <row r="307" spans="1:15" x14ac:dyDescent="0.2">
      <c r="A307" s="5">
        <v>41945</v>
      </c>
      <c r="C307" s="4">
        <f>MIN($B$2:B307)</f>
        <v>0</v>
      </c>
      <c r="D307" s="43">
        <f t="shared" si="25"/>
        <v>0</v>
      </c>
      <c r="E307" s="43">
        <f t="shared" si="26"/>
        <v>0</v>
      </c>
      <c r="F307" s="44">
        <f t="shared" si="27"/>
        <v>0</v>
      </c>
      <c r="G307" s="44"/>
      <c r="H307" s="4" t="e">
        <f t="shared" si="32"/>
        <v>#DIV/0!</v>
      </c>
      <c r="I307" s="4">
        <v>20.776</v>
      </c>
      <c r="K307" s="43">
        <f t="shared" si="28"/>
        <v>1</v>
      </c>
      <c r="L307" s="43">
        <f t="shared" si="29"/>
        <v>306</v>
      </c>
      <c r="M307" s="44">
        <f t="shared" si="30"/>
        <v>6375.9489999999996</v>
      </c>
      <c r="N307" s="4">
        <f t="shared" si="31"/>
        <v>19.103554999999997</v>
      </c>
      <c r="O307" s="4"/>
    </row>
    <row r="308" spans="1:15" x14ac:dyDescent="0.2">
      <c r="A308" s="5">
        <v>41946</v>
      </c>
      <c r="C308" s="4">
        <f>MIN($B$2:B308)</f>
        <v>0</v>
      </c>
      <c r="D308" s="43">
        <f t="shared" si="25"/>
        <v>0</v>
      </c>
      <c r="E308" s="43">
        <f t="shared" si="26"/>
        <v>0</v>
      </c>
      <c r="F308" s="44">
        <f t="shared" si="27"/>
        <v>0</v>
      </c>
      <c r="G308" s="44"/>
      <c r="H308" s="4" t="e">
        <f t="shared" si="32"/>
        <v>#DIV/0!</v>
      </c>
      <c r="I308" s="4">
        <v>22.507000000000001</v>
      </c>
      <c r="K308" s="43">
        <f t="shared" si="28"/>
        <v>1</v>
      </c>
      <c r="L308" s="43">
        <f t="shared" si="29"/>
        <v>307</v>
      </c>
      <c r="M308" s="44">
        <f t="shared" si="30"/>
        <v>6398.4559999999992</v>
      </c>
      <c r="N308" s="4">
        <f t="shared" si="31"/>
        <v>19.107094999999994</v>
      </c>
      <c r="O308" s="4"/>
    </row>
    <row r="309" spans="1:15" x14ac:dyDescent="0.2">
      <c r="A309" s="5">
        <v>41947</v>
      </c>
      <c r="C309" s="4">
        <f>MIN($B$2:B309)</f>
        <v>0</v>
      </c>
      <c r="D309" s="43">
        <f t="shared" si="25"/>
        <v>0</v>
      </c>
      <c r="E309" s="43">
        <f t="shared" si="26"/>
        <v>0</v>
      </c>
      <c r="F309" s="44">
        <f t="shared" si="27"/>
        <v>0</v>
      </c>
      <c r="G309" s="44"/>
      <c r="H309" s="4" t="e">
        <f t="shared" si="32"/>
        <v>#DIV/0!</v>
      </c>
      <c r="I309" s="4">
        <v>22.393999999999998</v>
      </c>
      <c r="K309" s="43">
        <f t="shared" si="28"/>
        <v>1</v>
      </c>
      <c r="L309" s="43">
        <f t="shared" si="29"/>
        <v>308</v>
      </c>
      <c r="M309" s="44">
        <f t="shared" si="30"/>
        <v>6420.8499999999995</v>
      </c>
      <c r="N309" s="4">
        <f t="shared" si="31"/>
        <v>19.112154999999994</v>
      </c>
      <c r="O309" s="4"/>
    </row>
    <row r="310" spans="1:15" x14ac:dyDescent="0.2">
      <c r="A310" s="5">
        <v>41948</v>
      </c>
      <c r="C310" s="4">
        <f>MIN($B$2:B310)</f>
        <v>0</v>
      </c>
      <c r="D310" s="43">
        <f t="shared" si="25"/>
        <v>0</v>
      </c>
      <c r="E310" s="43">
        <f t="shared" si="26"/>
        <v>0</v>
      </c>
      <c r="F310" s="44">
        <f t="shared" si="27"/>
        <v>0</v>
      </c>
      <c r="G310" s="44"/>
      <c r="H310" s="4" t="e">
        <f t="shared" si="32"/>
        <v>#DIV/0!</v>
      </c>
      <c r="I310" s="4">
        <v>22.448</v>
      </c>
      <c r="K310" s="43">
        <f t="shared" si="28"/>
        <v>1</v>
      </c>
      <c r="L310" s="43">
        <f t="shared" si="29"/>
        <v>309</v>
      </c>
      <c r="M310" s="44">
        <f t="shared" si="30"/>
        <v>6443.2979999999998</v>
      </c>
      <c r="N310" s="4">
        <f t="shared" si="31"/>
        <v>19.117729999999998</v>
      </c>
      <c r="O310" s="4"/>
    </row>
    <row r="311" spans="1:15" x14ac:dyDescent="0.2">
      <c r="A311" s="5">
        <v>41949</v>
      </c>
      <c r="C311" s="4">
        <f>MIN($B$2:B311)</f>
        <v>0</v>
      </c>
      <c r="D311" s="43">
        <f t="shared" si="25"/>
        <v>0</v>
      </c>
      <c r="E311" s="43">
        <f t="shared" si="26"/>
        <v>0</v>
      </c>
      <c r="F311" s="44">
        <f t="shared" si="27"/>
        <v>0</v>
      </c>
      <c r="G311" s="44"/>
      <c r="H311" s="4" t="e">
        <f t="shared" si="32"/>
        <v>#DIV/0!</v>
      </c>
      <c r="I311" s="4">
        <v>22.216000000000001</v>
      </c>
      <c r="K311" s="43">
        <f t="shared" si="28"/>
        <v>1</v>
      </c>
      <c r="L311" s="43">
        <f t="shared" si="29"/>
        <v>310</v>
      </c>
      <c r="M311" s="44">
        <f t="shared" si="30"/>
        <v>6465.5140000000001</v>
      </c>
      <c r="N311" s="4">
        <f t="shared" si="31"/>
        <v>19.125989999999998</v>
      </c>
      <c r="O311" s="4"/>
    </row>
    <row r="312" spans="1:15" x14ac:dyDescent="0.2">
      <c r="A312" s="5">
        <v>41950</v>
      </c>
      <c r="C312" s="4">
        <f>MIN($B$2:B312)</f>
        <v>0</v>
      </c>
      <c r="D312" s="43">
        <f t="shared" si="25"/>
        <v>0</v>
      </c>
      <c r="E312" s="43">
        <f t="shared" si="26"/>
        <v>0</v>
      </c>
      <c r="F312" s="44">
        <f t="shared" si="27"/>
        <v>0</v>
      </c>
      <c r="G312" s="44"/>
      <c r="H312" s="4" t="e">
        <f t="shared" si="32"/>
        <v>#DIV/0!</v>
      </c>
      <c r="I312" s="4">
        <v>22.391999999999999</v>
      </c>
      <c r="K312" s="43">
        <f t="shared" si="28"/>
        <v>1</v>
      </c>
      <c r="L312" s="43">
        <f t="shared" si="29"/>
        <v>311</v>
      </c>
      <c r="M312" s="44">
        <f t="shared" si="30"/>
        <v>6487.9059999999999</v>
      </c>
      <c r="N312" s="4">
        <f t="shared" si="31"/>
        <v>19.130775</v>
      </c>
      <c r="O312" s="4"/>
    </row>
    <row r="313" spans="1:15" x14ac:dyDescent="0.2">
      <c r="A313" s="5">
        <v>41951</v>
      </c>
      <c r="C313" s="4">
        <f>MIN($B$2:B313)</f>
        <v>0</v>
      </c>
      <c r="D313" s="43">
        <f t="shared" si="25"/>
        <v>0</v>
      </c>
      <c r="E313" s="43">
        <f t="shared" si="26"/>
        <v>0</v>
      </c>
      <c r="F313" s="44">
        <f t="shared" si="27"/>
        <v>0</v>
      </c>
      <c r="G313" s="44"/>
      <c r="H313" s="4" t="e">
        <f t="shared" si="32"/>
        <v>#DIV/0!</v>
      </c>
      <c r="I313" s="4">
        <v>22.399000000000001</v>
      </c>
      <c r="K313" s="43">
        <f t="shared" si="28"/>
        <v>1</v>
      </c>
      <c r="L313" s="43">
        <f t="shared" si="29"/>
        <v>312</v>
      </c>
      <c r="M313" s="44">
        <f t="shared" si="30"/>
        <v>6510.3050000000003</v>
      </c>
      <c r="N313" s="4">
        <f t="shared" si="31"/>
        <v>19.138134999999998</v>
      </c>
      <c r="O313" s="4"/>
    </row>
    <row r="314" spans="1:15" x14ac:dyDescent="0.2">
      <c r="A314" s="5">
        <v>41952</v>
      </c>
      <c r="C314" s="4">
        <f>MIN($B$2:B314)</f>
        <v>0</v>
      </c>
      <c r="D314" s="43">
        <f t="shared" si="25"/>
        <v>0</v>
      </c>
      <c r="E314" s="43">
        <f t="shared" si="26"/>
        <v>0</v>
      </c>
      <c r="F314" s="44">
        <f t="shared" si="27"/>
        <v>0</v>
      </c>
      <c r="G314" s="44"/>
      <c r="H314" s="4" t="e">
        <f t="shared" si="32"/>
        <v>#DIV/0!</v>
      </c>
      <c r="I314" s="4">
        <v>22.535</v>
      </c>
      <c r="K314" s="43">
        <f t="shared" si="28"/>
        <v>1</v>
      </c>
      <c r="L314" s="43">
        <f t="shared" si="29"/>
        <v>313</v>
      </c>
      <c r="M314" s="44">
        <f t="shared" si="30"/>
        <v>6532.84</v>
      </c>
      <c r="N314" s="4">
        <f t="shared" si="31"/>
        <v>19.148954999999997</v>
      </c>
      <c r="O314" s="4"/>
    </row>
    <row r="315" spans="1:15" x14ac:dyDescent="0.2">
      <c r="A315" s="5">
        <v>41953</v>
      </c>
      <c r="C315" s="4">
        <f>MIN($B$2:B315)</f>
        <v>0</v>
      </c>
      <c r="D315" s="43">
        <f t="shared" si="25"/>
        <v>0</v>
      </c>
      <c r="E315" s="43">
        <f t="shared" si="26"/>
        <v>0</v>
      </c>
      <c r="F315" s="44">
        <f t="shared" si="27"/>
        <v>0</v>
      </c>
      <c r="G315" s="44"/>
      <c r="H315" s="4" t="e">
        <f t="shared" si="32"/>
        <v>#DIV/0!</v>
      </c>
      <c r="I315" s="4">
        <v>23.138000000000002</v>
      </c>
      <c r="K315" s="43">
        <f t="shared" si="28"/>
        <v>1</v>
      </c>
      <c r="L315" s="43">
        <f t="shared" si="29"/>
        <v>314</v>
      </c>
      <c r="M315" s="44">
        <f t="shared" si="30"/>
        <v>6555.9780000000001</v>
      </c>
      <c r="N315" s="4">
        <f t="shared" si="31"/>
        <v>19.164879999999997</v>
      </c>
      <c r="O315" s="4"/>
    </row>
    <row r="316" spans="1:15" x14ac:dyDescent="0.2">
      <c r="A316" s="5">
        <v>41954</v>
      </c>
      <c r="C316" s="4">
        <f>MIN($B$2:B316)</f>
        <v>0</v>
      </c>
      <c r="D316" s="43">
        <f t="shared" si="25"/>
        <v>0</v>
      </c>
      <c r="E316" s="43">
        <f t="shared" si="26"/>
        <v>0</v>
      </c>
      <c r="F316" s="44">
        <f t="shared" si="27"/>
        <v>0</v>
      </c>
      <c r="G316" s="44"/>
      <c r="H316" s="4" t="e">
        <f t="shared" si="32"/>
        <v>#DIV/0!</v>
      </c>
      <c r="I316" s="4">
        <v>23.085999999999999</v>
      </c>
      <c r="K316" s="43">
        <f t="shared" si="28"/>
        <v>1</v>
      </c>
      <c r="L316" s="43">
        <f t="shared" si="29"/>
        <v>315</v>
      </c>
      <c r="M316" s="44">
        <f t="shared" si="30"/>
        <v>6579.0640000000003</v>
      </c>
      <c r="N316" s="4">
        <f t="shared" si="31"/>
        <v>19.179545000000001</v>
      </c>
      <c r="O316" s="4"/>
    </row>
    <row r="317" spans="1:15" x14ac:dyDescent="0.2">
      <c r="A317" s="5">
        <v>41955</v>
      </c>
      <c r="C317" s="4">
        <f>MIN($B$2:B317)</f>
        <v>0</v>
      </c>
      <c r="D317" s="43">
        <f t="shared" si="25"/>
        <v>0</v>
      </c>
      <c r="E317" s="43">
        <f t="shared" si="26"/>
        <v>0</v>
      </c>
      <c r="F317" s="44">
        <f t="shared" si="27"/>
        <v>0</v>
      </c>
      <c r="G317" s="44"/>
      <c r="H317" s="4" t="e">
        <f t="shared" si="32"/>
        <v>#DIV/0!</v>
      </c>
      <c r="I317" s="4">
        <v>23.015999999999998</v>
      </c>
      <c r="K317" s="43">
        <f t="shared" si="28"/>
        <v>1</v>
      </c>
      <c r="L317" s="43">
        <f t="shared" si="29"/>
        <v>316</v>
      </c>
      <c r="M317" s="44">
        <f t="shared" si="30"/>
        <v>6602.08</v>
      </c>
      <c r="N317" s="4">
        <f t="shared" si="31"/>
        <v>19.193349999999999</v>
      </c>
      <c r="O317" s="4"/>
    </row>
    <row r="318" spans="1:15" x14ac:dyDescent="0.2">
      <c r="A318" s="5">
        <v>41956</v>
      </c>
      <c r="C318" s="4">
        <f>MIN($B$2:B318)</f>
        <v>0</v>
      </c>
      <c r="D318" s="43">
        <f t="shared" si="25"/>
        <v>0</v>
      </c>
      <c r="E318" s="43">
        <f t="shared" si="26"/>
        <v>0</v>
      </c>
      <c r="F318" s="44">
        <f t="shared" si="27"/>
        <v>0</v>
      </c>
      <c r="G318" s="44"/>
      <c r="H318" s="4" t="e">
        <f t="shared" si="32"/>
        <v>#DIV/0!</v>
      </c>
      <c r="I318" s="4">
        <v>22.733000000000001</v>
      </c>
      <c r="K318" s="43">
        <f t="shared" si="28"/>
        <v>1</v>
      </c>
      <c r="L318" s="43">
        <f t="shared" si="29"/>
        <v>317</v>
      </c>
      <c r="M318" s="44">
        <f t="shared" si="30"/>
        <v>6624.8130000000001</v>
      </c>
      <c r="N318" s="4">
        <f t="shared" si="31"/>
        <v>19.205960000000001</v>
      </c>
      <c r="O318" s="4"/>
    </row>
    <row r="319" spans="1:15" x14ac:dyDescent="0.2">
      <c r="A319" s="5">
        <v>41957</v>
      </c>
      <c r="C319" s="4">
        <f>MIN($B$2:B319)</f>
        <v>0</v>
      </c>
      <c r="D319" s="43">
        <f t="shared" si="25"/>
        <v>0</v>
      </c>
      <c r="E319" s="43">
        <f t="shared" si="26"/>
        <v>0</v>
      </c>
      <c r="F319" s="44">
        <f t="shared" si="27"/>
        <v>0</v>
      </c>
      <c r="G319" s="44"/>
      <c r="H319" s="4" t="e">
        <f t="shared" si="32"/>
        <v>#DIV/0!</v>
      </c>
      <c r="I319" s="4">
        <v>22.195</v>
      </c>
      <c r="K319" s="43">
        <f t="shared" si="28"/>
        <v>1</v>
      </c>
      <c r="L319" s="43">
        <f t="shared" si="29"/>
        <v>318</v>
      </c>
      <c r="M319" s="44">
        <f t="shared" si="30"/>
        <v>6647.0079999999998</v>
      </c>
      <c r="N319" s="4">
        <f t="shared" si="31"/>
        <v>19.214485</v>
      </c>
      <c r="O319" s="4"/>
    </row>
    <row r="320" spans="1:15" x14ac:dyDescent="0.2">
      <c r="A320" s="5">
        <v>41958</v>
      </c>
      <c r="C320" s="4">
        <f>MIN($B$2:B320)</f>
        <v>0</v>
      </c>
      <c r="D320" s="43">
        <f t="shared" si="25"/>
        <v>0</v>
      </c>
      <c r="E320" s="43">
        <f t="shared" si="26"/>
        <v>0</v>
      </c>
      <c r="F320" s="44">
        <f t="shared" si="27"/>
        <v>0</v>
      </c>
      <c r="G320" s="44"/>
      <c r="H320" s="4" t="e">
        <f t="shared" si="32"/>
        <v>#DIV/0!</v>
      </c>
      <c r="I320" s="4">
        <v>22.21</v>
      </c>
      <c r="K320" s="43">
        <f t="shared" si="28"/>
        <v>1</v>
      </c>
      <c r="L320" s="43">
        <f t="shared" si="29"/>
        <v>319</v>
      </c>
      <c r="M320" s="44">
        <f t="shared" si="30"/>
        <v>6669.2179999999998</v>
      </c>
      <c r="N320" s="4">
        <f t="shared" si="31"/>
        <v>19.225629999999999</v>
      </c>
      <c r="O320" s="4"/>
    </row>
    <row r="321" spans="1:15" x14ac:dyDescent="0.2">
      <c r="A321" s="5">
        <v>41959</v>
      </c>
      <c r="C321" s="4">
        <f>MIN($B$2:B321)</f>
        <v>0</v>
      </c>
      <c r="D321" s="43">
        <f t="shared" si="25"/>
        <v>0</v>
      </c>
      <c r="E321" s="43">
        <f t="shared" si="26"/>
        <v>0</v>
      </c>
      <c r="F321" s="44">
        <f t="shared" si="27"/>
        <v>0</v>
      </c>
      <c r="G321" s="44"/>
      <c r="H321" s="4" t="e">
        <f t="shared" si="32"/>
        <v>#DIV/0!</v>
      </c>
      <c r="I321" s="4">
        <v>22.53</v>
      </c>
      <c r="K321" s="43">
        <f t="shared" si="28"/>
        <v>1</v>
      </c>
      <c r="L321" s="43">
        <f t="shared" si="29"/>
        <v>320</v>
      </c>
      <c r="M321" s="44">
        <f t="shared" si="30"/>
        <v>6691.7479999999996</v>
      </c>
      <c r="N321" s="4">
        <f t="shared" si="31"/>
        <v>19.241209999999995</v>
      </c>
      <c r="O321" s="4"/>
    </row>
    <row r="322" spans="1:15" x14ac:dyDescent="0.2">
      <c r="A322" s="5">
        <v>41960</v>
      </c>
      <c r="C322" s="4">
        <f>MIN($B$2:B322)</f>
        <v>0</v>
      </c>
      <c r="D322" s="43">
        <f t="shared" si="25"/>
        <v>0</v>
      </c>
      <c r="E322" s="43">
        <f t="shared" si="26"/>
        <v>0</v>
      </c>
      <c r="F322" s="44">
        <f t="shared" si="27"/>
        <v>0</v>
      </c>
      <c r="G322" s="44"/>
      <c r="H322" s="4" t="e">
        <f t="shared" si="32"/>
        <v>#DIV/0!</v>
      </c>
      <c r="I322" s="4">
        <v>23.352</v>
      </c>
      <c r="K322" s="43">
        <f t="shared" si="28"/>
        <v>1</v>
      </c>
      <c r="L322" s="43">
        <f t="shared" si="29"/>
        <v>321</v>
      </c>
      <c r="M322" s="44">
        <f t="shared" si="30"/>
        <v>6715.0999999999995</v>
      </c>
      <c r="N322" s="4">
        <f t="shared" si="31"/>
        <v>19.261819999999997</v>
      </c>
      <c r="O322" s="4"/>
    </row>
    <row r="323" spans="1:15" x14ac:dyDescent="0.2">
      <c r="A323" s="5">
        <v>41961</v>
      </c>
      <c r="C323" s="4">
        <f>MIN($B$2:B323)</f>
        <v>0</v>
      </c>
      <c r="D323" s="43">
        <f t="shared" ref="D323:D386" si="33">IF(B323&gt;0,1,0)</f>
        <v>0</v>
      </c>
      <c r="E323" s="43">
        <f t="shared" si="26"/>
        <v>0</v>
      </c>
      <c r="F323" s="44">
        <f t="shared" si="27"/>
        <v>0</v>
      </c>
      <c r="G323" s="44"/>
      <c r="H323" s="4" t="e">
        <f t="shared" si="32"/>
        <v>#DIV/0!</v>
      </c>
      <c r="I323" s="4">
        <v>22.981999999999999</v>
      </c>
      <c r="K323" s="43">
        <f t="shared" si="28"/>
        <v>1</v>
      </c>
      <c r="L323" s="43">
        <f t="shared" si="29"/>
        <v>322</v>
      </c>
      <c r="M323" s="44">
        <f t="shared" si="30"/>
        <v>6738.0819999999994</v>
      </c>
      <c r="N323" s="4">
        <f t="shared" si="31"/>
        <v>19.278784999999996</v>
      </c>
      <c r="O323" s="4"/>
    </row>
    <row r="324" spans="1:15" x14ac:dyDescent="0.2">
      <c r="A324" s="5">
        <v>41962</v>
      </c>
      <c r="C324" s="4">
        <f>MIN($B$2:B324)</f>
        <v>0</v>
      </c>
      <c r="D324" s="43">
        <f t="shared" si="33"/>
        <v>0</v>
      </c>
      <c r="E324" s="43">
        <f t="shared" ref="E324:E387" si="34">E323+D324</f>
        <v>0</v>
      </c>
      <c r="F324" s="44">
        <f t="shared" ref="F324:F387" si="35">IF(D324=1,B324+F323,F323)</f>
        <v>0</v>
      </c>
      <c r="G324" s="44"/>
      <c r="H324" s="4" t="e">
        <f t="shared" si="32"/>
        <v>#DIV/0!</v>
      </c>
      <c r="I324" s="4">
        <v>23.102</v>
      </c>
      <c r="K324" s="43">
        <f t="shared" ref="K324:K387" si="36">IF(I324&lt;&gt;0,1,0)</f>
        <v>1</v>
      </c>
      <c r="L324" s="43">
        <f t="shared" ref="L324:L387" si="37">K324+L323</f>
        <v>323</v>
      </c>
      <c r="M324" s="44">
        <f t="shared" ref="M324:M387" si="38">IF(K324=1,I324+M323,M323)</f>
        <v>6761.1839999999993</v>
      </c>
      <c r="N324" s="4">
        <f t="shared" si="31"/>
        <v>19.295969999999997</v>
      </c>
      <c r="O324" s="4"/>
    </row>
    <row r="325" spans="1:15" x14ac:dyDescent="0.2">
      <c r="A325" s="5">
        <v>41963</v>
      </c>
      <c r="C325" s="4">
        <f>MIN($B$2:B325)</f>
        <v>0</v>
      </c>
      <c r="D325" s="43">
        <f t="shared" si="33"/>
        <v>0</v>
      </c>
      <c r="E325" s="43">
        <f t="shared" si="34"/>
        <v>0</v>
      </c>
      <c r="F325" s="44">
        <f t="shared" si="35"/>
        <v>0</v>
      </c>
      <c r="G325" s="44"/>
      <c r="H325" s="4" t="e">
        <f t="shared" si="32"/>
        <v>#DIV/0!</v>
      </c>
      <c r="I325" s="4">
        <v>23.274000000000001</v>
      </c>
      <c r="K325" s="43">
        <f t="shared" si="36"/>
        <v>1</v>
      </c>
      <c r="L325" s="43">
        <f t="shared" si="37"/>
        <v>324</v>
      </c>
      <c r="M325" s="44">
        <f t="shared" si="38"/>
        <v>6784.4579999999996</v>
      </c>
      <c r="N325" s="4">
        <f t="shared" si="31"/>
        <v>19.313039999999997</v>
      </c>
      <c r="O325" s="4"/>
    </row>
    <row r="326" spans="1:15" x14ac:dyDescent="0.2">
      <c r="A326" s="5">
        <v>41964</v>
      </c>
      <c r="C326" s="4">
        <f>MIN($B$2:B326)</f>
        <v>0</v>
      </c>
      <c r="D326" s="43">
        <f t="shared" si="33"/>
        <v>0</v>
      </c>
      <c r="E326" s="43">
        <f t="shared" si="34"/>
        <v>0</v>
      </c>
      <c r="F326" s="44">
        <f t="shared" si="35"/>
        <v>0</v>
      </c>
      <c r="G326" s="44"/>
      <c r="H326" s="4" t="e">
        <f t="shared" si="32"/>
        <v>#DIV/0!</v>
      </c>
      <c r="I326" s="4">
        <v>23.202999999999999</v>
      </c>
      <c r="K326" s="43">
        <f t="shared" si="36"/>
        <v>1</v>
      </c>
      <c r="L326" s="43">
        <f t="shared" si="37"/>
        <v>325</v>
      </c>
      <c r="M326" s="44">
        <f t="shared" si="38"/>
        <v>6807.6610000000001</v>
      </c>
      <c r="N326" s="4">
        <f t="shared" si="31"/>
        <v>19.328694999999996</v>
      </c>
      <c r="O326" s="4"/>
    </row>
    <row r="327" spans="1:15" x14ac:dyDescent="0.2">
      <c r="A327" s="5">
        <v>41965</v>
      </c>
      <c r="C327" s="4">
        <f>MIN($B$2:B327)</f>
        <v>0</v>
      </c>
      <c r="D327" s="43">
        <f t="shared" si="33"/>
        <v>0</v>
      </c>
      <c r="E327" s="43">
        <f t="shared" si="34"/>
        <v>0</v>
      </c>
      <c r="F327" s="44">
        <f t="shared" si="35"/>
        <v>0</v>
      </c>
      <c r="G327" s="44"/>
      <c r="H327" s="4" t="e">
        <f t="shared" si="32"/>
        <v>#DIV/0!</v>
      </c>
      <c r="I327" s="4">
        <v>23.17</v>
      </c>
      <c r="K327" s="43">
        <f t="shared" si="36"/>
        <v>1</v>
      </c>
      <c r="L327" s="43">
        <f t="shared" si="37"/>
        <v>326</v>
      </c>
      <c r="M327" s="44">
        <f t="shared" si="38"/>
        <v>6830.8310000000001</v>
      </c>
      <c r="N327" s="4">
        <f t="shared" si="31"/>
        <v>19.346174999999999</v>
      </c>
      <c r="O327" s="4"/>
    </row>
    <row r="328" spans="1:15" x14ac:dyDescent="0.2">
      <c r="A328" s="5">
        <v>41966</v>
      </c>
      <c r="C328" s="4">
        <f>MIN($B$2:B328)</f>
        <v>0</v>
      </c>
      <c r="D328" s="43">
        <f t="shared" si="33"/>
        <v>0</v>
      </c>
      <c r="E328" s="43">
        <f t="shared" si="34"/>
        <v>0</v>
      </c>
      <c r="F328" s="44">
        <f t="shared" si="35"/>
        <v>0</v>
      </c>
      <c r="G328" s="44"/>
      <c r="H328" s="4" t="e">
        <f t="shared" si="32"/>
        <v>#DIV/0!</v>
      </c>
      <c r="I328" s="4">
        <v>23.337</v>
      </c>
      <c r="K328" s="43">
        <f t="shared" si="36"/>
        <v>1</v>
      </c>
      <c r="L328" s="43">
        <f t="shared" si="37"/>
        <v>327</v>
      </c>
      <c r="M328" s="44">
        <f t="shared" si="38"/>
        <v>6854.1680000000006</v>
      </c>
      <c r="N328" s="4">
        <f t="shared" si="31"/>
        <v>19.367405000000002</v>
      </c>
      <c r="O328" s="4"/>
    </row>
    <row r="329" spans="1:15" x14ac:dyDescent="0.2">
      <c r="A329" s="5">
        <v>41967</v>
      </c>
      <c r="C329" s="4">
        <f>MIN($B$2:B329)</f>
        <v>0</v>
      </c>
      <c r="D329" s="43">
        <f t="shared" si="33"/>
        <v>0</v>
      </c>
      <c r="E329" s="43">
        <f t="shared" si="34"/>
        <v>0</v>
      </c>
      <c r="F329" s="44">
        <f t="shared" si="35"/>
        <v>0</v>
      </c>
      <c r="G329" s="44"/>
      <c r="H329" s="4" t="e">
        <f t="shared" si="32"/>
        <v>#DIV/0!</v>
      </c>
      <c r="I329" s="4">
        <v>24.385000000000002</v>
      </c>
      <c r="K329" s="43">
        <f t="shared" si="36"/>
        <v>1</v>
      </c>
      <c r="L329" s="43">
        <f t="shared" si="37"/>
        <v>328</v>
      </c>
      <c r="M329" s="44">
        <f t="shared" si="38"/>
        <v>6878.5530000000008</v>
      </c>
      <c r="N329" s="4">
        <f t="shared" si="31"/>
        <v>19.392970000000002</v>
      </c>
      <c r="O329" s="4"/>
    </row>
    <row r="330" spans="1:15" x14ac:dyDescent="0.2">
      <c r="A330" s="5">
        <v>41968</v>
      </c>
      <c r="C330" s="4">
        <f>MIN($B$2:B330)</f>
        <v>0</v>
      </c>
      <c r="D330" s="43">
        <f t="shared" si="33"/>
        <v>0</v>
      </c>
      <c r="E330" s="43">
        <f t="shared" si="34"/>
        <v>0</v>
      </c>
      <c r="F330" s="44">
        <f t="shared" si="35"/>
        <v>0</v>
      </c>
      <c r="G330" s="44"/>
      <c r="H330" s="4" t="e">
        <f t="shared" si="32"/>
        <v>#DIV/0!</v>
      </c>
      <c r="I330" s="4">
        <v>24.879000000000001</v>
      </c>
      <c r="K330" s="43">
        <f t="shared" si="36"/>
        <v>1</v>
      </c>
      <c r="L330" s="43">
        <f t="shared" si="37"/>
        <v>329</v>
      </c>
      <c r="M330" s="44">
        <f t="shared" si="38"/>
        <v>6903.4320000000007</v>
      </c>
      <c r="N330" s="4">
        <f t="shared" si="31"/>
        <v>19.418155000000002</v>
      </c>
      <c r="O330" s="4"/>
    </row>
    <row r="331" spans="1:15" x14ac:dyDescent="0.2">
      <c r="A331" s="5">
        <v>41969</v>
      </c>
      <c r="C331" s="4">
        <f>MIN($B$2:B331)</f>
        <v>0</v>
      </c>
      <c r="D331" s="43">
        <f t="shared" si="33"/>
        <v>0</v>
      </c>
      <c r="E331" s="43">
        <f t="shared" si="34"/>
        <v>0</v>
      </c>
      <c r="F331" s="44">
        <f t="shared" si="35"/>
        <v>0</v>
      </c>
      <c r="G331" s="44"/>
      <c r="H331" s="4" t="e">
        <f t="shared" si="32"/>
        <v>#DIV/0!</v>
      </c>
      <c r="I331" s="4">
        <v>24.96</v>
      </c>
      <c r="K331" s="43">
        <f t="shared" si="36"/>
        <v>1</v>
      </c>
      <c r="L331" s="43">
        <f t="shared" si="37"/>
        <v>330</v>
      </c>
      <c r="M331" s="44">
        <f t="shared" si="38"/>
        <v>6928.3920000000007</v>
      </c>
      <c r="N331" s="4">
        <f t="shared" ref="N331:N394" si="39">(M331-M131)/(L331-L131)</f>
        <v>19.443315000000002</v>
      </c>
      <c r="O331" s="4"/>
    </row>
    <row r="332" spans="1:15" x14ac:dyDescent="0.2">
      <c r="A332" s="5">
        <v>41970</v>
      </c>
      <c r="C332" s="4">
        <f>MIN($B$2:B332)</f>
        <v>0</v>
      </c>
      <c r="D332" s="43">
        <f t="shared" si="33"/>
        <v>0</v>
      </c>
      <c r="E332" s="43">
        <f t="shared" si="34"/>
        <v>0</v>
      </c>
      <c r="F332" s="44">
        <f t="shared" si="35"/>
        <v>0</v>
      </c>
      <c r="G332" s="44"/>
      <c r="H332" s="4" t="e">
        <f t="shared" si="32"/>
        <v>#DIV/0!</v>
      </c>
      <c r="I332" s="4">
        <v>24.556999999999999</v>
      </c>
      <c r="K332" s="43">
        <f t="shared" si="36"/>
        <v>1</v>
      </c>
      <c r="L332" s="43">
        <f t="shared" si="37"/>
        <v>331</v>
      </c>
      <c r="M332" s="44">
        <f t="shared" si="38"/>
        <v>6952.9490000000005</v>
      </c>
      <c r="N332" s="4">
        <f t="shared" si="39"/>
        <v>19.466305000000002</v>
      </c>
      <c r="O332" s="4"/>
    </row>
    <row r="333" spans="1:15" x14ac:dyDescent="0.2">
      <c r="A333" s="5">
        <v>41971</v>
      </c>
      <c r="C333" s="4">
        <f>MIN($B$2:B333)</f>
        <v>0</v>
      </c>
      <c r="D333" s="43">
        <f t="shared" si="33"/>
        <v>0</v>
      </c>
      <c r="E333" s="43">
        <f t="shared" si="34"/>
        <v>0</v>
      </c>
      <c r="F333" s="44">
        <f t="shared" si="35"/>
        <v>0</v>
      </c>
      <c r="G333" s="44"/>
      <c r="H333" s="4" t="e">
        <f t="shared" si="32"/>
        <v>#DIV/0!</v>
      </c>
      <c r="I333" s="4">
        <v>24.326000000000001</v>
      </c>
      <c r="K333" s="43">
        <f t="shared" si="36"/>
        <v>1</v>
      </c>
      <c r="L333" s="43">
        <f t="shared" si="37"/>
        <v>332</v>
      </c>
      <c r="M333" s="44">
        <f t="shared" si="38"/>
        <v>6977.2750000000005</v>
      </c>
      <c r="N333" s="4">
        <f t="shared" si="39"/>
        <v>19.489330000000002</v>
      </c>
      <c r="O333" s="4"/>
    </row>
    <row r="334" spans="1:15" x14ac:dyDescent="0.2">
      <c r="A334" s="5">
        <v>41972</v>
      </c>
      <c r="C334" s="4">
        <f>MIN($B$2:B334)</f>
        <v>0</v>
      </c>
      <c r="D334" s="43">
        <f t="shared" si="33"/>
        <v>0</v>
      </c>
      <c r="E334" s="43">
        <f t="shared" si="34"/>
        <v>0</v>
      </c>
      <c r="F334" s="44">
        <f t="shared" si="35"/>
        <v>0</v>
      </c>
      <c r="G334" s="44"/>
      <c r="H334" s="4" t="e">
        <f t="shared" si="32"/>
        <v>#DIV/0!</v>
      </c>
      <c r="I334" s="4">
        <v>24.318999999999999</v>
      </c>
      <c r="K334" s="43">
        <f t="shared" si="36"/>
        <v>1</v>
      </c>
      <c r="L334" s="43">
        <f t="shared" si="37"/>
        <v>333</v>
      </c>
      <c r="M334" s="44">
        <f t="shared" si="38"/>
        <v>7001.594000000001</v>
      </c>
      <c r="N334" s="4">
        <f t="shared" si="39"/>
        <v>19.509940000000004</v>
      </c>
      <c r="O334" s="4"/>
    </row>
    <row r="335" spans="1:15" x14ac:dyDescent="0.2">
      <c r="A335" s="5">
        <v>41973</v>
      </c>
      <c r="C335" s="4">
        <f>MIN($B$2:B335)</f>
        <v>0</v>
      </c>
      <c r="D335" s="43">
        <f t="shared" si="33"/>
        <v>0</v>
      </c>
      <c r="E335" s="43">
        <f t="shared" si="34"/>
        <v>0</v>
      </c>
      <c r="F335" s="44">
        <f t="shared" si="35"/>
        <v>0</v>
      </c>
      <c r="G335" s="44"/>
      <c r="H335" s="4" t="e">
        <f t="shared" si="32"/>
        <v>#DIV/0!</v>
      </c>
      <c r="I335" s="4">
        <v>24.387</v>
      </c>
      <c r="K335" s="43">
        <f t="shared" si="36"/>
        <v>1</v>
      </c>
      <c r="L335" s="43">
        <f t="shared" si="37"/>
        <v>334</v>
      </c>
      <c r="M335" s="44">
        <f t="shared" si="38"/>
        <v>7025.9810000000007</v>
      </c>
      <c r="N335" s="4">
        <f t="shared" si="39"/>
        <v>19.531665000000004</v>
      </c>
      <c r="O335" s="4"/>
    </row>
    <row r="336" spans="1:15" x14ac:dyDescent="0.2">
      <c r="A336" s="5">
        <v>41974</v>
      </c>
      <c r="C336" s="4">
        <f>MIN($B$2:B336)</f>
        <v>0</v>
      </c>
      <c r="D336" s="43">
        <f t="shared" si="33"/>
        <v>0</v>
      </c>
      <c r="E336" s="43">
        <f t="shared" si="34"/>
        <v>0</v>
      </c>
      <c r="F336" s="44">
        <f t="shared" si="35"/>
        <v>0</v>
      </c>
      <c r="G336" s="44"/>
      <c r="H336" s="4" t="e">
        <f t="shared" si="32"/>
        <v>#DIV/0!</v>
      </c>
      <c r="I336" s="4">
        <v>24.593</v>
      </c>
      <c r="K336" s="43">
        <f t="shared" si="36"/>
        <v>1</v>
      </c>
      <c r="L336" s="43">
        <f t="shared" si="37"/>
        <v>335</v>
      </c>
      <c r="M336" s="44">
        <f t="shared" si="38"/>
        <v>7050.5740000000005</v>
      </c>
      <c r="N336" s="4">
        <f t="shared" si="39"/>
        <v>19.555850000000003</v>
      </c>
      <c r="O336" s="4"/>
    </row>
    <row r="337" spans="1:15" x14ac:dyDescent="0.2">
      <c r="A337" s="5">
        <v>41975</v>
      </c>
      <c r="C337" s="4">
        <f>MIN($B$2:B337)</f>
        <v>0</v>
      </c>
      <c r="D337" s="43">
        <f t="shared" si="33"/>
        <v>0</v>
      </c>
      <c r="E337" s="43">
        <f t="shared" si="34"/>
        <v>0</v>
      </c>
      <c r="F337" s="44">
        <f t="shared" si="35"/>
        <v>0</v>
      </c>
      <c r="G337" s="44"/>
      <c r="H337" s="4" t="e">
        <f t="shared" si="32"/>
        <v>#DIV/0!</v>
      </c>
      <c r="I337" s="4">
        <v>23.927</v>
      </c>
      <c r="K337" s="43">
        <f t="shared" si="36"/>
        <v>1</v>
      </c>
      <c r="L337" s="43">
        <f t="shared" si="37"/>
        <v>336</v>
      </c>
      <c r="M337" s="44">
        <f t="shared" si="38"/>
        <v>7074.5010000000002</v>
      </c>
      <c r="N337" s="4">
        <f t="shared" si="39"/>
        <v>19.579129999999999</v>
      </c>
      <c r="O337" s="4"/>
    </row>
    <row r="338" spans="1:15" x14ac:dyDescent="0.2">
      <c r="A338" s="5">
        <v>41976</v>
      </c>
      <c r="C338" s="4">
        <f>MIN($B$2:B338)</f>
        <v>0</v>
      </c>
      <c r="D338" s="43">
        <f t="shared" si="33"/>
        <v>0</v>
      </c>
      <c r="E338" s="43">
        <f t="shared" si="34"/>
        <v>0</v>
      </c>
      <c r="F338" s="44">
        <f t="shared" si="35"/>
        <v>0</v>
      </c>
      <c r="G338" s="44"/>
      <c r="H338" s="4" t="e">
        <f t="shared" si="32"/>
        <v>#DIV/0!</v>
      </c>
      <c r="I338" s="4">
        <v>23.707999999999998</v>
      </c>
      <c r="K338" s="43">
        <f t="shared" si="36"/>
        <v>1</v>
      </c>
      <c r="L338" s="43">
        <f t="shared" si="37"/>
        <v>337</v>
      </c>
      <c r="M338" s="44">
        <f t="shared" si="38"/>
        <v>7098.2089999999998</v>
      </c>
      <c r="N338" s="4">
        <f t="shared" si="39"/>
        <v>19.603874999999999</v>
      </c>
      <c r="O338" s="4"/>
    </row>
    <row r="339" spans="1:15" x14ac:dyDescent="0.2">
      <c r="A339" s="5">
        <v>41977</v>
      </c>
      <c r="C339" s="4">
        <f>MIN($B$2:B339)</f>
        <v>0</v>
      </c>
      <c r="D339" s="43">
        <f t="shared" si="33"/>
        <v>0</v>
      </c>
      <c r="E339" s="43">
        <f t="shared" si="34"/>
        <v>0</v>
      </c>
      <c r="F339" s="44">
        <f t="shared" si="35"/>
        <v>0</v>
      </c>
      <c r="G339" s="44"/>
      <c r="H339" s="4" t="e">
        <f t="shared" si="32"/>
        <v>#DIV/0!</v>
      </c>
      <c r="I339" s="4">
        <v>23.347999999999999</v>
      </c>
      <c r="K339" s="43">
        <f t="shared" si="36"/>
        <v>1</v>
      </c>
      <c r="L339" s="43">
        <f t="shared" si="37"/>
        <v>338</v>
      </c>
      <c r="M339" s="44">
        <f t="shared" si="38"/>
        <v>7121.5569999999998</v>
      </c>
      <c r="N339" s="4">
        <f t="shared" si="39"/>
        <v>19.624444999999998</v>
      </c>
      <c r="O339" s="4"/>
    </row>
    <row r="340" spans="1:15" x14ac:dyDescent="0.2">
      <c r="A340" s="5">
        <v>41978</v>
      </c>
      <c r="C340" s="4">
        <f>MIN($B$2:B340)</f>
        <v>0</v>
      </c>
      <c r="D340" s="43">
        <f t="shared" si="33"/>
        <v>0</v>
      </c>
      <c r="E340" s="43">
        <f t="shared" si="34"/>
        <v>0</v>
      </c>
      <c r="F340" s="44">
        <f t="shared" si="35"/>
        <v>0</v>
      </c>
      <c r="G340" s="44"/>
      <c r="H340" s="4" t="e">
        <f t="shared" si="32"/>
        <v>#DIV/0!</v>
      </c>
      <c r="I340" s="4">
        <v>23.207000000000001</v>
      </c>
      <c r="K340" s="43">
        <f t="shared" si="36"/>
        <v>1</v>
      </c>
      <c r="L340" s="43">
        <f t="shared" si="37"/>
        <v>339</v>
      </c>
      <c r="M340" s="44">
        <f t="shared" si="38"/>
        <v>7144.7640000000001</v>
      </c>
      <c r="N340" s="4">
        <f t="shared" si="39"/>
        <v>19.645724999999999</v>
      </c>
      <c r="O340" s="4"/>
    </row>
    <row r="341" spans="1:15" x14ac:dyDescent="0.2">
      <c r="A341" s="5">
        <v>41979</v>
      </c>
      <c r="C341" s="4">
        <f>MIN($B$2:B341)</f>
        <v>0</v>
      </c>
      <c r="D341" s="43">
        <f t="shared" si="33"/>
        <v>0</v>
      </c>
      <c r="E341" s="43">
        <f t="shared" si="34"/>
        <v>0</v>
      </c>
      <c r="F341" s="44">
        <f t="shared" si="35"/>
        <v>0</v>
      </c>
      <c r="G341" s="44"/>
      <c r="H341" s="4" t="e">
        <f t="shared" si="32"/>
        <v>#DIV/0!</v>
      </c>
      <c r="I341" s="4">
        <v>23.245000000000001</v>
      </c>
      <c r="K341" s="43">
        <f t="shared" si="36"/>
        <v>1</v>
      </c>
      <c r="L341" s="43">
        <f t="shared" si="37"/>
        <v>340</v>
      </c>
      <c r="M341" s="44">
        <f t="shared" si="38"/>
        <v>7168.009</v>
      </c>
      <c r="N341" s="4">
        <f t="shared" si="39"/>
        <v>19.666229999999999</v>
      </c>
      <c r="O341" s="4"/>
    </row>
    <row r="342" spans="1:15" x14ac:dyDescent="0.2">
      <c r="A342" s="5">
        <v>41980</v>
      </c>
      <c r="C342" s="4">
        <f>MIN($B$2:B342)</f>
        <v>0</v>
      </c>
      <c r="D342" s="43">
        <f t="shared" si="33"/>
        <v>0</v>
      </c>
      <c r="E342" s="43">
        <f t="shared" si="34"/>
        <v>0</v>
      </c>
      <c r="F342" s="44">
        <f t="shared" si="35"/>
        <v>0</v>
      </c>
      <c r="G342" s="44"/>
      <c r="H342" s="4" t="e">
        <f t="shared" si="32"/>
        <v>#DIV/0!</v>
      </c>
      <c r="I342" s="4">
        <v>23.456</v>
      </c>
      <c r="K342" s="43">
        <f t="shared" si="36"/>
        <v>1</v>
      </c>
      <c r="L342" s="43">
        <f t="shared" si="37"/>
        <v>341</v>
      </c>
      <c r="M342" s="44">
        <f t="shared" si="38"/>
        <v>7191.4650000000001</v>
      </c>
      <c r="N342" s="4">
        <f t="shared" si="39"/>
        <v>19.685010000000002</v>
      </c>
      <c r="O342" s="4"/>
    </row>
    <row r="343" spans="1:15" x14ac:dyDescent="0.2">
      <c r="A343" s="5">
        <v>41981</v>
      </c>
      <c r="C343" s="4">
        <f>MIN($B$2:B343)</f>
        <v>0</v>
      </c>
      <c r="D343" s="43">
        <f t="shared" si="33"/>
        <v>0</v>
      </c>
      <c r="E343" s="43">
        <f t="shared" si="34"/>
        <v>0</v>
      </c>
      <c r="F343" s="44">
        <f t="shared" si="35"/>
        <v>0</v>
      </c>
      <c r="G343" s="44"/>
      <c r="H343" s="4" t="e">
        <f t="shared" si="32"/>
        <v>#DIV/0!</v>
      </c>
      <c r="I343" s="4">
        <v>23.327000000000002</v>
      </c>
      <c r="K343" s="43">
        <f t="shared" si="36"/>
        <v>1</v>
      </c>
      <c r="L343" s="43">
        <f t="shared" si="37"/>
        <v>342</v>
      </c>
      <c r="M343" s="44">
        <f t="shared" si="38"/>
        <v>7214.7920000000004</v>
      </c>
      <c r="N343" s="4">
        <f t="shared" si="39"/>
        <v>19.703220000000002</v>
      </c>
      <c r="O343" s="4"/>
    </row>
    <row r="344" spans="1:15" x14ac:dyDescent="0.2">
      <c r="A344" s="5">
        <v>41982</v>
      </c>
      <c r="C344" s="4">
        <f>MIN($B$2:B344)</f>
        <v>0</v>
      </c>
      <c r="D344" s="43">
        <f t="shared" si="33"/>
        <v>0</v>
      </c>
      <c r="E344" s="43">
        <f t="shared" si="34"/>
        <v>0</v>
      </c>
      <c r="F344" s="44">
        <f t="shared" si="35"/>
        <v>0</v>
      </c>
      <c r="G344" s="44"/>
      <c r="H344" s="4" t="e">
        <f t="shared" si="32"/>
        <v>#DIV/0!</v>
      </c>
      <c r="I344" s="4">
        <v>23.236999999999998</v>
      </c>
      <c r="K344" s="43">
        <f t="shared" si="36"/>
        <v>1</v>
      </c>
      <c r="L344" s="43">
        <f t="shared" si="37"/>
        <v>343</v>
      </c>
      <c r="M344" s="44">
        <f t="shared" si="38"/>
        <v>7238.0290000000005</v>
      </c>
      <c r="N344" s="4">
        <f t="shared" si="39"/>
        <v>19.722785000000002</v>
      </c>
      <c r="O344" s="4"/>
    </row>
    <row r="345" spans="1:15" x14ac:dyDescent="0.2">
      <c r="A345" s="5">
        <v>41983</v>
      </c>
      <c r="C345" s="4">
        <f>MIN($B$2:B345)</f>
        <v>0</v>
      </c>
      <c r="D345" s="43">
        <f t="shared" si="33"/>
        <v>0</v>
      </c>
      <c r="E345" s="43">
        <f t="shared" si="34"/>
        <v>0</v>
      </c>
      <c r="F345" s="44">
        <f t="shared" si="35"/>
        <v>0</v>
      </c>
      <c r="G345" s="44"/>
      <c r="H345" s="4" t="e">
        <f t="shared" si="32"/>
        <v>#DIV/0!</v>
      </c>
      <c r="I345" s="4">
        <v>23.295000000000002</v>
      </c>
      <c r="K345" s="43">
        <f t="shared" si="36"/>
        <v>1</v>
      </c>
      <c r="L345" s="43">
        <f t="shared" si="37"/>
        <v>344</v>
      </c>
      <c r="M345" s="44">
        <f t="shared" si="38"/>
        <v>7261.3240000000005</v>
      </c>
      <c r="N345" s="4">
        <f t="shared" si="39"/>
        <v>19.742715000000004</v>
      </c>
      <c r="O345" s="4"/>
    </row>
    <row r="346" spans="1:15" x14ac:dyDescent="0.2">
      <c r="A346" s="5">
        <v>41984</v>
      </c>
      <c r="C346" s="4">
        <f>MIN($B$2:B346)</f>
        <v>0</v>
      </c>
      <c r="D346" s="43">
        <f t="shared" si="33"/>
        <v>0</v>
      </c>
      <c r="E346" s="43">
        <f t="shared" si="34"/>
        <v>0</v>
      </c>
      <c r="F346" s="44">
        <f t="shared" si="35"/>
        <v>0</v>
      </c>
      <c r="G346" s="44"/>
      <c r="H346" s="4" t="e">
        <f t="shared" si="32"/>
        <v>#DIV/0!</v>
      </c>
      <c r="I346" s="4">
        <v>22.802</v>
      </c>
      <c r="K346" s="43">
        <f t="shared" si="36"/>
        <v>1</v>
      </c>
      <c r="L346" s="43">
        <f t="shared" si="37"/>
        <v>345</v>
      </c>
      <c r="M346" s="44">
        <f t="shared" si="38"/>
        <v>7284.1260000000002</v>
      </c>
      <c r="N346" s="4">
        <f t="shared" si="39"/>
        <v>19.759195000000002</v>
      </c>
      <c r="O346" s="4"/>
    </row>
    <row r="347" spans="1:15" x14ac:dyDescent="0.2">
      <c r="A347" s="5">
        <v>41985</v>
      </c>
      <c r="C347" s="4">
        <f>MIN($B$2:B347)</f>
        <v>0</v>
      </c>
      <c r="D347" s="43">
        <f t="shared" si="33"/>
        <v>0</v>
      </c>
      <c r="E347" s="43">
        <f t="shared" si="34"/>
        <v>0</v>
      </c>
      <c r="F347" s="44">
        <f t="shared" si="35"/>
        <v>0</v>
      </c>
      <c r="G347" s="44"/>
      <c r="H347" s="4" t="e">
        <f t="shared" si="32"/>
        <v>#DIV/0!</v>
      </c>
      <c r="I347" s="4">
        <v>22.841000000000001</v>
      </c>
      <c r="K347" s="43">
        <f t="shared" si="36"/>
        <v>1</v>
      </c>
      <c r="L347" s="43">
        <f t="shared" si="37"/>
        <v>346</v>
      </c>
      <c r="M347" s="44">
        <f t="shared" si="38"/>
        <v>7306.9670000000006</v>
      </c>
      <c r="N347" s="4">
        <f t="shared" si="39"/>
        <v>19.776080000000004</v>
      </c>
      <c r="O347" s="4"/>
    </row>
    <row r="348" spans="1:15" x14ac:dyDescent="0.2">
      <c r="A348" s="5">
        <v>41986</v>
      </c>
      <c r="C348" s="4">
        <f>MIN($B$2:B348)</f>
        <v>0</v>
      </c>
      <c r="D348" s="43">
        <f t="shared" si="33"/>
        <v>0</v>
      </c>
      <c r="E348" s="43">
        <f t="shared" si="34"/>
        <v>0</v>
      </c>
      <c r="F348" s="44">
        <f t="shared" si="35"/>
        <v>0</v>
      </c>
      <c r="G348" s="44"/>
      <c r="H348" s="4" t="e">
        <f t="shared" si="32"/>
        <v>#DIV/0!</v>
      </c>
      <c r="I348" s="4">
        <v>22.826000000000001</v>
      </c>
      <c r="K348" s="43">
        <f t="shared" si="36"/>
        <v>1</v>
      </c>
      <c r="L348" s="43">
        <f t="shared" si="37"/>
        <v>347</v>
      </c>
      <c r="M348" s="44">
        <f t="shared" si="38"/>
        <v>7329.7930000000006</v>
      </c>
      <c r="N348" s="4">
        <f t="shared" si="39"/>
        <v>19.794235000000004</v>
      </c>
      <c r="O348" s="4"/>
    </row>
    <row r="349" spans="1:15" x14ac:dyDescent="0.2">
      <c r="A349" s="5">
        <v>41987</v>
      </c>
      <c r="C349" s="4">
        <f>MIN($B$2:B349)</f>
        <v>0</v>
      </c>
      <c r="D349" s="43">
        <f t="shared" si="33"/>
        <v>0</v>
      </c>
      <c r="E349" s="43">
        <f t="shared" si="34"/>
        <v>0</v>
      </c>
      <c r="F349" s="44">
        <f t="shared" si="35"/>
        <v>0</v>
      </c>
      <c r="G349" s="44"/>
      <c r="H349" s="4" t="e">
        <f t="shared" si="32"/>
        <v>#DIV/0!</v>
      </c>
      <c r="I349" s="4">
        <v>22.983000000000001</v>
      </c>
      <c r="K349" s="43">
        <f t="shared" si="36"/>
        <v>1</v>
      </c>
      <c r="L349" s="43">
        <f t="shared" si="37"/>
        <v>348</v>
      </c>
      <c r="M349" s="44">
        <f t="shared" si="38"/>
        <v>7352.7760000000007</v>
      </c>
      <c r="N349" s="4">
        <f t="shared" si="39"/>
        <v>19.814275000000006</v>
      </c>
      <c r="O349" s="4"/>
    </row>
    <row r="350" spans="1:15" x14ac:dyDescent="0.2">
      <c r="A350" s="5">
        <v>41988</v>
      </c>
      <c r="C350" s="4">
        <f>MIN($B$2:B350)</f>
        <v>0</v>
      </c>
      <c r="D350" s="43">
        <f t="shared" si="33"/>
        <v>0</v>
      </c>
      <c r="E350" s="43">
        <f t="shared" si="34"/>
        <v>0</v>
      </c>
      <c r="F350" s="44">
        <f t="shared" si="35"/>
        <v>0</v>
      </c>
      <c r="G350" s="44"/>
      <c r="H350" s="4" t="e">
        <f t="shared" si="32"/>
        <v>#DIV/0!</v>
      </c>
      <c r="I350" s="4">
        <v>22.66</v>
      </c>
      <c r="K350" s="43">
        <f t="shared" si="36"/>
        <v>1</v>
      </c>
      <c r="L350" s="43">
        <f t="shared" si="37"/>
        <v>349</v>
      </c>
      <c r="M350" s="44">
        <f t="shared" si="38"/>
        <v>7375.4360000000006</v>
      </c>
      <c r="N350" s="4">
        <f t="shared" si="39"/>
        <v>19.834430000000005</v>
      </c>
      <c r="O350" s="4"/>
    </row>
    <row r="351" spans="1:15" x14ac:dyDescent="0.2">
      <c r="A351" s="5">
        <v>41989</v>
      </c>
      <c r="C351" s="4">
        <f>MIN($B$2:B351)</f>
        <v>0</v>
      </c>
      <c r="D351" s="43">
        <f t="shared" si="33"/>
        <v>0</v>
      </c>
      <c r="E351" s="43">
        <f t="shared" si="34"/>
        <v>0</v>
      </c>
      <c r="F351" s="44">
        <f t="shared" si="35"/>
        <v>0</v>
      </c>
      <c r="G351" s="44"/>
      <c r="H351" s="4" t="e">
        <f t="shared" si="32"/>
        <v>#DIV/0!</v>
      </c>
      <c r="I351" s="4">
        <v>22.53</v>
      </c>
      <c r="K351" s="43">
        <f t="shared" si="36"/>
        <v>1</v>
      </c>
      <c r="L351" s="43">
        <f t="shared" si="37"/>
        <v>350</v>
      </c>
      <c r="M351" s="44">
        <f t="shared" si="38"/>
        <v>7397.9660000000003</v>
      </c>
      <c r="N351" s="4">
        <f t="shared" si="39"/>
        <v>19.855270000000004</v>
      </c>
      <c r="O351" s="4"/>
    </row>
    <row r="352" spans="1:15" x14ac:dyDescent="0.2">
      <c r="A352" s="5">
        <v>41990</v>
      </c>
      <c r="C352" s="4">
        <f>MIN($B$2:B352)</f>
        <v>0</v>
      </c>
      <c r="D352" s="43">
        <f t="shared" si="33"/>
        <v>0</v>
      </c>
      <c r="E352" s="43">
        <f t="shared" si="34"/>
        <v>0</v>
      </c>
      <c r="F352" s="44">
        <f t="shared" si="35"/>
        <v>0</v>
      </c>
      <c r="G352" s="44"/>
      <c r="H352" s="4" t="e">
        <f t="shared" si="32"/>
        <v>#DIV/0!</v>
      </c>
      <c r="I352" s="4">
        <v>22.582000000000001</v>
      </c>
      <c r="K352" s="43">
        <f t="shared" si="36"/>
        <v>1</v>
      </c>
      <c r="L352" s="43">
        <f t="shared" si="37"/>
        <v>351</v>
      </c>
      <c r="M352" s="44">
        <f t="shared" si="38"/>
        <v>7420.5480000000007</v>
      </c>
      <c r="N352" s="4">
        <f t="shared" si="39"/>
        <v>19.876160000000006</v>
      </c>
      <c r="O352" s="4"/>
    </row>
    <row r="353" spans="1:15" x14ac:dyDescent="0.2">
      <c r="A353" s="5">
        <v>41991</v>
      </c>
      <c r="C353" s="4">
        <f>MIN($B$2:B353)</f>
        <v>0</v>
      </c>
      <c r="D353" s="43">
        <f t="shared" si="33"/>
        <v>0</v>
      </c>
      <c r="E353" s="43">
        <f t="shared" si="34"/>
        <v>0</v>
      </c>
      <c r="F353" s="44">
        <f t="shared" si="35"/>
        <v>0</v>
      </c>
      <c r="G353" s="44"/>
      <c r="H353" s="4" t="e">
        <f t="shared" ref="H353:H416" si="40">(F353-F67)/(E353-E67)</f>
        <v>#DIV/0!</v>
      </c>
      <c r="I353" s="4">
        <v>22.555</v>
      </c>
      <c r="K353" s="43">
        <f t="shared" si="36"/>
        <v>1</v>
      </c>
      <c r="L353" s="43">
        <f t="shared" si="37"/>
        <v>352</v>
      </c>
      <c r="M353" s="44">
        <f t="shared" si="38"/>
        <v>7443.103000000001</v>
      </c>
      <c r="N353" s="4">
        <f t="shared" si="39"/>
        <v>19.896375000000006</v>
      </c>
      <c r="O353" s="4"/>
    </row>
    <row r="354" spans="1:15" x14ac:dyDescent="0.2">
      <c r="A354" s="5">
        <v>41992</v>
      </c>
      <c r="C354" s="4">
        <f>MIN($B$2:B354)</f>
        <v>0</v>
      </c>
      <c r="D354" s="43">
        <f t="shared" si="33"/>
        <v>0</v>
      </c>
      <c r="E354" s="43">
        <f t="shared" si="34"/>
        <v>0</v>
      </c>
      <c r="F354" s="44">
        <f t="shared" si="35"/>
        <v>0</v>
      </c>
      <c r="G354" s="44"/>
      <c r="H354" s="4" t="e">
        <f t="shared" si="40"/>
        <v>#DIV/0!</v>
      </c>
      <c r="I354" s="4">
        <v>22.192</v>
      </c>
      <c r="K354" s="43">
        <f t="shared" si="36"/>
        <v>1</v>
      </c>
      <c r="L354" s="43">
        <f t="shared" si="37"/>
        <v>353</v>
      </c>
      <c r="M354" s="44">
        <f t="shared" si="38"/>
        <v>7465.295000000001</v>
      </c>
      <c r="N354" s="4">
        <f t="shared" si="39"/>
        <v>19.916255000000007</v>
      </c>
      <c r="O354" s="4"/>
    </row>
    <row r="355" spans="1:15" x14ac:dyDescent="0.2">
      <c r="A355" s="5">
        <v>41993</v>
      </c>
      <c r="C355" s="4">
        <f>MIN($B$2:B355)</f>
        <v>0</v>
      </c>
      <c r="D355" s="43">
        <f t="shared" si="33"/>
        <v>0</v>
      </c>
      <c r="E355" s="43">
        <f t="shared" si="34"/>
        <v>0</v>
      </c>
      <c r="F355" s="44">
        <f t="shared" si="35"/>
        <v>0</v>
      </c>
      <c r="G355" s="44"/>
      <c r="H355" s="4" t="e">
        <f t="shared" si="40"/>
        <v>#DIV/0!</v>
      </c>
      <c r="I355" s="4">
        <v>22.233000000000001</v>
      </c>
      <c r="K355" s="43">
        <f t="shared" si="36"/>
        <v>1</v>
      </c>
      <c r="L355" s="43">
        <f t="shared" si="37"/>
        <v>354</v>
      </c>
      <c r="M355" s="44">
        <f t="shared" si="38"/>
        <v>7487.5280000000012</v>
      </c>
      <c r="N355" s="4">
        <f t="shared" si="39"/>
        <v>19.934870000000004</v>
      </c>
      <c r="O355" s="4"/>
    </row>
    <row r="356" spans="1:15" x14ac:dyDescent="0.2">
      <c r="A356" s="5">
        <v>41994</v>
      </c>
      <c r="C356" s="4">
        <f>MIN($B$2:B356)</f>
        <v>0</v>
      </c>
      <c r="D356" s="43">
        <f t="shared" si="33"/>
        <v>0</v>
      </c>
      <c r="E356" s="43">
        <f t="shared" si="34"/>
        <v>0</v>
      </c>
      <c r="F356" s="44">
        <f t="shared" si="35"/>
        <v>0</v>
      </c>
      <c r="G356" s="44"/>
      <c r="H356" s="4" t="e">
        <f t="shared" si="40"/>
        <v>#DIV/0!</v>
      </c>
      <c r="I356" s="4">
        <v>22.341000000000001</v>
      </c>
      <c r="K356" s="43">
        <f t="shared" si="36"/>
        <v>1</v>
      </c>
      <c r="L356" s="43">
        <f t="shared" si="37"/>
        <v>355</v>
      </c>
      <c r="M356" s="44">
        <f t="shared" si="38"/>
        <v>7509.8690000000015</v>
      </c>
      <c r="N356" s="4">
        <f t="shared" si="39"/>
        <v>19.956650000000007</v>
      </c>
      <c r="O356" s="4"/>
    </row>
    <row r="357" spans="1:15" x14ac:dyDescent="0.2">
      <c r="A357" s="5">
        <v>41995</v>
      </c>
      <c r="C357" s="4">
        <f>MIN($B$2:B357)</f>
        <v>0</v>
      </c>
      <c r="D357" s="43">
        <f t="shared" si="33"/>
        <v>0</v>
      </c>
      <c r="E357" s="43">
        <f t="shared" si="34"/>
        <v>0</v>
      </c>
      <c r="F357" s="44">
        <f t="shared" si="35"/>
        <v>0</v>
      </c>
      <c r="G357" s="44"/>
      <c r="H357" s="4" t="e">
        <f t="shared" si="40"/>
        <v>#DIV/0!</v>
      </c>
      <c r="I357" s="4">
        <v>22.062999999999999</v>
      </c>
      <c r="K357" s="43">
        <f t="shared" si="36"/>
        <v>1</v>
      </c>
      <c r="L357" s="43">
        <f t="shared" si="37"/>
        <v>356</v>
      </c>
      <c r="M357" s="44">
        <f t="shared" si="38"/>
        <v>7531.9320000000016</v>
      </c>
      <c r="N357" s="4">
        <f t="shared" si="39"/>
        <v>19.980635000000007</v>
      </c>
      <c r="O357" s="4"/>
    </row>
    <row r="358" spans="1:15" x14ac:dyDescent="0.2">
      <c r="A358" s="5">
        <v>41996</v>
      </c>
      <c r="C358" s="4">
        <f>MIN($B$2:B358)</f>
        <v>0</v>
      </c>
      <c r="D358" s="43">
        <f t="shared" si="33"/>
        <v>0</v>
      </c>
      <c r="E358" s="43">
        <f t="shared" si="34"/>
        <v>0</v>
      </c>
      <c r="F358" s="44">
        <f t="shared" si="35"/>
        <v>0</v>
      </c>
      <c r="G358" s="44"/>
      <c r="H358" s="4" t="e">
        <f t="shared" si="40"/>
        <v>#DIV/0!</v>
      </c>
      <c r="I358" s="4">
        <v>21.992000000000001</v>
      </c>
      <c r="K358" s="43">
        <f t="shared" si="36"/>
        <v>1</v>
      </c>
      <c r="L358" s="43">
        <f t="shared" si="37"/>
        <v>357</v>
      </c>
      <c r="M358" s="44">
        <f t="shared" si="38"/>
        <v>7553.9240000000018</v>
      </c>
      <c r="N358" s="4">
        <f t="shared" si="39"/>
        <v>20.010515000000009</v>
      </c>
      <c r="O358" s="4"/>
    </row>
    <row r="359" spans="1:15" x14ac:dyDescent="0.2">
      <c r="A359" s="5">
        <v>41997</v>
      </c>
      <c r="C359" s="4">
        <f>MIN($B$2:B359)</f>
        <v>0</v>
      </c>
      <c r="D359" s="43">
        <f t="shared" si="33"/>
        <v>0</v>
      </c>
      <c r="E359" s="43">
        <f t="shared" si="34"/>
        <v>0</v>
      </c>
      <c r="F359" s="44">
        <f t="shared" si="35"/>
        <v>0</v>
      </c>
      <c r="G359" s="44"/>
      <c r="H359" s="4" t="e">
        <f t="shared" si="40"/>
        <v>#DIV/0!</v>
      </c>
      <c r="I359" s="4">
        <v>22.004000000000001</v>
      </c>
      <c r="K359" s="43">
        <f t="shared" si="36"/>
        <v>1</v>
      </c>
      <c r="L359" s="43">
        <f t="shared" si="37"/>
        <v>358</v>
      </c>
      <c r="M359" s="44">
        <f t="shared" si="38"/>
        <v>7575.9280000000017</v>
      </c>
      <c r="N359" s="4">
        <f t="shared" si="39"/>
        <v>20.039865000000006</v>
      </c>
      <c r="O359" s="4"/>
    </row>
    <row r="360" spans="1:15" x14ac:dyDescent="0.2">
      <c r="A360" s="5">
        <v>41998</v>
      </c>
      <c r="C360" s="4">
        <f>MIN($B$2:B360)</f>
        <v>0</v>
      </c>
      <c r="D360" s="43">
        <f t="shared" si="33"/>
        <v>0</v>
      </c>
      <c r="E360" s="43">
        <f t="shared" si="34"/>
        <v>0</v>
      </c>
      <c r="F360" s="44">
        <f t="shared" si="35"/>
        <v>0</v>
      </c>
      <c r="G360" s="44"/>
      <c r="H360" s="4" t="e">
        <f t="shared" si="40"/>
        <v>#DIV/0!</v>
      </c>
      <c r="I360" s="4">
        <v>22.460999999999999</v>
      </c>
      <c r="K360" s="43">
        <f t="shared" si="36"/>
        <v>1</v>
      </c>
      <c r="L360" s="43">
        <f t="shared" si="37"/>
        <v>359</v>
      </c>
      <c r="M360" s="44">
        <f t="shared" si="38"/>
        <v>7598.3890000000019</v>
      </c>
      <c r="N360" s="4">
        <f t="shared" si="39"/>
        <v>20.070705000000007</v>
      </c>
      <c r="O360" s="4"/>
    </row>
    <row r="361" spans="1:15" x14ac:dyDescent="0.2">
      <c r="A361" s="5">
        <v>41999</v>
      </c>
      <c r="C361" s="4">
        <f>MIN($B$2:B361)</f>
        <v>0</v>
      </c>
      <c r="D361" s="43">
        <f t="shared" si="33"/>
        <v>0</v>
      </c>
      <c r="E361" s="43">
        <f t="shared" si="34"/>
        <v>0</v>
      </c>
      <c r="F361" s="44">
        <f t="shared" si="35"/>
        <v>0</v>
      </c>
      <c r="G361" s="44"/>
      <c r="H361" s="4" t="e">
        <f t="shared" si="40"/>
        <v>#DIV/0!</v>
      </c>
      <c r="I361" s="4">
        <v>23.055</v>
      </c>
      <c r="K361" s="43">
        <f t="shared" si="36"/>
        <v>1</v>
      </c>
      <c r="L361" s="43">
        <f t="shared" si="37"/>
        <v>360</v>
      </c>
      <c r="M361" s="44">
        <f t="shared" si="38"/>
        <v>7621.4440000000022</v>
      </c>
      <c r="N361" s="4">
        <f t="shared" si="39"/>
        <v>20.10498500000001</v>
      </c>
      <c r="O361" s="4"/>
    </row>
    <row r="362" spans="1:15" x14ac:dyDescent="0.2">
      <c r="A362" s="5">
        <v>42000</v>
      </c>
      <c r="C362" s="4">
        <f>MIN($B$2:B362)</f>
        <v>0</v>
      </c>
      <c r="D362" s="43">
        <f t="shared" si="33"/>
        <v>0</v>
      </c>
      <c r="E362" s="43">
        <f t="shared" si="34"/>
        <v>0</v>
      </c>
      <c r="F362" s="44">
        <f t="shared" si="35"/>
        <v>0</v>
      </c>
      <c r="G362" s="44"/>
      <c r="H362" s="4" t="e">
        <f t="shared" si="40"/>
        <v>#DIV/0!</v>
      </c>
      <c r="I362" s="4">
        <v>23.119</v>
      </c>
      <c r="K362" s="43">
        <f t="shared" si="36"/>
        <v>1</v>
      </c>
      <c r="L362" s="43">
        <f t="shared" si="37"/>
        <v>361</v>
      </c>
      <c r="M362" s="44">
        <f t="shared" si="38"/>
        <v>7644.5630000000019</v>
      </c>
      <c r="N362" s="4">
        <f t="shared" si="39"/>
        <v>20.135755000000007</v>
      </c>
      <c r="O362" s="4"/>
    </row>
    <row r="363" spans="1:15" x14ac:dyDescent="0.2">
      <c r="A363" s="5">
        <v>42001</v>
      </c>
      <c r="C363" s="4">
        <f>MIN($B$2:B363)</f>
        <v>0</v>
      </c>
      <c r="D363" s="43">
        <f t="shared" si="33"/>
        <v>0</v>
      </c>
      <c r="E363" s="43">
        <f t="shared" si="34"/>
        <v>0</v>
      </c>
      <c r="F363" s="44">
        <f t="shared" si="35"/>
        <v>0</v>
      </c>
      <c r="G363" s="44"/>
      <c r="H363" s="4" t="e">
        <f t="shared" si="40"/>
        <v>#DIV/0!</v>
      </c>
      <c r="I363" s="4">
        <v>23.815999999999999</v>
      </c>
      <c r="K363" s="43">
        <f t="shared" si="36"/>
        <v>1</v>
      </c>
      <c r="L363" s="43">
        <f t="shared" si="37"/>
        <v>362</v>
      </c>
      <c r="M363" s="44">
        <f t="shared" si="38"/>
        <v>7668.3790000000017</v>
      </c>
      <c r="N363" s="4">
        <f t="shared" si="39"/>
        <v>20.168185000000005</v>
      </c>
      <c r="O363" s="4"/>
    </row>
    <row r="364" spans="1:15" x14ac:dyDescent="0.2">
      <c r="A364" s="5">
        <v>42002</v>
      </c>
      <c r="C364" s="4">
        <f>MIN($B$2:B364)</f>
        <v>0</v>
      </c>
      <c r="D364" s="43">
        <f t="shared" si="33"/>
        <v>0</v>
      </c>
      <c r="E364" s="43">
        <f t="shared" si="34"/>
        <v>0</v>
      </c>
      <c r="F364" s="44">
        <f t="shared" si="35"/>
        <v>0</v>
      </c>
      <c r="G364" s="44"/>
      <c r="H364" s="4" t="e">
        <f t="shared" si="40"/>
        <v>#DIV/0!</v>
      </c>
      <c r="I364" s="4">
        <v>22.227</v>
      </c>
      <c r="K364" s="43">
        <f t="shared" si="36"/>
        <v>1</v>
      </c>
      <c r="L364" s="43">
        <f t="shared" si="37"/>
        <v>363</v>
      </c>
      <c r="M364" s="44">
        <f t="shared" si="38"/>
        <v>7690.6060000000016</v>
      </c>
      <c r="N364" s="4">
        <f t="shared" si="39"/>
        <v>20.191695000000003</v>
      </c>
      <c r="O364" s="4"/>
    </row>
    <row r="365" spans="1:15" x14ac:dyDescent="0.2">
      <c r="A365" s="5">
        <v>42003</v>
      </c>
      <c r="C365" s="4">
        <f>MIN($B$2:B365)</f>
        <v>0</v>
      </c>
      <c r="D365" s="43">
        <f t="shared" si="33"/>
        <v>0</v>
      </c>
      <c r="E365" s="43">
        <f t="shared" si="34"/>
        <v>0</v>
      </c>
      <c r="F365" s="44">
        <f t="shared" si="35"/>
        <v>0</v>
      </c>
      <c r="G365" s="44"/>
      <c r="H365" s="4" t="e">
        <f t="shared" si="40"/>
        <v>#DIV/0!</v>
      </c>
      <c r="I365" s="4">
        <v>21.488</v>
      </c>
      <c r="K365" s="43">
        <f t="shared" si="36"/>
        <v>1</v>
      </c>
      <c r="L365" s="43">
        <f t="shared" si="37"/>
        <v>364</v>
      </c>
      <c r="M365" s="44">
        <f t="shared" si="38"/>
        <v>7712.0940000000019</v>
      </c>
      <c r="N365" s="4">
        <f t="shared" si="39"/>
        <v>20.212040000000005</v>
      </c>
      <c r="O365" s="4"/>
    </row>
    <row r="366" spans="1:15" x14ac:dyDescent="0.2">
      <c r="A366" s="5">
        <v>42004</v>
      </c>
      <c r="C366" s="4">
        <f>MIN($B$2:B366)</f>
        <v>0</v>
      </c>
      <c r="D366" s="43">
        <f t="shared" si="33"/>
        <v>0</v>
      </c>
      <c r="E366" s="43">
        <f t="shared" si="34"/>
        <v>0</v>
      </c>
      <c r="F366" s="44">
        <f t="shared" si="35"/>
        <v>0</v>
      </c>
      <c r="G366" s="44"/>
      <c r="H366" s="4" t="e">
        <f t="shared" si="40"/>
        <v>#DIV/0!</v>
      </c>
      <c r="I366" s="4">
        <v>21.498999999999999</v>
      </c>
      <c r="K366" s="43">
        <f t="shared" si="36"/>
        <v>1</v>
      </c>
      <c r="L366" s="43">
        <f t="shared" si="37"/>
        <v>365</v>
      </c>
      <c r="M366" s="44">
        <f t="shared" si="38"/>
        <v>7733.5930000000017</v>
      </c>
      <c r="N366" s="4">
        <f t="shared" si="39"/>
        <v>20.232445000000006</v>
      </c>
      <c r="O366" s="4"/>
    </row>
    <row r="367" spans="1:15" x14ac:dyDescent="0.2">
      <c r="A367" s="5">
        <v>42005</v>
      </c>
      <c r="C367" s="4">
        <f>MIN($B$2:B367)</f>
        <v>0</v>
      </c>
      <c r="D367" s="43">
        <f t="shared" si="33"/>
        <v>0</v>
      </c>
      <c r="E367" s="43">
        <f t="shared" si="34"/>
        <v>0</v>
      </c>
      <c r="F367" s="44">
        <f t="shared" si="35"/>
        <v>0</v>
      </c>
      <c r="G367" s="44"/>
      <c r="H367" s="4" t="e">
        <f t="shared" si="40"/>
        <v>#DIV/0!</v>
      </c>
      <c r="I367" s="4">
        <v>21.51</v>
      </c>
      <c r="K367" s="43">
        <f t="shared" si="36"/>
        <v>1</v>
      </c>
      <c r="L367" s="43">
        <f t="shared" si="37"/>
        <v>366</v>
      </c>
      <c r="M367" s="44">
        <f t="shared" si="38"/>
        <v>7755.1030000000019</v>
      </c>
      <c r="N367" s="4">
        <f t="shared" si="39"/>
        <v>20.251455000000007</v>
      </c>
      <c r="O367" s="4"/>
    </row>
    <row r="368" spans="1:15" x14ac:dyDescent="0.2">
      <c r="A368" s="5">
        <v>42006</v>
      </c>
      <c r="C368" s="4">
        <f>MIN($B$2:B368)</f>
        <v>0</v>
      </c>
      <c r="D368" s="43">
        <f t="shared" si="33"/>
        <v>0</v>
      </c>
      <c r="E368" s="43">
        <f t="shared" si="34"/>
        <v>0</v>
      </c>
      <c r="F368" s="44">
        <f t="shared" si="35"/>
        <v>0</v>
      </c>
      <c r="G368" s="44"/>
      <c r="H368" s="4" t="e">
        <f t="shared" si="40"/>
        <v>#DIV/0!</v>
      </c>
      <c r="I368" s="4">
        <v>20.599</v>
      </c>
      <c r="K368" s="43">
        <f t="shared" si="36"/>
        <v>1</v>
      </c>
      <c r="L368" s="43">
        <f t="shared" si="37"/>
        <v>367</v>
      </c>
      <c r="M368" s="44">
        <f t="shared" si="38"/>
        <v>7775.702000000002</v>
      </c>
      <c r="N368" s="4">
        <f t="shared" si="39"/>
        <v>20.260760000000008</v>
      </c>
      <c r="O368" s="4"/>
    </row>
    <row r="369" spans="1:15" x14ac:dyDescent="0.2">
      <c r="A369" s="5">
        <v>42007</v>
      </c>
      <c r="C369" s="4">
        <f>MIN($B$2:B369)</f>
        <v>0</v>
      </c>
      <c r="D369" s="43">
        <f t="shared" si="33"/>
        <v>0</v>
      </c>
      <c r="E369" s="43">
        <f t="shared" si="34"/>
        <v>0</v>
      </c>
      <c r="F369" s="44">
        <f t="shared" si="35"/>
        <v>0</v>
      </c>
      <c r="G369" s="44"/>
      <c r="H369" s="4" t="e">
        <f t="shared" si="40"/>
        <v>#DIV/0!</v>
      </c>
      <c r="I369" s="4">
        <v>20.643999999999998</v>
      </c>
      <c r="K369" s="43">
        <f t="shared" si="36"/>
        <v>1</v>
      </c>
      <c r="L369" s="43">
        <f t="shared" si="37"/>
        <v>368</v>
      </c>
      <c r="M369" s="44">
        <f t="shared" si="38"/>
        <v>7796.3460000000023</v>
      </c>
      <c r="N369" s="4">
        <f t="shared" si="39"/>
        <v>20.276660000000007</v>
      </c>
      <c r="O369" s="4"/>
    </row>
    <row r="370" spans="1:15" x14ac:dyDescent="0.2">
      <c r="A370" s="5">
        <v>42008</v>
      </c>
      <c r="C370" s="4">
        <f>MIN($B$2:B370)</f>
        <v>0</v>
      </c>
      <c r="D370" s="43">
        <f t="shared" si="33"/>
        <v>0</v>
      </c>
      <c r="E370" s="43">
        <f t="shared" si="34"/>
        <v>0</v>
      </c>
      <c r="F370" s="44">
        <f t="shared" si="35"/>
        <v>0</v>
      </c>
      <c r="G370" s="44"/>
      <c r="H370" s="4" t="e">
        <f t="shared" si="40"/>
        <v>#DIV/0!</v>
      </c>
      <c r="I370" s="4">
        <v>21.536999999999999</v>
      </c>
      <c r="K370" s="43">
        <f t="shared" si="36"/>
        <v>1</v>
      </c>
      <c r="L370" s="43">
        <f t="shared" si="37"/>
        <v>369</v>
      </c>
      <c r="M370" s="44">
        <f t="shared" si="38"/>
        <v>7817.8830000000025</v>
      </c>
      <c r="N370" s="4">
        <f t="shared" si="39"/>
        <v>20.29695000000001</v>
      </c>
      <c r="O370" s="4"/>
    </row>
    <row r="371" spans="1:15" x14ac:dyDescent="0.2">
      <c r="A371" s="5">
        <v>42009</v>
      </c>
      <c r="C371" s="4">
        <f>MIN($B$2:B371)</f>
        <v>0</v>
      </c>
      <c r="D371" s="43">
        <f t="shared" si="33"/>
        <v>0</v>
      </c>
      <c r="E371" s="43">
        <f t="shared" si="34"/>
        <v>0</v>
      </c>
      <c r="F371" s="44">
        <f t="shared" si="35"/>
        <v>0</v>
      </c>
      <c r="G371" s="44"/>
      <c r="H371" s="4" t="e">
        <f t="shared" si="40"/>
        <v>#DIV/0!</v>
      </c>
      <c r="I371" s="4">
        <v>20.765000000000001</v>
      </c>
      <c r="K371" s="43">
        <f t="shared" si="36"/>
        <v>1</v>
      </c>
      <c r="L371" s="43">
        <f t="shared" si="37"/>
        <v>370</v>
      </c>
      <c r="M371" s="44">
        <f t="shared" si="38"/>
        <v>7838.6480000000029</v>
      </c>
      <c r="N371" s="4">
        <f t="shared" si="39"/>
        <v>20.314260000000012</v>
      </c>
      <c r="O371" s="4"/>
    </row>
    <row r="372" spans="1:15" x14ac:dyDescent="0.2">
      <c r="A372" s="5">
        <v>42010</v>
      </c>
      <c r="C372" s="4">
        <f>MIN($B$2:B372)</f>
        <v>0</v>
      </c>
      <c r="D372" s="43">
        <f t="shared" si="33"/>
        <v>0</v>
      </c>
      <c r="E372" s="43">
        <f t="shared" si="34"/>
        <v>0</v>
      </c>
      <c r="F372" s="44">
        <f t="shared" si="35"/>
        <v>0</v>
      </c>
      <c r="G372" s="44"/>
      <c r="H372" s="4" t="e">
        <f t="shared" si="40"/>
        <v>#DIV/0!</v>
      </c>
      <c r="I372" s="4">
        <v>20.111999999999998</v>
      </c>
      <c r="K372" s="43">
        <f t="shared" si="36"/>
        <v>1</v>
      </c>
      <c r="L372" s="43">
        <f t="shared" si="37"/>
        <v>371</v>
      </c>
      <c r="M372" s="44">
        <f t="shared" si="38"/>
        <v>7858.7600000000029</v>
      </c>
      <c r="N372" s="4">
        <f t="shared" si="39"/>
        <v>20.328840000000014</v>
      </c>
      <c r="O372" s="4"/>
    </row>
    <row r="373" spans="1:15" x14ac:dyDescent="0.2">
      <c r="A373" s="5">
        <v>42011</v>
      </c>
      <c r="C373" s="4">
        <f>MIN($B$2:B373)</f>
        <v>0</v>
      </c>
      <c r="D373" s="43">
        <f t="shared" si="33"/>
        <v>0</v>
      </c>
      <c r="E373" s="43">
        <f t="shared" si="34"/>
        <v>0</v>
      </c>
      <c r="F373" s="44">
        <f t="shared" si="35"/>
        <v>0</v>
      </c>
      <c r="G373" s="44"/>
      <c r="H373" s="4" t="e">
        <f t="shared" si="40"/>
        <v>#DIV/0!</v>
      </c>
      <c r="I373" s="4">
        <v>19.684999999999999</v>
      </c>
      <c r="K373" s="43">
        <f t="shared" si="36"/>
        <v>1</v>
      </c>
      <c r="L373" s="43">
        <f t="shared" si="37"/>
        <v>372</v>
      </c>
      <c r="M373" s="44">
        <f t="shared" si="38"/>
        <v>7878.4450000000033</v>
      </c>
      <c r="N373" s="4">
        <f t="shared" si="39"/>
        <v>20.341575000000017</v>
      </c>
      <c r="O373" s="4"/>
    </row>
    <row r="374" spans="1:15" x14ac:dyDescent="0.2">
      <c r="A374" s="5">
        <v>42012</v>
      </c>
      <c r="C374" s="4">
        <f>MIN($B$2:B374)</f>
        <v>0</v>
      </c>
      <c r="D374" s="43">
        <f t="shared" si="33"/>
        <v>0</v>
      </c>
      <c r="E374" s="43">
        <f t="shared" si="34"/>
        <v>0</v>
      </c>
      <c r="F374" s="44">
        <f t="shared" si="35"/>
        <v>0</v>
      </c>
      <c r="G374" s="44"/>
      <c r="H374" s="4" t="e">
        <f t="shared" si="40"/>
        <v>#DIV/0!</v>
      </c>
      <c r="I374" s="4">
        <v>19.710999999999999</v>
      </c>
      <c r="K374" s="43">
        <f t="shared" si="36"/>
        <v>1</v>
      </c>
      <c r="L374" s="43">
        <f t="shared" si="37"/>
        <v>373</v>
      </c>
      <c r="M374" s="44">
        <f t="shared" si="38"/>
        <v>7898.1560000000036</v>
      </c>
      <c r="N374" s="4">
        <f t="shared" si="39"/>
        <v>20.352940000000018</v>
      </c>
      <c r="O374" s="4"/>
    </row>
    <row r="375" spans="1:15" x14ac:dyDescent="0.2">
      <c r="A375" s="5">
        <v>42013</v>
      </c>
      <c r="C375" s="4">
        <f>MIN($B$2:B375)</f>
        <v>0</v>
      </c>
      <c r="D375" s="43">
        <f t="shared" si="33"/>
        <v>0</v>
      </c>
      <c r="E375" s="43">
        <f t="shared" si="34"/>
        <v>0</v>
      </c>
      <c r="F375" s="44">
        <f t="shared" si="35"/>
        <v>0</v>
      </c>
      <c r="G375" s="44"/>
      <c r="H375" s="4" t="e">
        <f t="shared" si="40"/>
        <v>#DIV/0!</v>
      </c>
      <c r="I375" s="4">
        <v>19.469000000000001</v>
      </c>
      <c r="K375" s="43">
        <f t="shared" si="36"/>
        <v>1</v>
      </c>
      <c r="L375" s="43">
        <f t="shared" si="37"/>
        <v>374</v>
      </c>
      <c r="M375" s="44">
        <f t="shared" si="38"/>
        <v>7917.6250000000036</v>
      </c>
      <c r="N375" s="4">
        <f t="shared" si="39"/>
        <v>20.362450000000017</v>
      </c>
      <c r="O375" s="4"/>
    </row>
    <row r="376" spans="1:15" x14ac:dyDescent="0.2">
      <c r="A376" s="5">
        <v>42014</v>
      </c>
      <c r="C376" s="4">
        <f>MIN($B$2:B376)</f>
        <v>0</v>
      </c>
      <c r="D376" s="43">
        <f t="shared" si="33"/>
        <v>0</v>
      </c>
      <c r="E376" s="43">
        <f t="shared" si="34"/>
        <v>0</v>
      </c>
      <c r="F376" s="44">
        <f t="shared" si="35"/>
        <v>0</v>
      </c>
      <c r="G376" s="44"/>
      <c r="H376" s="4" t="e">
        <f t="shared" si="40"/>
        <v>#DIV/0!</v>
      </c>
      <c r="I376" s="4">
        <v>19.568000000000001</v>
      </c>
      <c r="K376" s="43">
        <f t="shared" si="36"/>
        <v>1</v>
      </c>
      <c r="L376" s="43">
        <f t="shared" si="37"/>
        <v>375</v>
      </c>
      <c r="M376" s="44">
        <f t="shared" si="38"/>
        <v>7937.1930000000038</v>
      </c>
      <c r="N376" s="4">
        <f t="shared" si="39"/>
        <v>20.372685000000018</v>
      </c>
      <c r="O376" s="4"/>
    </row>
    <row r="377" spans="1:15" x14ac:dyDescent="0.2">
      <c r="A377" s="5">
        <v>42015</v>
      </c>
      <c r="C377" s="4">
        <f>MIN($B$2:B377)</f>
        <v>0</v>
      </c>
      <c r="D377" s="43">
        <f t="shared" si="33"/>
        <v>0</v>
      </c>
      <c r="E377" s="43">
        <f t="shared" si="34"/>
        <v>0</v>
      </c>
      <c r="F377" s="44">
        <f t="shared" si="35"/>
        <v>0</v>
      </c>
      <c r="G377" s="44"/>
      <c r="H377" s="4" t="e">
        <f t="shared" si="40"/>
        <v>#DIV/0!</v>
      </c>
      <c r="I377" s="4">
        <v>19.977</v>
      </c>
      <c r="K377" s="43">
        <f t="shared" si="36"/>
        <v>1</v>
      </c>
      <c r="L377" s="43">
        <f t="shared" si="37"/>
        <v>376</v>
      </c>
      <c r="M377" s="44">
        <f t="shared" si="38"/>
        <v>7957.1700000000037</v>
      </c>
      <c r="N377" s="4">
        <f t="shared" si="39"/>
        <v>20.384220000000017</v>
      </c>
      <c r="O377" s="4"/>
    </row>
    <row r="378" spans="1:15" x14ac:dyDescent="0.2">
      <c r="A378" s="5">
        <v>42016</v>
      </c>
      <c r="C378" s="4">
        <f>MIN($B$2:B378)</f>
        <v>0</v>
      </c>
      <c r="D378" s="43">
        <f t="shared" si="33"/>
        <v>0</v>
      </c>
      <c r="E378" s="43">
        <f t="shared" si="34"/>
        <v>0</v>
      </c>
      <c r="F378" s="44">
        <f t="shared" si="35"/>
        <v>0</v>
      </c>
      <c r="G378" s="44"/>
      <c r="H378" s="4" t="e">
        <f t="shared" si="40"/>
        <v>#DIV/0!</v>
      </c>
      <c r="I378" s="4">
        <v>19.986000000000001</v>
      </c>
      <c r="K378" s="43">
        <f t="shared" si="36"/>
        <v>1</v>
      </c>
      <c r="L378" s="43">
        <f t="shared" si="37"/>
        <v>377</v>
      </c>
      <c r="M378" s="44">
        <f t="shared" si="38"/>
        <v>7977.1560000000036</v>
      </c>
      <c r="N378" s="4">
        <f t="shared" si="39"/>
        <v>20.397125000000013</v>
      </c>
      <c r="O378" s="4"/>
    </row>
    <row r="379" spans="1:15" x14ac:dyDescent="0.2">
      <c r="A379" s="5">
        <v>42017</v>
      </c>
      <c r="C379" s="4">
        <f>MIN($B$2:B379)</f>
        <v>0</v>
      </c>
      <c r="D379" s="43">
        <f t="shared" si="33"/>
        <v>0</v>
      </c>
      <c r="E379" s="43">
        <f t="shared" si="34"/>
        <v>0</v>
      </c>
      <c r="F379" s="44">
        <f t="shared" si="35"/>
        <v>0</v>
      </c>
      <c r="G379" s="44"/>
      <c r="H379" s="4" t="e">
        <f t="shared" si="40"/>
        <v>#DIV/0!</v>
      </c>
      <c r="I379" s="4">
        <v>20.928999999999998</v>
      </c>
      <c r="K379" s="43">
        <f t="shared" si="36"/>
        <v>1</v>
      </c>
      <c r="L379" s="43">
        <f t="shared" si="37"/>
        <v>378</v>
      </c>
      <c r="M379" s="44">
        <f t="shared" si="38"/>
        <v>7998.0850000000037</v>
      </c>
      <c r="N379" s="4">
        <f t="shared" si="39"/>
        <v>20.416535000000014</v>
      </c>
      <c r="O379" s="4"/>
    </row>
    <row r="380" spans="1:15" x14ac:dyDescent="0.2">
      <c r="A380" s="5">
        <v>42018</v>
      </c>
      <c r="C380" s="4">
        <f>MIN($B$2:B380)</f>
        <v>0</v>
      </c>
      <c r="D380" s="43">
        <f t="shared" si="33"/>
        <v>0</v>
      </c>
      <c r="E380" s="43">
        <f t="shared" si="34"/>
        <v>0</v>
      </c>
      <c r="F380" s="44">
        <f t="shared" si="35"/>
        <v>0</v>
      </c>
      <c r="G380" s="44"/>
      <c r="H380" s="4" t="e">
        <f t="shared" si="40"/>
        <v>#DIV/0!</v>
      </c>
      <c r="I380" s="4">
        <v>21.295000000000002</v>
      </c>
      <c r="K380" s="43">
        <f t="shared" si="36"/>
        <v>1</v>
      </c>
      <c r="L380" s="43">
        <f t="shared" si="37"/>
        <v>379</v>
      </c>
      <c r="M380" s="44">
        <f t="shared" si="38"/>
        <v>8019.3800000000037</v>
      </c>
      <c r="N380" s="4">
        <f t="shared" si="39"/>
        <v>20.437845000000017</v>
      </c>
      <c r="O380" s="4"/>
    </row>
    <row r="381" spans="1:15" x14ac:dyDescent="0.2">
      <c r="A381" s="5">
        <v>42019</v>
      </c>
      <c r="C381" s="4">
        <f>MIN($B$2:B381)</f>
        <v>0</v>
      </c>
      <c r="D381" s="43">
        <f t="shared" si="33"/>
        <v>0</v>
      </c>
      <c r="E381" s="43">
        <f t="shared" si="34"/>
        <v>0</v>
      </c>
      <c r="F381" s="44">
        <f t="shared" si="35"/>
        <v>0</v>
      </c>
      <c r="G381" s="44"/>
      <c r="H381" s="4" t="e">
        <f t="shared" si="40"/>
        <v>#DIV/0!</v>
      </c>
      <c r="I381" s="4">
        <v>20.492000000000001</v>
      </c>
      <c r="K381" s="43">
        <f t="shared" si="36"/>
        <v>1</v>
      </c>
      <c r="L381" s="43">
        <f t="shared" si="37"/>
        <v>380</v>
      </c>
      <c r="M381" s="44">
        <f t="shared" si="38"/>
        <v>8039.8720000000039</v>
      </c>
      <c r="N381" s="4">
        <f t="shared" si="39"/>
        <v>20.453800000000015</v>
      </c>
      <c r="O381" s="4"/>
    </row>
    <row r="382" spans="1:15" x14ac:dyDescent="0.2">
      <c r="A382" s="5">
        <v>42020</v>
      </c>
      <c r="C382" s="4">
        <f>MIN($B$2:B382)</f>
        <v>0</v>
      </c>
      <c r="D382" s="43">
        <f t="shared" si="33"/>
        <v>0</v>
      </c>
      <c r="E382" s="43">
        <f t="shared" si="34"/>
        <v>0</v>
      </c>
      <c r="F382" s="44">
        <f t="shared" si="35"/>
        <v>0</v>
      </c>
      <c r="G382" s="44"/>
      <c r="H382" s="4" t="e">
        <f t="shared" si="40"/>
        <v>#DIV/0!</v>
      </c>
      <c r="I382" s="4">
        <v>20.137</v>
      </c>
      <c r="K382" s="43">
        <f t="shared" si="36"/>
        <v>1</v>
      </c>
      <c r="L382" s="43">
        <f t="shared" si="37"/>
        <v>381</v>
      </c>
      <c r="M382" s="44">
        <f t="shared" si="38"/>
        <v>8060.0090000000037</v>
      </c>
      <c r="N382" s="4">
        <f t="shared" si="39"/>
        <v>20.468840000000014</v>
      </c>
      <c r="O382" s="4"/>
    </row>
    <row r="383" spans="1:15" x14ac:dyDescent="0.2">
      <c r="A383" s="5">
        <v>42021</v>
      </c>
      <c r="C383" s="4">
        <f>MIN($B$2:B383)</f>
        <v>0</v>
      </c>
      <c r="D383" s="43">
        <f t="shared" si="33"/>
        <v>0</v>
      </c>
      <c r="E383" s="43">
        <f t="shared" si="34"/>
        <v>0</v>
      </c>
      <c r="F383" s="44">
        <f t="shared" si="35"/>
        <v>0</v>
      </c>
      <c r="G383" s="44"/>
      <c r="H383" s="4" t="e">
        <f t="shared" si="40"/>
        <v>#DIV/0!</v>
      </c>
      <c r="I383" s="4">
        <v>20.231999999999999</v>
      </c>
      <c r="K383" s="43">
        <f t="shared" si="36"/>
        <v>1</v>
      </c>
      <c r="L383" s="43">
        <f t="shared" si="37"/>
        <v>382</v>
      </c>
      <c r="M383" s="44">
        <f t="shared" si="38"/>
        <v>8080.2410000000036</v>
      </c>
      <c r="N383" s="4">
        <f t="shared" si="39"/>
        <v>20.486470000000018</v>
      </c>
      <c r="O383" s="4"/>
    </row>
    <row r="384" spans="1:15" x14ac:dyDescent="0.2">
      <c r="A384" s="5">
        <v>42022</v>
      </c>
      <c r="C384" s="4">
        <f>MIN($B$2:B384)</f>
        <v>0</v>
      </c>
      <c r="D384" s="43">
        <f t="shared" si="33"/>
        <v>0</v>
      </c>
      <c r="E384" s="43">
        <f t="shared" si="34"/>
        <v>0</v>
      </c>
      <c r="F384" s="44">
        <f t="shared" si="35"/>
        <v>0</v>
      </c>
      <c r="G384" s="44"/>
      <c r="H384" s="4" t="e">
        <f t="shared" si="40"/>
        <v>#DIV/0!</v>
      </c>
      <c r="I384" s="4">
        <v>20.398</v>
      </c>
      <c r="K384" s="43">
        <f t="shared" si="36"/>
        <v>1</v>
      </c>
      <c r="L384" s="43">
        <f t="shared" si="37"/>
        <v>383</v>
      </c>
      <c r="M384" s="44">
        <f t="shared" si="38"/>
        <v>8100.6390000000038</v>
      </c>
      <c r="N384" s="4">
        <f t="shared" si="39"/>
        <v>20.506110000000017</v>
      </c>
      <c r="O384" s="4"/>
    </row>
    <row r="385" spans="1:15" x14ac:dyDescent="0.2">
      <c r="A385" s="5">
        <v>42023</v>
      </c>
      <c r="C385" s="4">
        <f>MIN($B$2:B385)</f>
        <v>0</v>
      </c>
      <c r="D385" s="43">
        <f t="shared" si="33"/>
        <v>0</v>
      </c>
      <c r="E385" s="43">
        <f t="shared" si="34"/>
        <v>0</v>
      </c>
      <c r="F385" s="44">
        <f t="shared" si="35"/>
        <v>0</v>
      </c>
      <c r="G385" s="44"/>
      <c r="H385" s="4" t="e">
        <f t="shared" si="40"/>
        <v>#DIV/0!</v>
      </c>
      <c r="I385" s="4">
        <v>19.748000000000001</v>
      </c>
      <c r="K385" s="43">
        <f t="shared" si="36"/>
        <v>1</v>
      </c>
      <c r="L385" s="43">
        <f t="shared" si="37"/>
        <v>384</v>
      </c>
      <c r="M385" s="44">
        <f t="shared" si="38"/>
        <v>8120.3870000000034</v>
      </c>
      <c r="N385" s="4">
        <f t="shared" si="39"/>
        <v>20.523630000000011</v>
      </c>
      <c r="O385" s="4"/>
    </row>
    <row r="386" spans="1:15" x14ac:dyDescent="0.2">
      <c r="A386" s="5">
        <v>42024</v>
      </c>
      <c r="C386" s="4">
        <f>MIN($B$2:B386)</f>
        <v>0</v>
      </c>
      <c r="D386" s="43">
        <f t="shared" si="33"/>
        <v>0</v>
      </c>
      <c r="E386" s="43">
        <f t="shared" si="34"/>
        <v>0</v>
      </c>
      <c r="F386" s="44">
        <f t="shared" si="35"/>
        <v>0</v>
      </c>
      <c r="G386" s="44"/>
      <c r="H386" s="4" t="e">
        <f t="shared" si="40"/>
        <v>#DIV/0!</v>
      </c>
      <c r="I386" s="4">
        <v>19.52</v>
      </c>
      <c r="K386" s="43">
        <f t="shared" si="36"/>
        <v>1</v>
      </c>
      <c r="L386" s="43">
        <f t="shared" si="37"/>
        <v>385</v>
      </c>
      <c r="M386" s="44">
        <f t="shared" si="38"/>
        <v>8139.9070000000038</v>
      </c>
      <c r="N386" s="4">
        <f t="shared" si="39"/>
        <v>20.542015000000021</v>
      </c>
      <c r="O386" s="4"/>
    </row>
    <row r="387" spans="1:15" x14ac:dyDescent="0.2">
      <c r="A387" s="5">
        <v>42025</v>
      </c>
      <c r="C387" s="4">
        <f>MIN($B$2:B387)</f>
        <v>0</v>
      </c>
      <c r="D387" s="43">
        <f t="shared" ref="D387:D450" si="41">IF(B387&gt;0,1,0)</f>
        <v>0</v>
      </c>
      <c r="E387" s="43">
        <f t="shared" si="34"/>
        <v>0</v>
      </c>
      <c r="F387" s="44">
        <f t="shared" si="35"/>
        <v>0</v>
      </c>
      <c r="G387" s="44"/>
      <c r="H387" s="4" t="e">
        <f t="shared" si="40"/>
        <v>#DIV/0!</v>
      </c>
      <c r="I387" s="4">
        <v>19.829999999999998</v>
      </c>
      <c r="K387" s="43">
        <f t="shared" si="36"/>
        <v>1</v>
      </c>
      <c r="L387" s="43">
        <f t="shared" si="37"/>
        <v>386</v>
      </c>
      <c r="M387" s="44">
        <f t="shared" si="38"/>
        <v>8159.7370000000037</v>
      </c>
      <c r="N387" s="4">
        <f t="shared" si="39"/>
        <v>20.562255000000015</v>
      </c>
      <c r="O387" s="4"/>
    </row>
    <row r="388" spans="1:15" x14ac:dyDescent="0.2">
      <c r="A388" s="5">
        <v>42026</v>
      </c>
      <c r="C388" s="4">
        <f>MIN($B$2:B388)</f>
        <v>0</v>
      </c>
      <c r="D388" s="43">
        <f t="shared" si="41"/>
        <v>0</v>
      </c>
      <c r="E388" s="43">
        <f t="shared" ref="E388:E451" si="42">E387+D388</f>
        <v>0</v>
      </c>
      <c r="F388" s="44">
        <f t="shared" ref="F388:F451" si="43">IF(D388=1,B388+F387,F387)</f>
        <v>0</v>
      </c>
      <c r="G388" s="44"/>
      <c r="H388" s="4" t="e">
        <f t="shared" si="40"/>
        <v>#DIV/0!</v>
      </c>
      <c r="I388" s="4">
        <v>19.914999999999999</v>
      </c>
      <c r="K388" s="43">
        <f t="shared" ref="K388:K451" si="44">IF(I388&lt;&gt;0,1,0)</f>
        <v>1</v>
      </c>
      <c r="L388" s="43">
        <f t="shared" ref="L388:L451" si="45">K388+L387</f>
        <v>387</v>
      </c>
      <c r="M388" s="44">
        <f t="shared" ref="M388:M451" si="46">IF(K388=1,I388+M387,M387)</f>
        <v>8179.6520000000037</v>
      </c>
      <c r="N388" s="4">
        <f t="shared" si="39"/>
        <v>20.582435000000014</v>
      </c>
      <c r="O388" s="4"/>
    </row>
    <row r="389" spans="1:15" x14ac:dyDescent="0.2">
      <c r="A389" s="5">
        <v>42027</v>
      </c>
      <c r="C389" s="4">
        <f>MIN($B$2:B389)</f>
        <v>0</v>
      </c>
      <c r="D389" s="43">
        <f t="shared" si="41"/>
        <v>0</v>
      </c>
      <c r="E389" s="43">
        <f t="shared" si="42"/>
        <v>0</v>
      </c>
      <c r="F389" s="44">
        <f t="shared" si="43"/>
        <v>0</v>
      </c>
      <c r="G389" s="44"/>
      <c r="H389" s="4" t="e">
        <f t="shared" si="40"/>
        <v>#DIV/0!</v>
      </c>
      <c r="I389" s="4">
        <v>19.943000000000001</v>
      </c>
      <c r="K389" s="43">
        <f t="shared" si="44"/>
        <v>1</v>
      </c>
      <c r="L389" s="43">
        <f t="shared" si="45"/>
        <v>388</v>
      </c>
      <c r="M389" s="44">
        <f t="shared" si="46"/>
        <v>8199.595000000003</v>
      </c>
      <c r="N389" s="4">
        <f t="shared" si="39"/>
        <v>20.604845000000015</v>
      </c>
      <c r="O389" s="4"/>
    </row>
    <row r="390" spans="1:15" x14ac:dyDescent="0.2">
      <c r="A390" s="5">
        <v>42028</v>
      </c>
      <c r="C390" s="4">
        <f>MIN($B$2:B390)</f>
        <v>0</v>
      </c>
      <c r="D390" s="43">
        <f t="shared" si="41"/>
        <v>0</v>
      </c>
      <c r="E390" s="43">
        <f t="shared" si="42"/>
        <v>0</v>
      </c>
      <c r="F390" s="44">
        <f t="shared" si="43"/>
        <v>0</v>
      </c>
      <c r="G390" s="44"/>
      <c r="H390" s="4" t="e">
        <f t="shared" si="40"/>
        <v>#DIV/0!</v>
      </c>
      <c r="I390" s="4">
        <v>19.896999999999998</v>
      </c>
      <c r="K390" s="43">
        <f t="shared" si="44"/>
        <v>1</v>
      </c>
      <c r="L390" s="43">
        <f t="shared" si="45"/>
        <v>389</v>
      </c>
      <c r="M390" s="44">
        <f t="shared" si="46"/>
        <v>8219.4920000000038</v>
      </c>
      <c r="N390" s="4">
        <f t="shared" si="39"/>
        <v>20.624210000000019</v>
      </c>
      <c r="O390" s="4"/>
    </row>
    <row r="391" spans="1:15" x14ac:dyDescent="0.2">
      <c r="A391" s="5">
        <v>42029</v>
      </c>
      <c r="C391" s="4">
        <f>MIN($B$2:B391)</f>
        <v>0</v>
      </c>
      <c r="D391" s="43">
        <f t="shared" si="41"/>
        <v>0</v>
      </c>
      <c r="E391" s="43">
        <f t="shared" si="42"/>
        <v>0</v>
      </c>
      <c r="F391" s="44">
        <f t="shared" si="43"/>
        <v>0</v>
      </c>
      <c r="G391" s="44"/>
      <c r="H391" s="4" t="e">
        <f t="shared" si="40"/>
        <v>#DIV/0!</v>
      </c>
      <c r="I391" s="4">
        <v>20.055</v>
      </c>
      <c r="K391" s="43">
        <f t="shared" si="44"/>
        <v>1</v>
      </c>
      <c r="L391" s="43">
        <f t="shared" si="45"/>
        <v>390</v>
      </c>
      <c r="M391" s="44">
        <f t="shared" si="46"/>
        <v>8239.5470000000041</v>
      </c>
      <c r="N391" s="4">
        <f t="shared" si="39"/>
        <v>20.645600000000023</v>
      </c>
      <c r="O391" s="4"/>
    </row>
    <row r="392" spans="1:15" x14ac:dyDescent="0.2">
      <c r="A392" s="5">
        <v>42030</v>
      </c>
      <c r="C392" s="4">
        <f>MIN($B$2:B392)</f>
        <v>0</v>
      </c>
      <c r="D392" s="43">
        <f t="shared" si="41"/>
        <v>0</v>
      </c>
      <c r="E392" s="43">
        <f t="shared" si="42"/>
        <v>0</v>
      </c>
      <c r="F392" s="44">
        <f t="shared" si="43"/>
        <v>0</v>
      </c>
      <c r="G392" s="44"/>
      <c r="H392" s="4" t="e">
        <f t="shared" si="40"/>
        <v>#DIV/0!</v>
      </c>
      <c r="I392" s="4">
        <v>20.114999999999998</v>
      </c>
      <c r="K392" s="43">
        <f t="shared" si="44"/>
        <v>1</v>
      </c>
      <c r="L392" s="43">
        <f t="shared" si="45"/>
        <v>391</v>
      </c>
      <c r="M392" s="44">
        <f t="shared" si="46"/>
        <v>8259.6620000000039</v>
      </c>
      <c r="N392" s="4">
        <f t="shared" si="39"/>
        <v>20.668165000000023</v>
      </c>
      <c r="O392" s="4"/>
    </row>
    <row r="393" spans="1:15" x14ac:dyDescent="0.2">
      <c r="A393" s="5">
        <v>42031</v>
      </c>
      <c r="C393" s="4">
        <f>MIN($B$2:B393)</f>
        <v>0</v>
      </c>
      <c r="D393" s="43">
        <f t="shared" si="41"/>
        <v>0</v>
      </c>
      <c r="E393" s="43">
        <f t="shared" si="42"/>
        <v>0</v>
      </c>
      <c r="F393" s="44">
        <f t="shared" si="43"/>
        <v>0</v>
      </c>
      <c r="G393" s="44"/>
      <c r="H393" s="4" t="e">
        <f t="shared" si="40"/>
        <v>#DIV/0!</v>
      </c>
      <c r="I393" s="4">
        <v>20.311</v>
      </c>
      <c r="K393" s="43">
        <f t="shared" si="44"/>
        <v>1</v>
      </c>
      <c r="L393" s="43">
        <f t="shared" si="45"/>
        <v>392</v>
      </c>
      <c r="M393" s="44">
        <f t="shared" si="46"/>
        <v>8279.9730000000036</v>
      </c>
      <c r="N393" s="4">
        <f t="shared" si="39"/>
        <v>20.693020000000018</v>
      </c>
      <c r="O393" s="4"/>
    </row>
    <row r="394" spans="1:15" x14ac:dyDescent="0.2">
      <c r="A394" s="5">
        <v>42032</v>
      </c>
      <c r="C394" s="4">
        <f>MIN($B$2:B394)</f>
        <v>0</v>
      </c>
      <c r="D394" s="43">
        <f t="shared" si="41"/>
        <v>0</v>
      </c>
      <c r="E394" s="43">
        <f t="shared" si="42"/>
        <v>0</v>
      </c>
      <c r="F394" s="44">
        <f t="shared" si="43"/>
        <v>0</v>
      </c>
      <c r="G394" s="44"/>
      <c r="H394" s="4" t="e">
        <f t="shared" si="40"/>
        <v>#DIV/0!</v>
      </c>
      <c r="I394" s="4">
        <v>20.539000000000001</v>
      </c>
      <c r="K394" s="43">
        <f t="shared" si="44"/>
        <v>1</v>
      </c>
      <c r="L394" s="43">
        <f t="shared" si="45"/>
        <v>393</v>
      </c>
      <c r="M394" s="44">
        <f t="shared" si="46"/>
        <v>8300.5120000000043</v>
      </c>
      <c r="N394" s="4">
        <f t="shared" si="39"/>
        <v>20.719010000000022</v>
      </c>
      <c r="O394" s="4"/>
    </row>
    <row r="395" spans="1:15" x14ac:dyDescent="0.2">
      <c r="A395" s="5">
        <v>42033</v>
      </c>
      <c r="C395" s="4">
        <f>MIN($B$2:B395)</f>
        <v>0</v>
      </c>
      <c r="D395" s="43">
        <f t="shared" si="41"/>
        <v>0</v>
      </c>
      <c r="E395" s="43">
        <f t="shared" si="42"/>
        <v>0</v>
      </c>
      <c r="F395" s="44">
        <f t="shared" si="43"/>
        <v>0</v>
      </c>
      <c r="G395" s="44"/>
      <c r="H395" s="4" t="e">
        <f t="shared" si="40"/>
        <v>#DIV/0!</v>
      </c>
      <c r="I395" s="4">
        <v>21.151</v>
      </c>
      <c r="K395" s="43">
        <f t="shared" si="44"/>
        <v>1</v>
      </c>
      <c r="L395" s="43">
        <f t="shared" si="45"/>
        <v>394</v>
      </c>
      <c r="M395" s="44">
        <f t="shared" si="46"/>
        <v>8321.6630000000041</v>
      </c>
      <c r="N395" s="4">
        <f t="shared" ref="N395:N458" si="47">(M395-M195)/(L395-L195)</f>
        <v>20.747260000000018</v>
      </c>
      <c r="O395" s="4"/>
    </row>
    <row r="396" spans="1:15" x14ac:dyDescent="0.2">
      <c r="A396" s="5">
        <v>42034</v>
      </c>
      <c r="C396" s="4">
        <f>MIN($B$2:B396)</f>
        <v>0</v>
      </c>
      <c r="D396" s="43">
        <f t="shared" si="41"/>
        <v>0</v>
      </c>
      <c r="E396" s="43">
        <f t="shared" si="42"/>
        <v>0</v>
      </c>
      <c r="F396" s="44">
        <f t="shared" si="43"/>
        <v>0</v>
      </c>
      <c r="G396" s="44"/>
      <c r="H396" s="4" t="e">
        <f t="shared" si="40"/>
        <v>#DIV/0!</v>
      </c>
      <c r="I396" s="4">
        <v>20.824000000000002</v>
      </c>
      <c r="K396" s="43">
        <f t="shared" si="44"/>
        <v>1</v>
      </c>
      <c r="L396" s="43">
        <f t="shared" si="45"/>
        <v>395</v>
      </c>
      <c r="M396" s="44">
        <f t="shared" si="46"/>
        <v>8342.4870000000046</v>
      </c>
      <c r="N396" s="4">
        <f t="shared" si="47"/>
        <v>20.769355000000022</v>
      </c>
      <c r="O396" s="4"/>
    </row>
    <row r="397" spans="1:15" x14ac:dyDescent="0.2">
      <c r="A397" s="5">
        <v>42035</v>
      </c>
      <c r="C397" s="4">
        <f>MIN($B$2:B397)</f>
        <v>0</v>
      </c>
      <c r="D397" s="43">
        <f t="shared" si="41"/>
        <v>0</v>
      </c>
      <c r="E397" s="43">
        <f t="shared" si="42"/>
        <v>0</v>
      </c>
      <c r="F397" s="44">
        <f t="shared" si="43"/>
        <v>0</v>
      </c>
      <c r="G397" s="44"/>
      <c r="H397" s="4" t="e">
        <f t="shared" si="40"/>
        <v>#DIV/0!</v>
      </c>
      <c r="I397" s="4">
        <v>20.879000000000001</v>
      </c>
      <c r="K397" s="43">
        <f t="shared" si="44"/>
        <v>1</v>
      </c>
      <c r="L397" s="43">
        <f t="shared" si="45"/>
        <v>396</v>
      </c>
      <c r="M397" s="44">
        <f t="shared" si="46"/>
        <v>8363.3660000000054</v>
      </c>
      <c r="N397" s="4">
        <f t="shared" si="47"/>
        <v>20.792940000000026</v>
      </c>
      <c r="O397" s="4"/>
    </row>
    <row r="398" spans="1:15" x14ac:dyDescent="0.2">
      <c r="A398" s="5">
        <v>42036</v>
      </c>
      <c r="C398" s="4">
        <f>MIN($B$2:B398)</f>
        <v>0</v>
      </c>
      <c r="D398" s="43">
        <f t="shared" si="41"/>
        <v>0</v>
      </c>
      <c r="E398" s="43">
        <f t="shared" si="42"/>
        <v>0</v>
      </c>
      <c r="F398" s="44">
        <f t="shared" si="43"/>
        <v>0</v>
      </c>
      <c r="G398" s="44"/>
      <c r="H398" s="4" t="e">
        <f t="shared" si="40"/>
        <v>#DIV/0!</v>
      </c>
      <c r="I398" s="4">
        <v>20.92</v>
      </c>
      <c r="K398" s="43">
        <f t="shared" si="44"/>
        <v>1</v>
      </c>
      <c r="L398" s="43">
        <f t="shared" si="45"/>
        <v>397</v>
      </c>
      <c r="M398" s="44">
        <f t="shared" si="46"/>
        <v>8384.2860000000055</v>
      </c>
      <c r="N398" s="4">
        <f t="shared" si="47"/>
        <v>20.814660000000025</v>
      </c>
      <c r="O398" s="4"/>
    </row>
    <row r="399" spans="1:15" x14ac:dyDescent="0.2">
      <c r="A399" s="5">
        <v>42037</v>
      </c>
      <c r="C399" s="4">
        <f>MIN($B$2:B399)</f>
        <v>0</v>
      </c>
      <c r="D399" s="43">
        <f t="shared" si="41"/>
        <v>0</v>
      </c>
      <c r="E399" s="43">
        <f t="shared" si="42"/>
        <v>0</v>
      </c>
      <c r="F399" s="44">
        <f t="shared" si="43"/>
        <v>0</v>
      </c>
      <c r="G399" s="44"/>
      <c r="H399" s="4" t="e">
        <f t="shared" si="40"/>
        <v>#DIV/0!</v>
      </c>
      <c r="I399" s="4">
        <v>21.146000000000001</v>
      </c>
      <c r="K399" s="43">
        <f t="shared" si="44"/>
        <v>1</v>
      </c>
      <c r="L399" s="43">
        <f t="shared" si="45"/>
        <v>398</v>
      </c>
      <c r="M399" s="44">
        <f t="shared" si="46"/>
        <v>8405.4320000000062</v>
      </c>
      <c r="N399" s="4">
        <f t="shared" si="47"/>
        <v>20.83512500000003</v>
      </c>
      <c r="O399" s="4"/>
    </row>
    <row r="400" spans="1:15" x14ac:dyDescent="0.2">
      <c r="A400" s="5">
        <v>42038</v>
      </c>
      <c r="C400" s="4">
        <f>MIN($B$2:B400)</f>
        <v>0</v>
      </c>
      <c r="D400" s="43">
        <f t="shared" si="41"/>
        <v>0</v>
      </c>
      <c r="E400" s="43">
        <f t="shared" si="42"/>
        <v>0</v>
      </c>
      <c r="F400" s="44">
        <f t="shared" si="43"/>
        <v>0</v>
      </c>
      <c r="G400" s="44"/>
      <c r="H400" s="4" t="e">
        <f t="shared" si="40"/>
        <v>#DIV/0!</v>
      </c>
      <c r="I400" s="4">
        <v>21.039000000000001</v>
      </c>
      <c r="K400" s="43">
        <f t="shared" si="44"/>
        <v>1</v>
      </c>
      <c r="L400" s="43">
        <f t="shared" si="45"/>
        <v>399</v>
      </c>
      <c r="M400" s="44">
        <f t="shared" si="46"/>
        <v>8426.4710000000068</v>
      </c>
      <c r="N400" s="4">
        <f t="shared" si="47"/>
        <v>20.855450000000033</v>
      </c>
      <c r="O400" s="4"/>
    </row>
    <row r="401" spans="1:15" x14ac:dyDescent="0.2">
      <c r="A401" s="5">
        <v>42039</v>
      </c>
      <c r="C401" s="4">
        <f>MIN($B$2:B401)</f>
        <v>0</v>
      </c>
      <c r="D401" s="43">
        <f t="shared" si="41"/>
        <v>0</v>
      </c>
      <c r="E401" s="43">
        <f t="shared" si="42"/>
        <v>0</v>
      </c>
      <c r="F401" s="44">
        <f t="shared" si="43"/>
        <v>0</v>
      </c>
      <c r="G401" s="44"/>
      <c r="H401" s="4" t="e">
        <f t="shared" si="40"/>
        <v>#DIV/0!</v>
      </c>
      <c r="I401" s="4">
        <v>21.341000000000001</v>
      </c>
      <c r="K401" s="43">
        <f t="shared" si="44"/>
        <v>1</v>
      </c>
      <c r="L401" s="43">
        <f t="shared" si="45"/>
        <v>400</v>
      </c>
      <c r="M401" s="44">
        <f t="shared" si="46"/>
        <v>8447.8120000000072</v>
      </c>
      <c r="N401" s="4">
        <f t="shared" si="47"/>
        <v>20.877335000000034</v>
      </c>
      <c r="O401" s="4"/>
    </row>
    <row r="402" spans="1:15" x14ac:dyDescent="0.2">
      <c r="A402" s="5">
        <v>42040</v>
      </c>
      <c r="C402" s="4">
        <f>MIN($B$2:B402)</f>
        <v>0</v>
      </c>
      <c r="D402" s="43">
        <f t="shared" si="41"/>
        <v>0</v>
      </c>
      <c r="E402" s="43">
        <f t="shared" si="42"/>
        <v>0</v>
      </c>
      <c r="F402" s="44">
        <f t="shared" si="43"/>
        <v>0</v>
      </c>
      <c r="G402" s="44"/>
      <c r="H402" s="4" t="e">
        <f t="shared" si="40"/>
        <v>#DIV/0!</v>
      </c>
      <c r="I402" s="4">
        <v>21.869</v>
      </c>
      <c r="K402" s="43">
        <f t="shared" si="44"/>
        <v>1</v>
      </c>
      <c r="L402" s="43">
        <f t="shared" si="45"/>
        <v>401</v>
      </c>
      <c r="M402" s="44">
        <f t="shared" si="46"/>
        <v>8469.6810000000078</v>
      </c>
      <c r="N402" s="4">
        <f t="shared" si="47"/>
        <v>20.900705000000038</v>
      </c>
      <c r="O402" s="4"/>
    </row>
    <row r="403" spans="1:15" x14ac:dyDescent="0.2">
      <c r="A403" s="5">
        <v>42041</v>
      </c>
      <c r="C403" s="4">
        <f>MIN($B$2:B403)</f>
        <v>0</v>
      </c>
      <c r="D403" s="43">
        <f t="shared" si="41"/>
        <v>0</v>
      </c>
      <c r="E403" s="43">
        <f t="shared" si="42"/>
        <v>0</v>
      </c>
      <c r="F403" s="44">
        <f t="shared" si="43"/>
        <v>0</v>
      </c>
      <c r="G403" s="44"/>
      <c r="H403" s="4" t="e">
        <f t="shared" si="40"/>
        <v>#DIV/0!</v>
      </c>
      <c r="I403" s="4">
        <v>21.867000000000001</v>
      </c>
      <c r="K403" s="43">
        <f t="shared" si="44"/>
        <v>1</v>
      </c>
      <c r="L403" s="43">
        <f t="shared" si="45"/>
        <v>402</v>
      </c>
      <c r="M403" s="44">
        <f t="shared" si="46"/>
        <v>8491.548000000008</v>
      </c>
      <c r="N403" s="4">
        <f t="shared" si="47"/>
        <v>20.92660000000004</v>
      </c>
      <c r="O403" s="4"/>
    </row>
    <row r="404" spans="1:15" x14ac:dyDescent="0.2">
      <c r="A404" s="5">
        <v>42042</v>
      </c>
      <c r="C404" s="4">
        <f>MIN($B$2:B404)</f>
        <v>0</v>
      </c>
      <c r="D404" s="43">
        <f t="shared" si="41"/>
        <v>0</v>
      </c>
      <c r="E404" s="43">
        <f t="shared" si="42"/>
        <v>0</v>
      </c>
      <c r="F404" s="44">
        <f t="shared" si="43"/>
        <v>0</v>
      </c>
      <c r="G404" s="44"/>
      <c r="H404" s="4" t="e">
        <f t="shared" si="40"/>
        <v>#DIV/0!</v>
      </c>
      <c r="I404" s="4">
        <v>21.812999999999999</v>
      </c>
      <c r="K404" s="43">
        <f t="shared" si="44"/>
        <v>1</v>
      </c>
      <c r="L404" s="43">
        <f t="shared" si="45"/>
        <v>403</v>
      </c>
      <c r="M404" s="44">
        <f t="shared" si="46"/>
        <v>8513.3610000000081</v>
      </c>
      <c r="N404" s="4">
        <f t="shared" si="47"/>
        <v>20.952505000000041</v>
      </c>
      <c r="O404" s="4"/>
    </row>
    <row r="405" spans="1:15" x14ac:dyDescent="0.2">
      <c r="A405" s="5">
        <v>42043</v>
      </c>
      <c r="C405" s="4">
        <f>MIN($B$2:B405)</f>
        <v>0</v>
      </c>
      <c r="D405" s="43">
        <f t="shared" si="41"/>
        <v>0</v>
      </c>
      <c r="E405" s="43">
        <f t="shared" si="42"/>
        <v>0</v>
      </c>
      <c r="F405" s="44">
        <f t="shared" si="43"/>
        <v>0</v>
      </c>
      <c r="G405" s="44"/>
      <c r="H405" s="4" t="e">
        <f t="shared" si="40"/>
        <v>#DIV/0!</v>
      </c>
      <c r="I405" s="4">
        <v>21.888000000000002</v>
      </c>
      <c r="K405" s="43">
        <f t="shared" si="44"/>
        <v>1</v>
      </c>
      <c r="L405" s="43">
        <f t="shared" si="45"/>
        <v>404</v>
      </c>
      <c r="M405" s="44">
        <f t="shared" si="46"/>
        <v>8535.2490000000089</v>
      </c>
      <c r="N405" s="4">
        <f t="shared" si="47"/>
        <v>20.977025000000044</v>
      </c>
      <c r="O405" s="4"/>
    </row>
    <row r="406" spans="1:15" x14ac:dyDescent="0.2">
      <c r="A406" s="5">
        <v>42044</v>
      </c>
      <c r="C406" s="4">
        <f>MIN($B$2:B406)</f>
        <v>0</v>
      </c>
      <c r="D406" s="43">
        <f t="shared" si="41"/>
        <v>0</v>
      </c>
      <c r="E406" s="43">
        <f t="shared" si="42"/>
        <v>0</v>
      </c>
      <c r="F406" s="44">
        <f t="shared" si="43"/>
        <v>0</v>
      </c>
      <c r="G406" s="44"/>
      <c r="H406" s="4" t="e">
        <f t="shared" si="40"/>
        <v>#DIV/0!</v>
      </c>
      <c r="I406" s="4">
        <v>21.667000000000002</v>
      </c>
      <c r="K406" s="43">
        <f t="shared" si="44"/>
        <v>1</v>
      </c>
      <c r="L406" s="43">
        <f t="shared" si="45"/>
        <v>405</v>
      </c>
      <c r="M406" s="44">
        <f t="shared" si="46"/>
        <v>8556.9160000000084</v>
      </c>
      <c r="N406" s="4">
        <f t="shared" si="47"/>
        <v>20.999205000000043</v>
      </c>
      <c r="O406" s="4"/>
    </row>
    <row r="407" spans="1:15" x14ac:dyDescent="0.2">
      <c r="A407" s="5">
        <v>42045</v>
      </c>
      <c r="C407" s="4">
        <f>MIN($B$2:B407)</f>
        <v>0</v>
      </c>
      <c r="D407" s="43">
        <f t="shared" si="41"/>
        <v>0</v>
      </c>
      <c r="E407" s="43">
        <f t="shared" si="42"/>
        <v>0</v>
      </c>
      <c r="F407" s="44">
        <f t="shared" si="43"/>
        <v>0</v>
      </c>
      <c r="G407" s="44"/>
      <c r="H407" s="4" t="e">
        <f t="shared" si="40"/>
        <v>#DIV/0!</v>
      </c>
      <c r="I407" s="4">
        <v>23.268999999999998</v>
      </c>
      <c r="K407" s="43">
        <f t="shared" si="44"/>
        <v>1</v>
      </c>
      <c r="L407" s="43">
        <f t="shared" si="45"/>
        <v>406</v>
      </c>
      <c r="M407" s="44">
        <f t="shared" si="46"/>
        <v>8580.1850000000086</v>
      </c>
      <c r="N407" s="4">
        <f t="shared" si="47"/>
        <v>21.026790000000041</v>
      </c>
      <c r="O407" s="4"/>
    </row>
    <row r="408" spans="1:15" x14ac:dyDescent="0.2">
      <c r="A408" s="5">
        <v>42046</v>
      </c>
      <c r="C408" s="4">
        <f>MIN($B$2:B408)</f>
        <v>0</v>
      </c>
      <c r="D408" s="43">
        <f t="shared" si="41"/>
        <v>0</v>
      </c>
      <c r="E408" s="43">
        <f t="shared" si="42"/>
        <v>0</v>
      </c>
      <c r="F408" s="44">
        <f t="shared" si="43"/>
        <v>0</v>
      </c>
      <c r="G408" s="44"/>
      <c r="H408" s="4" t="e">
        <f t="shared" si="40"/>
        <v>#DIV/0!</v>
      </c>
      <c r="I408" s="4">
        <v>23.518000000000001</v>
      </c>
      <c r="K408" s="43">
        <f t="shared" si="44"/>
        <v>1</v>
      </c>
      <c r="L408" s="43">
        <f t="shared" si="45"/>
        <v>407</v>
      </c>
      <c r="M408" s="44">
        <f t="shared" si="46"/>
        <v>8603.7030000000086</v>
      </c>
      <c r="N408" s="4">
        <f t="shared" si="47"/>
        <v>21.055350000000043</v>
      </c>
      <c r="O408" s="4"/>
    </row>
    <row r="409" spans="1:15" x14ac:dyDescent="0.2">
      <c r="A409" s="5">
        <v>42047</v>
      </c>
      <c r="C409" s="4">
        <f>MIN($B$2:B409)</f>
        <v>0</v>
      </c>
      <c r="D409" s="43">
        <f t="shared" si="41"/>
        <v>0</v>
      </c>
      <c r="E409" s="43">
        <f t="shared" si="42"/>
        <v>0</v>
      </c>
      <c r="F409" s="44">
        <f t="shared" si="43"/>
        <v>0</v>
      </c>
      <c r="G409" s="44"/>
      <c r="H409" s="4" t="e">
        <f t="shared" si="40"/>
        <v>#DIV/0!</v>
      </c>
      <c r="I409" s="4">
        <v>23.907</v>
      </c>
      <c r="K409" s="43">
        <f t="shared" si="44"/>
        <v>1</v>
      </c>
      <c r="L409" s="43">
        <f t="shared" si="45"/>
        <v>408</v>
      </c>
      <c r="M409" s="44">
        <f t="shared" si="46"/>
        <v>8627.6100000000079</v>
      </c>
      <c r="N409" s="4">
        <f t="shared" si="47"/>
        <v>21.08503500000004</v>
      </c>
      <c r="O409" s="4"/>
    </row>
    <row r="410" spans="1:15" x14ac:dyDescent="0.2">
      <c r="A410" s="5">
        <v>42048</v>
      </c>
      <c r="C410" s="4">
        <f>MIN($B$2:B410)</f>
        <v>0</v>
      </c>
      <c r="D410" s="43">
        <f t="shared" si="41"/>
        <v>0</v>
      </c>
      <c r="E410" s="43">
        <f t="shared" si="42"/>
        <v>0</v>
      </c>
      <c r="F410" s="44">
        <f t="shared" si="43"/>
        <v>0</v>
      </c>
      <c r="G410" s="44"/>
      <c r="H410" s="4" t="e">
        <f t="shared" si="40"/>
        <v>#DIV/0!</v>
      </c>
      <c r="I410" s="4">
        <v>23.9</v>
      </c>
      <c r="K410" s="43">
        <f t="shared" si="44"/>
        <v>1</v>
      </c>
      <c r="L410" s="43">
        <f t="shared" si="45"/>
        <v>409</v>
      </c>
      <c r="M410" s="44">
        <f t="shared" si="46"/>
        <v>8651.5100000000075</v>
      </c>
      <c r="N410" s="4">
        <f t="shared" si="47"/>
        <v>21.112230000000036</v>
      </c>
      <c r="O410" s="4"/>
    </row>
    <row r="411" spans="1:15" x14ac:dyDescent="0.2">
      <c r="A411" s="5">
        <v>42049</v>
      </c>
      <c r="C411" s="4">
        <f>MIN($B$2:B411)</f>
        <v>0</v>
      </c>
      <c r="D411" s="43">
        <f t="shared" si="41"/>
        <v>0</v>
      </c>
      <c r="E411" s="43">
        <f t="shared" si="42"/>
        <v>0</v>
      </c>
      <c r="F411" s="44">
        <f t="shared" si="43"/>
        <v>0</v>
      </c>
      <c r="G411" s="44"/>
      <c r="H411" s="4" t="e">
        <f t="shared" si="40"/>
        <v>#DIV/0!</v>
      </c>
      <c r="I411" s="4">
        <v>23.747</v>
      </c>
      <c r="K411" s="43">
        <f t="shared" si="44"/>
        <v>1</v>
      </c>
      <c r="L411" s="43">
        <f t="shared" si="45"/>
        <v>410</v>
      </c>
      <c r="M411" s="44">
        <f t="shared" si="46"/>
        <v>8675.2570000000069</v>
      </c>
      <c r="N411" s="4">
        <f t="shared" si="47"/>
        <v>21.138475000000035</v>
      </c>
      <c r="O411" s="4"/>
    </row>
    <row r="412" spans="1:15" x14ac:dyDescent="0.2">
      <c r="A412" s="5">
        <v>42050</v>
      </c>
      <c r="C412" s="4">
        <f>MIN($B$2:B412)</f>
        <v>0</v>
      </c>
      <c r="D412" s="43">
        <f t="shared" si="41"/>
        <v>0</v>
      </c>
      <c r="E412" s="43">
        <f t="shared" si="42"/>
        <v>0</v>
      </c>
      <c r="F412" s="44">
        <f t="shared" si="43"/>
        <v>0</v>
      </c>
      <c r="G412" s="44"/>
      <c r="H412" s="4" t="e">
        <f t="shared" si="40"/>
        <v>#DIV/0!</v>
      </c>
      <c r="I412" s="4">
        <v>24.036999999999999</v>
      </c>
      <c r="K412" s="43">
        <f t="shared" si="44"/>
        <v>1</v>
      </c>
      <c r="L412" s="43">
        <f t="shared" si="45"/>
        <v>411</v>
      </c>
      <c r="M412" s="44">
        <f t="shared" si="46"/>
        <v>8699.2940000000071</v>
      </c>
      <c r="N412" s="4">
        <f t="shared" si="47"/>
        <v>21.169415000000036</v>
      </c>
      <c r="O412" s="4"/>
    </row>
    <row r="413" spans="1:15" x14ac:dyDescent="0.2">
      <c r="A413" s="5">
        <v>42051</v>
      </c>
      <c r="C413" s="4">
        <f>MIN($B$2:B413)</f>
        <v>0</v>
      </c>
      <c r="D413" s="43">
        <f t="shared" si="41"/>
        <v>0</v>
      </c>
      <c r="E413" s="43">
        <f t="shared" si="42"/>
        <v>0</v>
      </c>
      <c r="F413" s="44">
        <f t="shared" si="43"/>
        <v>0</v>
      </c>
      <c r="G413" s="44"/>
      <c r="H413" s="4" t="e">
        <f t="shared" si="40"/>
        <v>#DIV/0!</v>
      </c>
      <c r="I413" s="4">
        <v>23.475000000000001</v>
      </c>
      <c r="K413" s="43">
        <f t="shared" si="44"/>
        <v>1</v>
      </c>
      <c r="L413" s="43">
        <f t="shared" si="45"/>
        <v>412</v>
      </c>
      <c r="M413" s="44">
        <f t="shared" si="46"/>
        <v>8722.7690000000075</v>
      </c>
      <c r="N413" s="4">
        <f t="shared" si="47"/>
        <v>21.200400000000037</v>
      </c>
      <c r="O413" s="4"/>
    </row>
    <row r="414" spans="1:15" x14ac:dyDescent="0.2">
      <c r="A414" s="5">
        <v>42052</v>
      </c>
      <c r="C414" s="4">
        <f>MIN($B$2:B414)</f>
        <v>0</v>
      </c>
      <c r="D414" s="43">
        <f t="shared" si="41"/>
        <v>0</v>
      </c>
      <c r="E414" s="43">
        <f t="shared" si="42"/>
        <v>0</v>
      </c>
      <c r="F414" s="44">
        <f t="shared" si="43"/>
        <v>0</v>
      </c>
      <c r="G414" s="44"/>
      <c r="H414" s="4" t="e">
        <f t="shared" si="40"/>
        <v>#DIV/0!</v>
      </c>
      <c r="I414" s="4">
        <v>23.105</v>
      </c>
      <c r="K414" s="43">
        <f t="shared" si="44"/>
        <v>1</v>
      </c>
      <c r="L414" s="43">
        <f t="shared" si="45"/>
        <v>413</v>
      </c>
      <c r="M414" s="44">
        <f t="shared" si="46"/>
        <v>8745.8740000000071</v>
      </c>
      <c r="N414" s="4">
        <f t="shared" si="47"/>
        <v>21.231480000000033</v>
      </c>
      <c r="O414" s="4"/>
    </row>
    <row r="415" spans="1:15" x14ac:dyDescent="0.2">
      <c r="A415" s="5">
        <v>42053</v>
      </c>
      <c r="C415" s="4">
        <f>MIN($B$2:B415)</f>
        <v>0</v>
      </c>
      <c r="D415" s="43">
        <f t="shared" si="41"/>
        <v>0</v>
      </c>
      <c r="E415" s="43">
        <f t="shared" si="42"/>
        <v>0</v>
      </c>
      <c r="F415" s="44">
        <f t="shared" si="43"/>
        <v>0</v>
      </c>
      <c r="G415" s="44"/>
      <c r="H415" s="4" t="e">
        <f t="shared" si="40"/>
        <v>#DIV/0!</v>
      </c>
      <c r="I415" s="4">
        <v>23.433</v>
      </c>
      <c r="K415" s="43">
        <f t="shared" si="44"/>
        <v>1</v>
      </c>
      <c r="L415" s="43">
        <f t="shared" si="45"/>
        <v>414</v>
      </c>
      <c r="M415" s="44">
        <f t="shared" si="46"/>
        <v>8769.307000000008</v>
      </c>
      <c r="N415" s="4">
        <f t="shared" si="47"/>
        <v>21.26472000000004</v>
      </c>
      <c r="O415" s="4"/>
    </row>
    <row r="416" spans="1:15" x14ac:dyDescent="0.2">
      <c r="A416" s="5">
        <v>42054</v>
      </c>
      <c r="C416" s="4">
        <f>MIN($B$2:B416)</f>
        <v>0</v>
      </c>
      <c r="D416" s="43">
        <f t="shared" si="41"/>
        <v>0</v>
      </c>
      <c r="E416" s="43">
        <f t="shared" si="42"/>
        <v>0</v>
      </c>
      <c r="F416" s="44">
        <f t="shared" si="43"/>
        <v>0</v>
      </c>
      <c r="G416" s="44"/>
      <c r="H416" s="4" t="e">
        <f t="shared" si="40"/>
        <v>#DIV/0!</v>
      </c>
      <c r="I416" s="4">
        <v>22.734999999999999</v>
      </c>
      <c r="K416" s="43">
        <f t="shared" si="44"/>
        <v>1</v>
      </c>
      <c r="L416" s="43">
        <f t="shared" si="45"/>
        <v>415</v>
      </c>
      <c r="M416" s="44">
        <f t="shared" si="46"/>
        <v>8792.0420000000086</v>
      </c>
      <c r="N416" s="4">
        <f t="shared" si="47"/>
        <v>21.292270000000041</v>
      </c>
      <c r="O416" s="4"/>
    </row>
    <row r="417" spans="1:15" x14ac:dyDescent="0.2">
      <c r="A417" s="5">
        <v>42055</v>
      </c>
      <c r="C417" s="4">
        <f>MIN($B$2:B417)</f>
        <v>0</v>
      </c>
      <c r="D417" s="43">
        <f t="shared" si="41"/>
        <v>0</v>
      </c>
      <c r="E417" s="43">
        <f t="shared" si="42"/>
        <v>0</v>
      </c>
      <c r="F417" s="44">
        <f t="shared" si="43"/>
        <v>0</v>
      </c>
      <c r="G417" s="44"/>
      <c r="H417" s="4" t="e">
        <f t="shared" ref="H417:H480" si="48">(F417-F131)/(E417-E131)</f>
        <v>#DIV/0!</v>
      </c>
      <c r="I417" s="4">
        <v>22.542999999999999</v>
      </c>
      <c r="K417" s="43">
        <f t="shared" si="44"/>
        <v>1</v>
      </c>
      <c r="L417" s="43">
        <f t="shared" si="45"/>
        <v>416</v>
      </c>
      <c r="M417" s="44">
        <f t="shared" si="46"/>
        <v>8814.5850000000082</v>
      </c>
      <c r="N417" s="4">
        <f t="shared" si="47"/>
        <v>21.323460000000036</v>
      </c>
      <c r="O417" s="4"/>
    </row>
    <row r="418" spans="1:15" x14ac:dyDescent="0.2">
      <c r="A418" s="5">
        <v>42056</v>
      </c>
      <c r="C418" s="4">
        <f>MIN($B$2:B418)</f>
        <v>0</v>
      </c>
      <c r="D418" s="43">
        <f t="shared" si="41"/>
        <v>0</v>
      </c>
      <c r="E418" s="43">
        <f t="shared" si="42"/>
        <v>0</v>
      </c>
      <c r="F418" s="44">
        <f t="shared" si="43"/>
        <v>0</v>
      </c>
      <c r="G418" s="44"/>
      <c r="H418" s="4" t="e">
        <f t="shared" si="48"/>
        <v>#DIV/0!</v>
      </c>
      <c r="I418" s="4">
        <v>22.513000000000002</v>
      </c>
      <c r="K418" s="43">
        <f t="shared" si="44"/>
        <v>1</v>
      </c>
      <c r="L418" s="43">
        <f t="shared" si="45"/>
        <v>417</v>
      </c>
      <c r="M418" s="44">
        <f t="shared" si="46"/>
        <v>8837.0980000000091</v>
      </c>
      <c r="N418" s="4">
        <f t="shared" si="47"/>
        <v>21.353035000000041</v>
      </c>
      <c r="O418" s="4"/>
    </row>
    <row r="419" spans="1:15" x14ac:dyDescent="0.2">
      <c r="A419" s="5">
        <v>42057</v>
      </c>
      <c r="C419" s="4">
        <f>MIN($B$2:B419)</f>
        <v>0</v>
      </c>
      <c r="D419" s="43">
        <f t="shared" si="41"/>
        <v>0</v>
      </c>
      <c r="E419" s="43">
        <f t="shared" si="42"/>
        <v>0</v>
      </c>
      <c r="F419" s="44">
        <f t="shared" si="43"/>
        <v>0</v>
      </c>
      <c r="G419" s="44"/>
      <c r="H419" s="4" t="e">
        <f t="shared" si="48"/>
        <v>#DIV/0!</v>
      </c>
      <c r="I419" s="4">
        <v>22.588999999999999</v>
      </c>
      <c r="K419" s="43">
        <f t="shared" si="44"/>
        <v>1</v>
      </c>
      <c r="L419" s="43">
        <f t="shared" si="45"/>
        <v>418</v>
      </c>
      <c r="M419" s="44">
        <f t="shared" si="46"/>
        <v>8859.687000000009</v>
      </c>
      <c r="N419" s="4">
        <f t="shared" si="47"/>
        <v>21.38188500000004</v>
      </c>
      <c r="O419" s="4"/>
    </row>
    <row r="420" spans="1:15" x14ac:dyDescent="0.2">
      <c r="A420" s="5">
        <v>42058</v>
      </c>
      <c r="C420" s="4">
        <f>MIN($B$2:B420)</f>
        <v>0</v>
      </c>
      <c r="D420" s="43">
        <f t="shared" si="41"/>
        <v>0</v>
      </c>
      <c r="E420" s="43">
        <f t="shared" si="42"/>
        <v>0</v>
      </c>
      <c r="F420" s="44">
        <f t="shared" si="43"/>
        <v>0</v>
      </c>
      <c r="G420" s="44"/>
      <c r="H420" s="4" t="e">
        <f t="shared" si="48"/>
        <v>#DIV/0!</v>
      </c>
      <c r="I420" s="4">
        <v>22.388999999999999</v>
      </c>
      <c r="K420" s="43">
        <f t="shared" si="44"/>
        <v>1</v>
      </c>
      <c r="L420" s="43">
        <f t="shared" si="45"/>
        <v>419</v>
      </c>
      <c r="M420" s="44">
        <f t="shared" si="46"/>
        <v>8882.0760000000082</v>
      </c>
      <c r="N420" s="4">
        <f t="shared" si="47"/>
        <v>21.409760000000034</v>
      </c>
      <c r="O420" s="4"/>
    </row>
    <row r="421" spans="1:15" x14ac:dyDescent="0.2">
      <c r="A421" s="5">
        <v>42059</v>
      </c>
      <c r="C421" s="4">
        <f>MIN($B$2:B421)</f>
        <v>0</v>
      </c>
      <c r="D421" s="43">
        <f t="shared" si="41"/>
        <v>0</v>
      </c>
      <c r="E421" s="43">
        <f t="shared" si="42"/>
        <v>0</v>
      </c>
      <c r="F421" s="44">
        <f t="shared" si="43"/>
        <v>0</v>
      </c>
      <c r="G421" s="44"/>
      <c r="H421" s="4" t="e">
        <f t="shared" si="48"/>
        <v>#DIV/0!</v>
      </c>
      <c r="I421" s="4">
        <v>22.928999999999998</v>
      </c>
      <c r="K421" s="43">
        <f t="shared" si="44"/>
        <v>1</v>
      </c>
      <c r="L421" s="43">
        <f t="shared" si="45"/>
        <v>420</v>
      </c>
      <c r="M421" s="44">
        <f t="shared" si="46"/>
        <v>8905.0050000000083</v>
      </c>
      <c r="N421" s="4">
        <f t="shared" si="47"/>
        <v>21.443485000000031</v>
      </c>
      <c r="O421" s="4"/>
    </row>
    <row r="422" spans="1:15" x14ac:dyDescent="0.2">
      <c r="A422" s="5">
        <v>42060</v>
      </c>
      <c r="C422" s="4">
        <f>MIN($B$2:B422)</f>
        <v>0</v>
      </c>
      <c r="D422" s="43">
        <f t="shared" si="41"/>
        <v>0</v>
      </c>
      <c r="E422" s="43">
        <f t="shared" si="42"/>
        <v>0</v>
      </c>
      <c r="F422" s="44">
        <f t="shared" si="43"/>
        <v>0</v>
      </c>
      <c r="G422" s="44"/>
      <c r="H422" s="4" t="e">
        <f t="shared" si="48"/>
        <v>#DIV/0!</v>
      </c>
      <c r="I422" s="4">
        <v>23.363</v>
      </c>
      <c r="K422" s="43">
        <f t="shared" si="44"/>
        <v>1</v>
      </c>
      <c r="L422" s="43">
        <f t="shared" si="45"/>
        <v>421</v>
      </c>
      <c r="M422" s="44">
        <f t="shared" si="46"/>
        <v>8928.3680000000077</v>
      </c>
      <c r="N422" s="4">
        <f t="shared" si="47"/>
        <v>21.479330000000026</v>
      </c>
      <c r="O422" s="4"/>
    </row>
    <row r="423" spans="1:15" x14ac:dyDescent="0.2">
      <c r="A423" s="5">
        <v>42061</v>
      </c>
      <c r="C423" s="4">
        <f>MIN($B$2:B423)</f>
        <v>0</v>
      </c>
      <c r="D423" s="43">
        <f t="shared" si="41"/>
        <v>0</v>
      </c>
      <c r="E423" s="43">
        <f t="shared" si="42"/>
        <v>0</v>
      </c>
      <c r="F423" s="44">
        <f t="shared" si="43"/>
        <v>0</v>
      </c>
      <c r="G423" s="44"/>
      <c r="H423" s="4" t="e">
        <f t="shared" si="48"/>
        <v>#DIV/0!</v>
      </c>
      <c r="I423" s="4">
        <v>24.161000000000001</v>
      </c>
      <c r="K423" s="43">
        <f t="shared" si="44"/>
        <v>1</v>
      </c>
      <c r="L423" s="43">
        <f t="shared" si="45"/>
        <v>422</v>
      </c>
      <c r="M423" s="44">
        <f t="shared" si="46"/>
        <v>8952.5290000000077</v>
      </c>
      <c r="N423" s="4">
        <f t="shared" si="47"/>
        <v>21.51784500000003</v>
      </c>
      <c r="O423" s="4"/>
    </row>
    <row r="424" spans="1:15" x14ac:dyDescent="0.2">
      <c r="A424" s="5">
        <v>42062</v>
      </c>
      <c r="C424" s="4">
        <f>MIN($B$2:B424)</f>
        <v>0</v>
      </c>
      <c r="D424" s="43">
        <f t="shared" si="41"/>
        <v>0</v>
      </c>
      <c r="E424" s="43">
        <f t="shared" si="42"/>
        <v>0</v>
      </c>
      <c r="F424" s="44">
        <f t="shared" si="43"/>
        <v>0</v>
      </c>
      <c r="G424" s="44"/>
      <c r="H424" s="4" t="e">
        <f t="shared" si="48"/>
        <v>#DIV/0!</v>
      </c>
      <c r="I424" s="4">
        <v>23.606000000000002</v>
      </c>
      <c r="K424" s="43">
        <f t="shared" si="44"/>
        <v>1</v>
      </c>
      <c r="L424" s="43">
        <f t="shared" si="45"/>
        <v>423</v>
      </c>
      <c r="M424" s="44">
        <f t="shared" si="46"/>
        <v>8976.1350000000075</v>
      </c>
      <c r="N424" s="4">
        <f t="shared" si="47"/>
        <v>21.55264500000003</v>
      </c>
      <c r="O424" s="4"/>
    </row>
    <row r="425" spans="1:15" x14ac:dyDescent="0.2">
      <c r="A425" s="5">
        <v>42063</v>
      </c>
      <c r="C425" s="4">
        <f>MIN($B$2:B425)</f>
        <v>0</v>
      </c>
      <c r="D425" s="43">
        <f t="shared" si="41"/>
        <v>0</v>
      </c>
      <c r="E425" s="43">
        <f t="shared" si="42"/>
        <v>0</v>
      </c>
      <c r="F425" s="44">
        <f t="shared" si="43"/>
        <v>0</v>
      </c>
      <c r="G425" s="44"/>
      <c r="H425" s="4" t="e">
        <f t="shared" si="48"/>
        <v>#DIV/0!</v>
      </c>
      <c r="I425" s="4">
        <v>23.518999999999998</v>
      </c>
      <c r="K425" s="43">
        <f t="shared" si="44"/>
        <v>1</v>
      </c>
      <c r="L425" s="43">
        <f t="shared" si="45"/>
        <v>424</v>
      </c>
      <c r="M425" s="44">
        <f t="shared" si="46"/>
        <v>8999.6540000000077</v>
      </c>
      <c r="N425" s="4">
        <f t="shared" si="47"/>
        <v>21.587070000000029</v>
      </c>
      <c r="O425" s="4"/>
    </row>
    <row r="426" spans="1:15" x14ac:dyDescent="0.2">
      <c r="A426" s="5">
        <v>42064</v>
      </c>
      <c r="C426" s="4">
        <f>MIN($B$2:B426)</f>
        <v>0</v>
      </c>
      <c r="D426" s="43">
        <f t="shared" si="41"/>
        <v>0</v>
      </c>
      <c r="E426" s="43">
        <f t="shared" si="42"/>
        <v>0</v>
      </c>
      <c r="F426" s="44">
        <f t="shared" si="43"/>
        <v>0</v>
      </c>
      <c r="G426" s="44"/>
      <c r="H426" s="4" t="e">
        <f t="shared" si="48"/>
        <v>#DIV/0!</v>
      </c>
      <c r="I426" s="4">
        <v>23.625</v>
      </c>
      <c r="K426" s="43">
        <f t="shared" si="44"/>
        <v>1</v>
      </c>
      <c r="L426" s="43">
        <f t="shared" si="45"/>
        <v>425</v>
      </c>
      <c r="M426" s="44">
        <f t="shared" si="46"/>
        <v>9023.2790000000077</v>
      </c>
      <c r="N426" s="4">
        <f t="shared" si="47"/>
        <v>21.621775000000028</v>
      </c>
      <c r="O426" s="4"/>
    </row>
    <row r="427" spans="1:15" x14ac:dyDescent="0.2">
      <c r="A427" s="5">
        <v>42065</v>
      </c>
      <c r="C427" s="4">
        <f>MIN($B$2:B427)</f>
        <v>0</v>
      </c>
      <c r="D427" s="43">
        <f t="shared" si="41"/>
        <v>0</v>
      </c>
      <c r="E427" s="43">
        <f t="shared" si="42"/>
        <v>0</v>
      </c>
      <c r="F427" s="44">
        <f t="shared" si="43"/>
        <v>0</v>
      </c>
      <c r="G427" s="44"/>
      <c r="H427" s="4" t="e">
        <f t="shared" si="48"/>
        <v>#DIV/0!</v>
      </c>
      <c r="I427" s="4">
        <v>23.14</v>
      </c>
      <c r="K427" s="43">
        <f t="shared" si="44"/>
        <v>1</v>
      </c>
      <c r="L427" s="43">
        <f t="shared" si="45"/>
        <v>426</v>
      </c>
      <c r="M427" s="44">
        <f t="shared" si="46"/>
        <v>9046.4190000000071</v>
      </c>
      <c r="N427" s="4">
        <f t="shared" si="47"/>
        <v>21.649640000000026</v>
      </c>
      <c r="O427" s="4"/>
    </row>
    <row r="428" spans="1:15" x14ac:dyDescent="0.2">
      <c r="A428" s="5">
        <v>42066</v>
      </c>
      <c r="C428" s="4">
        <f>MIN($B$2:B428)</f>
        <v>0</v>
      </c>
      <c r="D428" s="43">
        <f t="shared" si="41"/>
        <v>0</v>
      </c>
      <c r="E428" s="43">
        <f t="shared" si="42"/>
        <v>0</v>
      </c>
      <c r="F428" s="44">
        <f t="shared" si="43"/>
        <v>0</v>
      </c>
      <c r="G428" s="44"/>
      <c r="H428" s="4" t="e">
        <f t="shared" si="48"/>
        <v>#DIV/0!</v>
      </c>
      <c r="I428" s="4">
        <v>22.747</v>
      </c>
      <c r="K428" s="43">
        <f t="shared" si="44"/>
        <v>1</v>
      </c>
      <c r="L428" s="43">
        <f t="shared" si="45"/>
        <v>427</v>
      </c>
      <c r="M428" s="44">
        <f t="shared" si="46"/>
        <v>9069.1660000000065</v>
      </c>
      <c r="N428" s="4">
        <f t="shared" si="47"/>
        <v>21.671480000000024</v>
      </c>
      <c r="O428" s="4"/>
    </row>
    <row r="429" spans="1:15" x14ac:dyDescent="0.2">
      <c r="A429" s="5">
        <v>42067</v>
      </c>
      <c r="C429" s="4">
        <f>MIN($B$2:B429)</f>
        <v>0</v>
      </c>
      <c r="D429" s="43">
        <f t="shared" si="41"/>
        <v>0</v>
      </c>
      <c r="E429" s="43">
        <f t="shared" si="42"/>
        <v>0</v>
      </c>
      <c r="F429" s="44">
        <f t="shared" si="43"/>
        <v>0</v>
      </c>
      <c r="G429" s="44"/>
      <c r="H429" s="4" t="e">
        <f t="shared" si="48"/>
        <v>#DIV/0!</v>
      </c>
      <c r="I429" s="4">
        <v>22.771000000000001</v>
      </c>
      <c r="K429" s="43">
        <f t="shared" si="44"/>
        <v>1</v>
      </c>
      <c r="L429" s="43">
        <f t="shared" si="45"/>
        <v>428</v>
      </c>
      <c r="M429" s="44">
        <f t="shared" si="46"/>
        <v>9091.9370000000072</v>
      </c>
      <c r="N429" s="4">
        <f t="shared" si="47"/>
        <v>21.693455000000025</v>
      </c>
      <c r="O429" s="4"/>
    </row>
    <row r="430" spans="1:15" x14ac:dyDescent="0.2">
      <c r="A430" s="5">
        <v>42068</v>
      </c>
      <c r="C430" s="4">
        <f>MIN($B$2:B430)</f>
        <v>0</v>
      </c>
      <c r="D430" s="43">
        <f t="shared" si="41"/>
        <v>0</v>
      </c>
      <c r="E430" s="43">
        <f t="shared" si="42"/>
        <v>0</v>
      </c>
      <c r="F430" s="44">
        <f t="shared" si="43"/>
        <v>0</v>
      </c>
      <c r="G430" s="44"/>
      <c r="H430" s="4" t="e">
        <f t="shared" si="48"/>
        <v>#DIV/0!</v>
      </c>
      <c r="I430" s="4">
        <v>22.346</v>
      </c>
      <c r="K430" s="43">
        <f t="shared" si="44"/>
        <v>1</v>
      </c>
      <c r="L430" s="43">
        <f t="shared" si="45"/>
        <v>429</v>
      </c>
      <c r="M430" s="44">
        <f t="shared" si="46"/>
        <v>9114.2830000000067</v>
      </c>
      <c r="N430" s="4">
        <f t="shared" si="47"/>
        <v>21.713050000000024</v>
      </c>
      <c r="O430" s="4"/>
    </row>
    <row r="431" spans="1:15" x14ac:dyDescent="0.2">
      <c r="A431" s="5">
        <v>42069</v>
      </c>
      <c r="C431" s="4">
        <f>MIN($B$2:B431)</f>
        <v>0</v>
      </c>
      <c r="D431" s="43">
        <f t="shared" si="41"/>
        <v>0</v>
      </c>
      <c r="E431" s="43">
        <f t="shared" si="42"/>
        <v>0</v>
      </c>
      <c r="F431" s="44">
        <f t="shared" si="43"/>
        <v>0</v>
      </c>
      <c r="G431" s="44"/>
      <c r="H431" s="4" t="e">
        <f t="shared" si="48"/>
        <v>#DIV/0!</v>
      </c>
      <c r="I431" s="4">
        <v>21.414999999999999</v>
      </c>
      <c r="K431" s="43">
        <f t="shared" si="44"/>
        <v>1</v>
      </c>
      <c r="L431" s="43">
        <f t="shared" si="45"/>
        <v>430</v>
      </c>
      <c r="M431" s="44">
        <f t="shared" si="46"/>
        <v>9135.6980000000076</v>
      </c>
      <c r="N431" s="4">
        <f t="shared" si="47"/>
        <v>21.729020000000034</v>
      </c>
      <c r="O431" s="4"/>
    </row>
    <row r="432" spans="1:15" x14ac:dyDescent="0.2">
      <c r="A432" s="5">
        <v>42070</v>
      </c>
      <c r="C432" s="4">
        <f>MIN($B$2:B432)</f>
        <v>0</v>
      </c>
      <c r="D432" s="43">
        <f t="shared" si="41"/>
        <v>0</v>
      </c>
      <c r="E432" s="43">
        <f t="shared" si="42"/>
        <v>0</v>
      </c>
      <c r="F432" s="44">
        <f t="shared" si="43"/>
        <v>0</v>
      </c>
      <c r="G432" s="44"/>
      <c r="H432" s="4" t="e">
        <f t="shared" si="48"/>
        <v>#DIV/0!</v>
      </c>
      <c r="I432" s="4">
        <v>21.349</v>
      </c>
      <c r="K432" s="43">
        <f t="shared" si="44"/>
        <v>1</v>
      </c>
      <c r="L432" s="43">
        <f t="shared" si="45"/>
        <v>431</v>
      </c>
      <c r="M432" s="44">
        <f t="shared" si="46"/>
        <v>9157.0470000000078</v>
      </c>
      <c r="N432" s="4">
        <f t="shared" si="47"/>
        <v>21.745210000000032</v>
      </c>
      <c r="O432" s="4"/>
    </row>
    <row r="433" spans="1:15" x14ac:dyDescent="0.2">
      <c r="A433" s="5">
        <v>42071</v>
      </c>
      <c r="C433" s="4">
        <f>MIN($B$2:B433)</f>
        <v>0</v>
      </c>
      <c r="D433" s="43">
        <f t="shared" si="41"/>
        <v>0</v>
      </c>
      <c r="E433" s="43">
        <f t="shared" si="42"/>
        <v>0</v>
      </c>
      <c r="F433" s="44">
        <f t="shared" si="43"/>
        <v>0</v>
      </c>
      <c r="G433" s="44"/>
      <c r="H433" s="4" t="e">
        <f t="shared" si="48"/>
        <v>#DIV/0!</v>
      </c>
      <c r="I433" s="4">
        <v>21.462</v>
      </c>
      <c r="K433" s="43">
        <f t="shared" si="44"/>
        <v>1</v>
      </c>
      <c r="L433" s="43">
        <f t="shared" si="45"/>
        <v>432</v>
      </c>
      <c r="M433" s="44">
        <f t="shared" si="46"/>
        <v>9178.5090000000073</v>
      </c>
      <c r="N433" s="4">
        <f t="shared" si="47"/>
        <v>21.763700000000032</v>
      </c>
      <c r="O433" s="4"/>
    </row>
    <row r="434" spans="1:15" x14ac:dyDescent="0.2">
      <c r="A434" s="5">
        <v>42072</v>
      </c>
      <c r="C434" s="4">
        <f>MIN($B$2:B434)</f>
        <v>0</v>
      </c>
      <c r="D434" s="43">
        <f t="shared" si="41"/>
        <v>0</v>
      </c>
      <c r="E434" s="43">
        <f t="shared" si="42"/>
        <v>0</v>
      </c>
      <c r="F434" s="44">
        <f t="shared" si="43"/>
        <v>0</v>
      </c>
      <c r="G434" s="44"/>
      <c r="H434" s="4" t="e">
        <f t="shared" si="48"/>
        <v>#DIV/0!</v>
      </c>
      <c r="I434" s="4">
        <v>21.786000000000001</v>
      </c>
      <c r="K434" s="43">
        <f t="shared" si="44"/>
        <v>1</v>
      </c>
      <c r="L434" s="43">
        <f t="shared" si="45"/>
        <v>433</v>
      </c>
      <c r="M434" s="44">
        <f t="shared" si="46"/>
        <v>9200.2950000000073</v>
      </c>
      <c r="N434" s="4">
        <f t="shared" si="47"/>
        <v>21.785305000000029</v>
      </c>
      <c r="O434" s="4"/>
    </row>
    <row r="435" spans="1:15" x14ac:dyDescent="0.2">
      <c r="A435" s="5">
        <v>42073</v>
      </c>
      <c r="C435" s="4">
        <f>MIN($B$2:B435)</f>
        <v>0</v>
      </c>
      <c r="D435" s="43">
        <f t="shared" si="41"/>
        <v>0</v>
      </c>
      <c r="E435" s="43">
        <f t="shared" si="42"/>
        <v>0</v>
      </c>
      <c r="F435" s="44">
        <f t="shared" si="43"/>
        <v>0</v>
      </c>
      <c r="G435" s="44"/>
      <c r="H435" s="4" t="e">
        <f t="shared" si="48"/>
        <v>#DIV/0!</v>
      </c>
      <c r="I435" s="4">
        <v>21.670999999999999</v>
      </c>
      <c r="K435" s="43">
        <f t="shared" si="44"/>
        <v>1</v>
      </c>
      <c r="L435" s="43">
        <f t="shared" si="45"/>
        <v>434</v>
      </c>
      <c r="M435" s="44">
        <f t="shared" si="46"/>
        <v>9221.9660000000076</v>
      </c>
      <c r="N435" s="4">
        <f t="shared" si="47"/>
        <v>21.803305000000034</v>
      </c>
      <c r="O435" s="4"/>
    </row>
    <row r="436" spans="1:15" x14ac:dyDescent="0.2">
      <c r="A436" s="5">
        <v>42074</v>
      </c>
      <c r="C436" s="4">
        <f>MIN($B$2:B436)</f>
        <v>0</v>
      </c>
      <c r="D436" s="43">
        <f t="shared" si="41"/>
        <v>0</v>
      </c>
      <c r="E436" s="43">
        <f t="shared" si="42"/>
        <v>0</v>
      </c>
      <c r="F436" s="44">
        <f t="shared" si="43"/>
        <v>0</v>
      </c>
      <c r="G436" s="44"/>
      <c r="H436" s="4" t="e">
        <f t="shared" si="48"/>
        <v>#DIV/0!</v>
      </c>
      <c r="I436" s="4">
        <v>22.132000000000001</v>
      </c>
      <c r="K436" s="43">
        <f t="shared" si="44"/>
        <v>1</v>
      </c>
      <c r="L436" s="43">
        <f t="shared" si="45"/>
        <v>435</v>
      </c>
      <c r="M436" s="44">
        <f t="shared" si="46"/>
        <v>9244.0980000000072</v>
      </c>
      <c r="N436" s="4">
        <f t="shared" si="47"/>
        <v>21.82442500000003</v>
      </c>
      <c r="O436" s="4"/>
    </row>
    <row r="437" spans="1:15" x14ac:dyDescent="0.2">
      <c r="A437" s="5">
        <v>42075</v>
      </c>
      <c r="C437" s="4">
        <f>MIN($B$2:B437)</f>
        <v>0</v>
      </c>
      <c r="D437" s="43">
        <f t="shared" si="41"/>
        <v>0</v>
      </c>
      <c r="E437" s="43">
        <f t="shared" si="42"/>
        <v>0</v>
      </c>
      <c r="F437" s="44">
        <f t="shared" si="43"/>
        <v>0</v>
      </c>
      <c r="G437" s="44"/>
      <c r="H437" s="4" t="e">
        <f t="shared" si="48"/>
        <v>#DIV/0!</v>
      </c>
      <c r="I437" s="4">
        <v>22.327000000000002</v>
      </c>
      <c r="K437" s="43">
        <f t="shared" si="44"/>
        <v>1</v>
      </c>
      <c r="L437" s="43">
        <f t="shared" si="45"/>
        <v>436</v>
      </c>
      <c r="M437" s="44">
        <f t="shared" si="46"/>
        <v>9266.4250000000065</v>
      </c>
      <c r="N437" s="4">
        <f t="shared" si="47"/>
        <v>21.845250000000025</v>
      </c>
      <c r="O437" s="4"/>
    </row>
    <row r="438" spans="1:15" x14ac:dyDescent="0.2">
      <c r="A438" s="5">
        <v>42076</v>
      </c>
      <c r="C438" s="4">
        <f>MIN($B$2:B438)</f>
        <v>0</v>
      </c>
      <c r="D438" s="43">
        <f t="shared" si="41"/>
        <v>0</v>
      </c>
      <c r="E438" s="43">
        <f t="shared" si="42"/>
        <v>0</v>
      </c>
      <c r="F438" s="44">
        <f t="shared" si="43"/>
        <v>0</v>
      </c>
      <c r="G438" s="44"/>
      <c r="H438" s="4" t="e">
        <f t="shared" si="48"/>
        <v>#DIV/0!</v>
      </c>
      <c r="I438" s="4">
        <v>21.902000000000001</v>
      </c>
      <c r="K438" s="43">
        <f t="shared" si="44"/>
        <v>1</v>
      </c>
      <c r="L438" s="43">
        <f t="shared" si="45"/>
        <v>437</v>
      </c>
      <c r="M438" s="44">
        <f t="shared" si="46"/>
        <v>9288.3270000000066</v>
      </c>
      <c r="N438" s="4">
        <f t="shared" si="47"/>
        <v>21.863515000000024</v>
      </c>
      <c r="O438" s="4"/>
    </row>
    <row r="439" spans="1:15" x14ac:dyDescent="0.2">
      <c r="A439" s="5">
        <v>42077</v>
      </c>
      <c r="C439" s="4">
        <f>MIN($B$2:B439)</f>
        <v>0</v>
      </c>
      <c r="D439" s="43">
        <f t="shared" si="41"/>
        <v>0</v>
      </c>
      <c r="E439" s="43">
        <f t="shared" si="42"/>
        <v>0</v>
      </c>
      <c r="F439" s="44">
        <f t="shared" si="43"/>
        <v>0</v>
      </c>
      <c r="G439" s="44"/>
      <c r="H439" s="4" t="e">
        <f t="shared" si="48"/>
        <v>#DIV/0!</v>
      </c>
      <c r="I439" s="4">
        <v>21.844999999999999</v>
      </c>
      <c r="K439" s="43">
        <f t="shared" si="44"/>
        <v>1</v>
      </c>
      <c r="L439" s="43">
        <f t="shared" si="45"/>
        <v>438</v>
      </c>
      <c r="M439" s="44">
        <f t="shared" si="46"/>
        <v>9310.1720000000059</v>
      </c>
      <c r="N439" s="4">
        <f t="shared" si="47"/>
        <v>21.878595000000022</v>
      </c>
      <c r="O439" s="4"/>
    </row>
    <row r="440" spans="1:15" x14ac:dyDescent="0.2">
      <c r="A440" s="5">
        <v>42078</v>
      </c>
      <c r="C440" s="4">
        <f>MIN($B$2:B440)</f>
        <v>0</v>
      </c>
      <c r="D440" s="43">
        <f t="shared" si="41"/>
        <v>0</v>
      </c>
      <c r="E440" s="43">
        <f t="shared" si="42"/>
        <v>0</v>
      </c>
      <c r="F440" s="44">
        <f t="shared" si="43"/>
        <v>0</v>
      </c>
      <c r="G440" s="44"/>
      <c r="H440" s="4" t="e">
        <f t="shared" si="48"/>
        <v>#DIV/0!</v>
      </c>
      <c r="I440" s="4">
        <v>21.971</v>
      </c>
      <c r="K440" s="43">
        <f t="shared" si="44"/>
        <v>1</v>
      </c>
      <c r="L440" s="43">
        <f t="shared" si="45"/>
        <v>439</v>
      </c>
      <c r="M440" s="44">
        <f t="shared" si="46"/>
        <v>9332.1430000000055</v>
      </c>
      <c r="N440" s="4">
        <f t="shared" si="47"/>
        <v>21.896805000000022</v>
      </c>
      <c r="O440" s="4"/>
    </row>
    <row r="441" spans="1:15" x14ac:dyDescent="0.2">
      <c r="A441" s="5">
        <v>42079</v>
      </c>
      <c r="C441" s="4">
        <f>MIN($B$2:B441)</f>
        <v>0</v>
      </c>
      <c r="D441" s="43">
        <f t="shared" si="41"/>
        <v>0</v>
      </c>
      <c r="E441" s="43">
        <f t="shared" si="42"/>
        <v>0</v>
      </c>
      <c r="F441" s="44">
        <f t="shared" si="43"/>
        <v>0</v>
      </c>
      <c r="G441" s="44"/>
      <c r="H441" s="4" t="e">
        <f t="shared" si="48"/>
        <v>#DIV/0!</v>
      </c>
      <c r="I441" s="4">
        <v>21.824999999999999</v>
      </c>
      <c r="K441" s="43">
        <f t="shared" si="44"/>
        <v>1</v>
      </c>
      <c r="L441" s="43">
        <f t="shared" si="45"/>
        <v>440</v>
      </c>
      <c r="M441" s="44">
        <f t="shared" si="46"/>
        <v>9353.9680000000062</v>
      </c>
      <c r="N441" s="4">
        <f t="shared" si="47"/>
        <v>21.910175000000027</v>
      </c>
      <c r="O441" s="4"/>
    </row>
    <row r="442" spans="1:15" x14ac:dyDescent="0.2">
      <c r="A442" s="5">
        <v>42080</v>
      </c>
      <c r="C442" s="4">
        <f>MIN($B$2:B442)</f>
        <v>0</v>
      </c>
      <c r="D442" s="43">
        <f t="shared" si="41"/>
        <v>0</v>
      </c>
      <c r="E442" s="43">
        <f t="shared" si="42"/>
        <v>0</v>
      </c>
      <c r="F442" s="44">
        <f t="shared" si="43"/>
        <v>0</v>
      </c>
      <c r="G442" s="44"/>
      <c r="H442" s="4" t="e">
        <f t="shared" si="48"/>
        <v>#DIV/0!</v>
      </c>
      <c r="I442" s="4">
        <v>21.379000000000001</v>
      </c>
      <c r="K442" s="43">
        <f t="shared" si="44"/>
        <v>1</v>
      </c>
      <c r="L442" s="43">
        <f t="shared" si="45"/>
        <v>441</v>
      </c>
      <c r="M442" s="44">
        <f t="shared" si="46"/>
        <v>9375.347000000007</v>
      </c>
      <c r="N442" s="4">
        <f t="shared" si="47"/>
        <v>21.921280000000028</v>
      </c>
      <c r="O442" s="4"/>
    </row>
    <row r="443" spans="1:15" x14ac:dyDescent="0.2">
      <c r="A443" s="5">
        <v>42081</v>
      </c>
      <c r="C443" s="4">
        <f>MIN($B$2:B443)</f>
        <v>0</v>
      </c>
      <c r="D443" s="43">
        <f t="shared" si="41"/>
        <v>0</v>
      </c>
      <c r="E443" s="43">
        <f t="shared" si="42"/>
        <v>0</v>
      </c>
      <c r="F443" s="44">
        <f t="shared" si="43"/>
        <v>0</v>
      </c>
      <c r="G443" s="44"/>
      <c r="H443" s="4" t="e">
        <f t="shared" si="48"/>
        <v>#DIV/0!</v>
      </c>
      <c r="I443" s="4">
        <v>21.481000000000002</v>
      </c>
      <c r="K443" s="43">
        <f t="shared" si="44"/>
        <v>1</v>
      </c>
      <c r="L443" s="43">
        <f t="shared" si="45"/>
        <v>442</v>
      </c>
      <c r="M443" s="44">
        <f t="shared" si="46"/>
        <v>9396.8280000000068</v>
      </c>
      <c r="N443" s="4">
        <f t="shared" si="47"/>
        <v>21.931790000000028</v>
      </c>
      <c r="O443" s="4"/>
    </row>
    <row r="444" spans="1:15" x14ac:dyDescent="0.2">
      <c r="A444" s="5">
        <v>42082</v>
      </c>
      <c r="C444" s="4">
        <f>MIN($B$2:B444)</f>
        <v>0</v>
      </c>
      <c r="D444" s="43">
        <f t="shared" si="41"/>
        <v>0</v>
      </c>
      <c r="E444" s="43">
        <f t="shared" si="42"/>
        <v>0</v>
      </c>
      <c r="F444" s="44">
        <f t="shared" si="43"/>
        <v>0</v>
      </c>
      <c r="G444" s="44"/>
      <c r="H444" s="4" t="e">
        <f t="shared" si="48"/>
        <v>#DIV/0!</v>
      </c>
      <c r="I444" s="4">
        <v>21.463999999999999</v>
      </c>
      <c r="K444" s="43">
        <f t="shared" si="44"/>
        <v>1</v>
      </c>
      <c r="L444" s="43">
        <f t="shared" si="45"/>
        <v>443</v>
      </c>
      <c r="M444" s="44">
        <f t="shared" si="46"/>
        <v>9418.2920000000067</v>
      </c>
      <c r="N444" s="4">
        <f t="shared" si="47"/>
        <v>21.940930000000026</v>
      </c>
      <c r="O444" s="4"/>
    </row>
    <row r="445" spans="1:15" x14ac:dyDescent="0.2">
      <c r="A445" s="5">
        <v>42083</v>
      </c>
      <c r="C445" s="4">
        <f>MIN($B$2:B445)</f>
        <v>0</v>
      </c>
      <c r="D445" s="43">
        <f t="shared" si="41"/>
        <v>0</v>
      </c>
      <c r="E445" s="43">
        <f t="shared" si="42"/>
        <v>0</v>
      </c>
      <c r="F445" s="44">
        <f t="shared" si="43"/>
        <v>0</v>
      </c>
      <c r="G445" s="44"/>
      <c r="H445" s="4" t="e">
        <f t="shared" si="48"/>
        <v>#DIV/0!</v>
      </c>
      <c r="I445" s="4">
        <v>21.161999999999999</v>
      </c>
      <c r="K445" s="43">
        <f t="shared" si="44"/>
        <v>1</v>
      </c>
      <c r="L445" s="43">
        <f t="shared" si="45"/>
        <v>444</v>
      </c>
      <c r="M445" s="44">
        <f t="shared" si="46"/>
        <v>9439.454000000007</v>
      </c>
      <c r="N445" s="4">
        <f t="shared" si="47"/>
        <v>21.94224000000003</v>
      </c>
      <c r="O445" s="4"/>
    </row>
    <row r="446" spans="1:15" x14ac:dyDescent="0.2">
      <c r="A446" s="5">
        <v>42084</v>
      </c>
      <c r="C446" s="4">
        <f>MIN($B$2:B446)</f>
        <v>0</v>
      </c>
      <c r="D446" s="43">
        <f t="shared" si="41"/>
        <v>0</v>
      </c>
      <c r="E446" s="43">
        <f t="shared" si="42"/>
        <v>0</v>
      </c>
      <c r="F446" s="44">
        <f t="shared" si="43"/>
        <v>0</v>
      </c>
      <c r="G446" s="44"/>
      <c r="H446" s="4" t="e">
        <f t="shared" si="48"/>
        <v>#DIV/0!</v>
      </c>
      <c r="I446" s="4">
        <v>21.26</v>
      </c>
      <c r="K446" s="43">
        <f t="shared" si="44"/>
        <v>1</v>
      </c>
      <c r="L446" s="43">
        <f t="shared" si="45"/>
        <v>445</v>
      </c>
      <c r="M446" s="44">
        <f t="shared" si="46"/>
        <v>9460.7140000000072</v>
      </c>
      <c r="N446" s="4">
        <f t="shared" si="47"/>
        <v>21.944180000000028</v>
      </c>
      <c r="O446" s="4"/>
    </row>
    <row r="447" spans="1:15" x14ac:dyDescent="0.2">
      <c r="A447" s="5">
        <v>42085</v>
      </c>
      <c r="C447" s="4">
        <f>MIN($B$2:B447)</f>
        <v>0</v>
      </c>
      <c r="D447" s="43">
        <f t="shared" si="41"/>
        <v>0</v>
      </c>
      <c r="E447" s="43">
        <f t="shared" si="42"/>
        <v>0</v>
      </c>
      <c r="F447" s="44">
        <f t="shared" si="43"/>
        <v>0</v>
      </c>
      <c r="G447" s="44"/>
      <c r="H447" s="4" t="e">
        <f t="shared" si="48"/>
        <v>#DIV/0!</v>
      </c>
      <c r="I447" s="4">
        <v>21.33</v>
      </c>
      <c r="K447" s="43">
        <f t="shared" si="44"/>
        <v>1</v>
      </c>
      <c r="L447" s="43">
        <f t="shared" si="45"/>
        <v>446</v>
      </c>
      <c r="M447" s="44">
        <f t="shared" si="46"/>
        <v>9482.0440000000071</v>
      </c>
      <c r="N447" s="4">
        <f t="shared" si="47"/>
        <v>21.950895000000028</v>
      </c>
      <c r="O447" s="4"/>
    </row>
    <row r="448" spans="1:15" x14ac:dyDescent="0.2">
      <c r="A448" s="5">
        <v>42086</v>
      </c>
      <c r="C448" s="4">
        <f>MIN($B$2:B448)</f>
        <v>0</v>
      </c>
      <c r="D448" s="43">
        <f t="shared" si="41"/>
        <v>0</v>
      </c>
      <c r="E448" s="43">
        <f t="shared" si="42"/>
        <v>0</v>
      </c>
      <c r="F448" s="44">
        <f t="shared" si="43"/>
        <v>0</v>
      </c>
      <c r="G448" s="44"/>
      <c r="H448" s="4" t="e">
        <f t="shared" si="48"/>
        <v>#DIV/0!</v>
      </c>
      <c r="I448" s="4">
        <v>21.251999999999999</v>
      </c>
      <c r="K448" s="43">
        <f t="shared" si="44"/>
        <v>1</v>
      </c>
      <c r="L448" s="43">
        <f t="shared" si="45"/>
        <v>447</v>
      </c>
      <c r="M448" s="44">
        <f t="shared" si="46"/>
        <v>9503.2960000000076</v>
      </c>
      <c r="N448" s="4">
        <f t="shared" si="47"/>
        <v>21.95440500000003</v>
      </c>
      <c r="O448" s="4"/>
    </row>
    <row r="449" spans="1:15" x14ac:dyDescent="0.2">
      <c r="A449" s="5">
        <v>42087</v>
      </c>
      <c r="C449" s="4">
        <f>MIN($B$2:B449)</f>
        <v>0</v>
      </c>
      <c r="D449" s="43">
        <f t="shared" si="41"/>
        <v>0</v>
      </c>
      <c r="E449" s="43">
        <f t="shared" si="42"/>
        <v>0</v>
      </c>
      <c r="F449" s="44">
        <f t="shared" si="43"/>
        <v>0</v>
      </c>
      <c r="G449" s="44"/>
      <c r="H449" s="4" t="e">
        <f t="shared" si="48"/>
        <v>#DIV/0!</v>
      </c>
      <c r="I449" s="4">
        <v>21.451000000000001</v>
      </c>
      <c r="K449" s="43">
        <f t="shared" si="44"/>
        <v>1</v>
      </c>
      <c r="L449" s="43">
        <f t="shared" si="45"/>
        <v>448</v>
      </c>
      <c r="M449" s="44">
        <f t="shared" si="46"/>
        <v>9524.7470000000067</v>
      </c>
      <c r="N449" s="4">
        <f t="shared" si="47"/>
        <v>21.961150000000025</v>
      </c>
      <c r="O449" s="4"/>
    </row>
    <row r="450" spans="1:15" x14ac:dyDescent="0.2">
      <c r="A450" s="5">
        <v>42088</v>
      </c>
      <c r="C450" s="4">
        <f>MIN($B$2:B450)</f>
        <v>0</v>
      </c>
      <c r="D450" s="43">
        <f t="shared" si="41"/>
        <v>0</v>
      </c>
      <c r="E450" s="43">
        <f t="shared" si="42"/>
        <v>0</v>
      </c>
      <c r="F450" s="44">
        <f t="shared" si="43"/>
        <v>0</v>
      </c>
      <c r="G450" s="44"/>
      <c r="H450" s="4" t="e">
        <f t="shared" si="48"/>
        <v>#DIV/0!</v>
      </c>
      <c r="I450" s="4">
        <v>21.556000000000001</v>
      </c>
      <c r="K450" s="43">
        <f t="shared" si="44"/>
        <v>1</v>
      </c>
      <c r="L450" s="43">
        <f t="shared" si="45"/>
        <v>449</v>
      </c>
      <c r="M450" s="44">
        <f t="shared" si="46"/>
        <v>9546.3030000000072</v>
      </c>
      <c r="N450" s="4">
        <f t="shared" si="47"/>
        <v>21.968285000000026</v>
      </c>
      <c r="O450" s="4"/>
    </row>
    <row r="451" spans="1:15" x14ac:dyDescent="0.2">
      <c r="A451" s="5">
        <v>42089</v>
      </c>
      <c r="C451" s="4">
        <f>MIN($B$2:B451)</f>
        <v>0</v>
      </c>
      <c r="D451" s="43">
        <f t="shared" ref="D451:D514" si="49">IF(B451&gt;0,1,0)</f>
        <v>0</v>
      </c>
      <c r="E451" s="43">
        <f t="shared" si="42"/>
        <v>0</v>
      </c>
      <c r="F451" s="44">
        <f t="shared" si="43"/>
        <v>0</v>
      </c>
      <c r="G451" s="44"/>
      <c r="H451" s="4" t="e">
        <f t="shared" si="48"/>
        <v>#DIV/0!</v>
      </c>
      <c r="I451" s="4">
        <v>21.879000000000001</v>
      </c>
      <c r="K451" s="43">
        <f t="shared" si="44"/>
        <v>1</v>
      </c>
      <c r="L451" s="43">
        <f t="shared" si="45"/>
        <v>450</v>
      </c>
      <c r="M451" s="44">
        <f t="shared" si="46"/>
        <v>9568.182000000008</v>
      </c>
      <c r="N451" s="4">
        <f t="shared" si="47"/>
        <v>21.976345000000034</v>
      </c>
      <c r="O451" s="4"/>
    </row>
    <row r="452" spans="1:15" x14ac:dyDescent="0.2">
      <c r="A452" s="5">
        <v>42090</v>
      </c>
      <c r="C452" s="4">
        <f>MIN($B$2:B452)</f>
        <v>0</v>
      </c>
      <c r="D452" s="43">
        <f t="shared" si="49"/>
        <v>0</v>
      </c>
      <c r="E452" s="43">
        <f t="shared" ref="E452:E515" si="50">E451+D452</f>
        <v>0</v>
      </c>
      <c r="F452" s="44">
        <f t="shared" ref="F452:F515" si="51">IF(D452=1,B452+F451,F451)</f>
        <v>0</v>
      </c>
      <c r="G452" s="44"/>
      <c r="H452" s="4" t="e">
        <f t="shared" si="48"/>
        <v>#DIV/0!</v>
      </c>
      <c r="I452" s="4">
        <v>22.324000000000002</v>
      </c>
      <c r="K452" s="43">
        <f t="shared" ref="K452:K515" si="52">IF(I452&lt;&gt;0,1,0)</f>
        <v>1</v>
      </c>
      <c r="L452" s="43">
        <f t="shared" ref="L452:L515" si="53">K452+L451</f>
        <v>451</v>
      </c>
      <c r="M452" s="44">
        <f t="shared" ref="M452:M515" si="54">IF(K452=1,I452+M451,M451)</f>
        <v>9590.5060000000085</v>
      </c>
      <c r="N452" s="4">
        <f t="shared" si="47"/>
        <v>21.979365000000033</v>
      </c>
      <c r="O452" s="4"/>
    </row>
    <row r="453" spans="1:15" x14ac:dyDescent="0.2">
      <c r="A453" s="5">
        <v>42091</v>
      </c>
      <c r="C453" s="4">
        <f>MIN($B$2:B453)</f>
        <v>0</v>
      </c>
      <c r="D453" s="43">
        <f t="shared" si="49"/>
        <v>0</v>
      </c>
      <c r="E453" s="43">
        <f t="shared" si="50"/>
        <v>0</v>
      </c>
      <c r="F453" s="44">
        <f t="shared" si="51"/>
        <v>0</v>
      </c>
      <c r="G453" s="44"/>
      <c r="H453" s="4" t="e">
        <f t="shared" si="48"/>
        <v>#DIV/0!</v>
      </c>
      <c r="I453" s="4">
        <v>22.212</v>
      </c>
      <c r="K453" s="43">
        <f t="shared" si="52"/>
        <v>1</v>
      </c>
      <c r="L453" s="43">
        <f t="shared" si="53"/>
        <v>452</v>
      </c>
      <c r="M453" s="44">
        <f t="shared" si="54"/>
        <v>9612.718000000008</v>
      </c>
      <c r="N453" s="4">
        <f t="shared" si="47"/>
        <v>21.989745000000031</v>
      </c>
      <c r="O453" s="4"/>
    </row>
    <row r="454" spans="1:15" x14ac:dyDescent="0.2">
      <c r="A454" s="5">
        <v>42092</v>
      </c>
      <c r="C454" s="4">
        <f>MIN($B$2:B454)</f>
        <v>0</v>
      </c>
      <c r="D454" s="43">
        <f t="shared" si="49"/>
        <v>0</v>
      </c>
      <c r="E454" s="43">
        <f t="shared" si="50"/>
        <v>0</v>
      </c>
      <c r="F454" s="44">
        <f t="shared" si="51"/>
        <v>0</v>
      </c>
      <c r="G454" s="44"/>
      <c r="H454" s="4" t="e">
        <f t="shared" si="48"/>
        <v>#DIV/0!</v>
      </c>
      <c r="I454" s="4">
        <v>22.317</v>
      </c>
      <c r="K454" s="43">
        <f t="shared" si="52"/>
        <v>1</v>
      </c>
      <c r="L454" s="43">
        <f t="shared" si="53"/>
        <v>453</v>
      </c>
      <c r="M454" s="44">
        <f t="shared" si="54"/>
        <v>9635.0350000000071</v>
      </c>
      <c r="N454" s="4">
        <f t="shared" si="47"/>
        <v>22.001980000000025</v>
      </c>
      <c r="O454" s="4"/>
    </row>
    <row r="455" spans="1:15" x14ac:dyDescent="0.2">
      <c r="A455" s="5">
        <v>42093</v>
      </c>
      <c r="C455" s="4">
        <f>MIN($B$2:B455)</f>
        <v>0</v>
      </c>
      <c r="D455" s="43">
        <f t="shared" si="49"/>
        <v>0</v>
      </c>
      <c r="E455" s="43">
        <f t="shared" si="50"/>
        <v>0</v>
      </c>
      <c r="F455" s="44">
        <f t="shared" si="51"/>
        <v>0</v>
      </c>
      <c r="G455" s="44"/>
      <c r="H455" s="4" t="e">
        <f t="shared" si="48"/>
        <v>#DIV/0!</v>
      </c>
      <c r="I455" s="4">
        <v>22.09</v>
      </c>
      <c r="K455" s="43">
        <f t="shared" si="52"/>
        <v>1</v>
      </c>
      <c r="L455" s="43">
        <f t="shared" si="53"/>
        <v>454</v>
      </c>
      <c r="M455" s="44">
        <f t="shared" si="54"/>
        <v>9657.1250000000073</v>
      </c>
      <c r="N455" s="4">
        <f t="shared" si="47"/>
        <v>22.012220000000024</v>
      </c>
      <c r="O455" s="4"/>
    </row>
    <row r="456" spans="1:15" x14ac:dyDescent="0.2">
      <c r="A456" s="5">
        <v>42094</v>
      </c>
      <c r="C456" s="4">
        <f>MIN($B$2:B456)</f>
        <v>0</v>
      </c>
      <c r="D456" s="43">
        <f t="shared" si="49"/>
        <v>0</v>
      </c>
      <c r="E456" s="43">
        <f t="shared" si="50"/>
        <v>0</v>
      </c>
      <c r="F456" s="44">
        <f t="shared" si="51"/>
        <v>0</v>
      </c>
      <c r="G456" s="44"/>
      <c r="H456" s="4" t="e">
        <f t="shared" si="48"/>
        <v>#DIV/0!</v>
      </c>
      <c r="I456" s="4">
        <v>22.224</v>
      </c>
      <c r="K456" s="43">
        <f t="shared" si="52"/>
        <v>1</v>
      </c>
      <c r="L456" s="43">
        <f t="shared" si="53"/>
        <v>455</v>
      </c>
      <c r="M456" s="44">
        <f t="shared" si="54"/>
        <v>9679.3490000000074</v>
      </c>
      <c r="N456" s="4">
        <f t="shared" si="47"/>
        <v>22.025510000000025</v>
      </c>
      <c r="O456" s="4"/>
    </row>
    <row r="457" spans="1:15" x14ac:dyDescent="0.2">
      <c r="A457" s="5">
        <v>42095</v>
      </c>
      <c r="C457" s="4">
        <f>MIN($B$2:B457)</f>
        <v>0</v>
      </c>
      <c r="D457" s="43">
        <f t="shared" si="49"/>
        <v>0</v>
      </c>
      <c r="E457" s="43">
        <f t="shared" si="50"/>
        <v>0</v>
      </c>
      <c r="F457" s="44">
        <f t="shared" si="51"/>
        <v>0</v>
      </c>
      <c r="G457" s="44"/>
      <c r="H457" s="4" t="e">
        <f t="shared" si="48"/>
        <v>#DIV/0!</v>
      </c>
      <c r="I457" s="4">
        <v>22.712</v>
      </c>
      <c r="K457" s="43">
        <f t="shared" si="52"/>
        <v>1</v>
      </c>
      <c r="L457" s="43">
        <f t="shared" si="53"/>
        <v>456</v>
      </c>
      <c r="M457" s="44">
        <f t="shared" si="54"/>
        <v>9702.061000000007</v>
      </c>
      <c r="N457" s="4">
        <f t="shared" si="47"/>
        <v>22.040925000000026</v>
      </c>
      <c r="O457" s="4"/>
    </row>
    <row r="458" spans="1:15" x14ac:dyDescent="0.2">
      <c r="A458" s="5">
        <v>42096</v>
      </c>
      <c r="C458" s="4">
        <f>MIN($B$2:B458)</f>
        <v>0</v>
      </c>
      <c r="D458" s="43">
        <f t="shared" si="49"/>
        <v>0</v>
      </c>
      <c r="E458" s="43">
        <f t="shared" si="50"/>
        <v>0</v>
      </c>
      <c r="F458" s="44">
        <f t="shared" si="51"/>
        <v>0</v>
      </c>
      <c r="G458" s="44"/>
      <c r="H458" s="4" t="e">
        <f t="shared" si="48"/>
        <v>#DIV/0!</v>
      </c>
      <c r="I458" s="4">
        <v>22.776</v>
      </c>
      <c r="K458" s="43">
        <f t="shared" si="52"/>
        <v>1</v>
      </c>
      <c r="L458" s="43">
        <f t="shared" si="53"/>
        <v>457</v>
      </c>
      <c r="M458" s="44">
        <f t="shared" si="54"/>
        <v>9724.8370000000068</v>
      </c>
      <c r="N458" s="4">
        <f t="shared" si="47"/>
        <v>22.054325000000027</v>
      </c>
      <c r="O458" s="4"/>
    </row>
    <row r="459" spans="1:15" x14ac:dyDescent="0.2">
      <c r="A459" s="5">
        <v>42097</v>
      </c>
      <c r="C459" s="4">
        <f>MIN($B$2:B459)</f>
        <v>0</v>
      </c>
      <c r="D459" s="43">
        <f t="shared" si="49"/>
        <v>0</v>
      </c>
      <c r="E459" s="43">
        <f t="shared" si="50"/>
        <v>0</v>
      </c>
      <c r="F459" s="44">
        <f t="shared" si="51"/>
        <v>0</v>
      </c>
      <c r="G459" s="44"/>
      <c r="H459" s="4" t="e">
        <f t="shared" si="48"/>
        <v>#DIV/0!</v>
      </c>
      <c r="I459" s="4">
        <v>22.748999999999999</v>
      </c>
      <c r="K459" s="43">
        <f t="shared" si="52"/>
        <v>1</v>
      </c>
      <c r="L459" s="43">
        <f t="shared" si="53"/>
        <v>458</v>
      </c>
      <c r="M459" s="44">
        <f t="shared" si="54"/>
        <v>9747.5860000000066</v>
      </c>
      <c r="N459" s="4">
        <f t="shared" ref="N459:N522" si="55">(M459-M259)/(L459-L259)</f>
        <v>22.063005000000025</v>
      </c>
      <c r="O459" s="4"/>
    </row>
    <row r="460" spans="1:15" x14ac:dyDescent="0.2">
      <c r="A460" s="5">
        <v>42098</v>
      </c>
      <c r="C460" s="4">
        <f>MIN($B$2:B460)</f>
        <v>0</v>
      </c>
      <c r="D460" s="43">
        <f t="shared" si="49"/>
        <v>0</v>
      </c>
      <c r="E460" s="43">
        <f t="shared" si="50"/>
        <v>0</v>
      </c>
      <c r="F460" s="44">
        <f t="shared" si="51"/>
        <v>0</v>
      </c>
      <c r="G460" s="44"/>
      <c r="H460" s="4" t="e">
        <f t="shared" si="48"/>
        <v>#DIV/0!</v>
      </c>
      <c r="I460" s="4">
        <v>22.713000000000001</v>
      </c>
      <c r="K460" s="43">
        <f t="shared" si="52"/>
        <v>1</v>
      </c>
      <c r="L460" s="43">
        <f t="shared" si="53"/>
        <v>459</v>
      </c>
      <c r="M460" s="44">
        <f t="shared" si="54"/>
        <v>9770.2990000000063</v>
      </c>
      <c r="N460" s="4">
        <f t="shared" si="55"/>
        <v>22.067790000000024</v>
      </c>
      <c r="O460" s="4"/>
    </row>
    <row r="461" spans="1:15" x14ac:dyDescent="0.2">
      <c r="A461" s="5">
        <v>42099</v>
      </c>
      <c r="C461" s="4">
        <f>MIN($B$2:B461)</f>
        <v>0</v>
      </c>
      <c r="D461" s="43">
        <f t="shared" si="49"/>
        <v>0</v>
      </c>
      <c r="E461" s="43">
        <f t="shared" si="50"/>
        <v>0</v>
      </c>
      <c r="F461" s="44">
        <f t="shared" si="51"/>
        <v>0</v>
      </c>
      <c r="G461" s="44"/>
      <c r="H461" s="4" t="e">
        <f t="shared" si="48"/>
        <v>#DIV/0!</v>
      </c>
      <c r="I461" s="4">
        <v>22.704999999999998</v>
      </c>
      <c r="K461" s="43">
        <f t="shared" si="52"/>
        <v>1</v>
      </c>
      <c r="L461" s="43">
        <f t="shared" si="53"/>
        <v>460</v>
      </c>
      <c r="M461" s="44">
        <f t="shared" si="54"/>
        <v>9793.0040000000063</v>
      </c>
      <c r="N461" s="4">
        <f t="shared" si="55"/>
        <v>22.073175000000024</v>
      </c>
      <c r="O461" s="4"/>
    </row>
    <row r="462" spans="1:15" x14ac:dyDescent="0.2">
      <c r="A462" s="5">
        <v>42100</v>
      </c>
      <c r="C462" s="4">
        <f>MIN($B$2:B462)</f>
        <v>0</v>
      </c>
      <c r="D462" s="43">
        <f t="shared" si="49"/>
        <v>0</v>
      </c>
      <c r="E462" s="43">
        <f t="shared" si="50"/>
        <v>0</v>
      </c>
      <c r="F462" s="44">
        <f t="shared" si="51"/>
        <v>0</v>
      </c>
      <c r="G462" s="44"/>
      <c r="H462" s="4" t="e">
        <f t="shared" si="48"/>
        <v>#DIV/0!</v>
      </c>
      <c r="I462" s="4">
        <v>22.837</v>
      </c>
      <c r="K462" s="43">
        <f t="shared" si="52"/>
        <v>1</v>
      </c>
      <c r="L462" s="43">
        <f t="shared" si="53"/>
        <v>461</v>
      </c>
      <c r="M462" s="44">
        <f t="shared" si="54"/>
        <v>9815.8410000000058</v>
      </c>
      <c r="N462" s="4">
        <f t="shared" si="55"/>
        <v>22.07867000000002</v>
      </c>
      <c r="O462" s="4"/>
    </row>
    <row r="463" spans="1:15" x14ac:dyDescent="0.2">
      <c r="A463" s="5">
        <v>42101</v>
      </c>
      <c r="C463" s="4">
        <f>MIN($B$2:B463)</f>
        <v>0</v>
      </c>
      <c r="D463" s="43">
        <f t="shared" si="49"/>
        <v>0</v>
      </c>
      <c r="E463" s="43">
        <f t="shared" si="50"/>
        <v>0</v>
      </c>
      <c r="F463" s="44">
        <f t="shared" si="51"/>
        <v>0</v>
      </c>
      <c r="G463" s="44"/>
      <c r="H463" s="4" t="e">
        <f t="shared" si="48"/>
        <v>#DIV/0!</v>
      </c>
      <c r="I463" s="4">
        <v>22.135999999999999</v>
      </c>
      <c r="K463" s="43">
        <f t="shared" si="52"/>
        <v>1</v>
      </c>
      <c r="L463" s="43">
        <f t="shared" si="53"/>
        <v>462</v>
      </c>
      <c r="M463" s="44">
        <f t="shared" si="54"/>
        <v>9837.9770000000062</v>
      </c>
      <c r="N463" s="4">
        <f t="shared" si="55"/>
        <v>22.083035000000024</v>
      </c>
      <c r="O463" s="4"/>
    </row>
    <row r="464" spans="1:15" x14ac:dyDescent="0.2">
      <c r="A464" s="5">
        <v>42102</v>
      </c>
      <c r="C464" s="4">
        <f>MIN($B$2:B464)</f>
        <v>0</v>
      </c>
      <c r="D464" s="43">
        <f t="shared" si="49"/>
        <v>0</v>
      </c>
      <c r="E464" s="43">
        <f t="shared" si="50"/>
        <v>0</v>
      </c>
      <c r="F464" s="44">
        <f t="shared" si="51"/>
        <v>0</v>
      </c>
      <c r="G464" s="44"/>
      <c r="H464" s="4" t="e">
        <f t="shared" si="48"/>
        <v>#DIV/0!</v>
      </c>
      <c r="I464" s="4">
        <v>22.407</v>
      </c>
      <c r="K464" s="43">
        <f t="shared" si="52"/>
        <v>1</v>
      </c>
      <c r="L464" s="43">
        <f t="shared" si="53"/>
        <v>463</v>
      </c>
      <c r="M464" s="44">
        <f t="shared" si="54"/>
        <v>9860.3840000000055</v>
      </c>
      <c r="N464" s="4">
        <f t="shared" si="55"/>
        <v>22.08924500000002</v>
      </c>
      <c r="O464" s="4"/>
    </row>
    <row r="465" spans="1:15" x14ac:dyDescent="0.2">
      <c r="A465" s="5">
        <v>42103</v>
      </c>
      <c r="C465" s="4">
        <f>MIN($B$2:B465)</f>
        <v>0</v>
      </c>
      <c r="D465" s="43">
        <f t="shared" si="49"/>
        <v>0</v>
      </c>
      <c r="E465" s="43">
        <f t="shared" si="50"/>
        <v>0</v>
      </c>
      <c r="F465" s="44">
        <f t="shared" si="51"/>
        <v>0</v>
      </c>
      <c r="G465" s="44"/>
      <c r="H465" s="4" t="e">
        <f t="shared" si="48"/>
        <v>#DIV/0!</v>
      </c>
      <c r="I465" s="4">
        <v>22.465</v>
      </c>
      <c r="K465" s="43">
        <f t="shared" si="52"/>
        <v>1</v>
      </c>
      <c r="L465" s="43">
        <f t="shared" si="53"/>
        <v>464</v>
      </c>
      <c r="M465" s="44">
        <f t="shared" si="54"/>
        <v>9882.8490000000056</v>
      </c>
      <c r="N465" s="4">
        <f t="shared" si="55"/>
        <v>22.093605000000021</v>
      </c>
      <c r="O465" s="4"/>
    </row>
    <row r="466" spans="1:15" x14ac:dyDescent="0.2">
      <c r="A466" s="5">
        <v>42104</v>
      </c>
      <c r="C466" s="4">
        <f>MIN($B$2:B466)</f>
        <v>0</v>
      </c>
      <c r="D466" s="43">
        <f t="shared" si="49"/>
        <v>0</v>
      </c>
      <c r="E466" s="43">
        <f t="shared" si="50"/>
        <v>0</v>
      </c>
      <c r="F466" s="44">
        <f t="shared" si="51"/>
        <v>0</v>
      </c>
      <c r="G466" s="44"/>
      <c r="H466" s="4" t="e">
        <f t="shared" si="48"/>
        <v>#DIV/0!</v>
      </c>
      <c r="I466" s="4">
        <v>22.292999999999999</v>
      </c>
      <c r="K466" s="43">
        <f t="shared" si="52"/>
        <v>1</v>
      </c>
      <c r="L466" s="43">
        <f t="shared" si="53"/>
        <v>465</v>
      </c>
      <c r="M466" s="44">
        <f t="shared" si="54"/>
        <v>9905.1420000000053</v>
      </c>
      <c r="N466" s="4">
        <f t="shared" si="55"/>
        <v>22.09548000000002</v>
      </c>
      <c r="O466" s="4"/>
    </row>
    <row r="467" spans="1:15" x14ac:dyDescent="0.2">
      <c r="A467" s="5">
        <v>42105</v>
      </c>
      <c r="C467" s="4">
        <f>MIN($B$2:B467)</f>
        <v>0</v>
      </c>
      <c r="D467" s="43">
        <f t="shared" si="49"/>
        <v>0</v>
      </c>
      <c r="E467" s="43">
        <f t="shared" si="50"/>
        <v>0</v>
      </c>
      <c r="F467" s="44">
        <f t="shared" si="51"/>
        <v>0</v>
      </c>
      <c r="G467" s="44"/>
      <c r="H467" s="4" t="e">
        <f t="shared" si="48"/>
        <v>#DIV/0!</v>
      </c>
      <c r="I467" s="4">
        <v>22.338999999999999</v>
      </c>
      <c r="K467" s="43">
        <f t="shared" si="52"/>
        <v>1</v>
      </c>
      <c r="L467" s="43">
        <f t="shared" si="53"/>
        <v>466</v>
      </c>
      <c r="M467" s="44">
        <f t="shared" si="54"/>
        <v>9927.4810000000052</v>
      </c>
      <c r="N467" s="4">
        <f t="shared" si="55"/>
        <v>22.097720000000024</v>
      </c>
      <c r="O467" s="4"/>
    </row>
    <row r="468" spans="1:15" x14ac:dyDescent="0.2">
      <c r="A468" s="5">
        <v>42106</v>
      </c>
      <c r="C468" s="4">
        <f>MIN($B$2:B468)</f>
        <v>0</v>
      </c>
      <c r="D468" s="43">
        <f t="shared" si="49"/>
        <v>0</v>
      </c>
      <c r="E468" s="43">
        <f t="shared" si="50"/>
        <v>0</v>
      </c>
      <c r="F468" s="44">
        <f t="shared" si="51"/>
        <v>0</v>
      </c>
      <c r="G468" s="44"/>
      <c r="H468" s="4" t="e">
        <f t="shared" si="48"/>
        <v>#DIV/0!</v>
      </c>
      <c r="I468" s="4">
        <v>22.518999999999998</v>
      </c>
      <c r="K468" s="43">
        <f t="shared" si="52"/>
        <v>1</v>
      </c>
      <c r="L468" s="43">
        <f t="shared" si="53"/>
        <v>467</v>
      </c>
      <c r="M468" s="44">
        <f t="shared" si="54"/>
        <v>9950.0000000000055</v>
      </c>
      <c r="N468" s="4">
        <f t="shared" si="55"/>
        <v>22.101120000000023</v>
      </c>
      <c r="O468" s="4"/>
    </row>
    <row r="469" spans="1:15" x14ac:dyDescent="0.2">
      <c r="A469" s="5">
        <v>42107</v>
      </c>
      <c r="C469" s="4">
        <f>MIN($B$2:B469)</f>
        <v>0</v>
      </c>
      <c r="D469" s="43">
        <f t="shared" si="49"/>
        <v>0</v>
      </c>
      <c r="E469" s="43">
        <f t="shared" si="50"/>
        <v>0</v>
      </c>
      <c r="F469" s="44">
        <f t="shared" si="51"/>
        <v>0</v>
      </c>
      <c r="G469" s="44"/>
      <c r="H469" s="4" t="e">
        <f t="shared" si="48"/>
        <v>#DIV/0!</v>
      </c>
      <c r="I469" s="4">
        <v>22.635999999999999</v>
      </c>
      <c r="K469" s="43">
        <f t="shared" si="52"/>
        <v>1</v>
      </c>
      <c r="L469" s="43">
        <f t="shared" si="53"/>
        <v>468</v>
      </c>
      <c r="M469" s="44">
        <f t="shared" si="54"/>
        <v>9972.6360000000059</v>
      </c>
      <c r="N469" s="4">
        <f t="shared" si="55"/>
        <v>22.102240000000023</v>
      </c>
      <c r="O469" s="4"/>
    </row>
    <row r="470" spans="1:15" x14ac:dyDescent="0.2">
      <c r="A470" s="5">
        <v>42108</v>
      </c>
      <c r="C470" s="4">
        <f>MIN($B$2:B470)</f>
        <v>0</v>
      </c>
      <c r="D470" s="43">
        <f t="shared" si="49"/>
        <v>0</v>
      </c>
      <c r="E470" s="43">
        <f t="shared" si="50"/>
        <v>0</v>
      </c>
      <c r="F470" s="44">
        <f t="shared" si="51"/>
        <v>0</v>
      </c>
      <c r="G470" s="44"/>
      <c r="H470" s="4" t="e">
        <f t="shared" si="48"/>
        <v>#DIV/0!</v>
      </c>
      <c r="I470" s="4">
        <v>22.442</v>
      </c>
      <c r="K470" s="43">
        <f t="shared" si="52"/>
        <v>1</v>
      </c>
      <c r="L470" s="43">
        <f t="shared" si="53"/>
        <v>469</v>
      </c>
      <c r="M470" s="44">
        <f t="shared" si="54"/>
        <v>9995.078000000005</v>
      </c>
      <c r="N470" s="4">
        <f t="shared" si="55"/>
        <v>22.10477000000002</v>
      </c>
      <c r="O470" s="4"/>
    </row>
    <row r="471" spans="1:15" x14ac:dyDescent="0.2">
      <c r="A471" s="5">
        <v>42109</v>
      </c>
      <c r="C471" s="4">
        <f>MIN($B$2:B471)</f>
        <v>0</v>
      </c>
      <c r="D471" s="43">
        <f t="shared" si="49"/>
        <v>0</v>
      </c>
      <c r="E471" s="43">
        <f t="shared" si="50"/>
        <v>0</v>
      </c>
      <c r="F471" s="44">
        <f t="shared" si="51"/>
        <v>0</v>
      </c>
      <c r="G471" s="44"/>
      <c r="H471" s="4" t="e">
        <f t="shared" si="48"/>
        <v>#DIV/0!</v>
      </c>
      <c r="I471" s="4">
        <v>22.288</v>
      </c>
      <c r="K471" s="43">
        <f t="shared" si="52"/>
        <v>1</v>
      </c>
      <c r="L471" s="43">
        <f t="shared" si="53"/>
        <v>470</v>
      </c>
      <c r="M471" s="44">
        <f t="shared" si="54"/>
        <v>10017.366000000005</v>
      </c>
      <c r="N471" s="4">
        <f t="shared" si="55"/>
        <v>22.107170000000025</v>
      </c>
      <c r="O471" s="4"/>
    </row>
    <row r="472" spans="1:15" x14ac:dyDescent="0.2">
      <c r="A472" s="5">
        <v>42110</v>
      </c>
      <c r="C472" s="4">
        <f>MIN($B$2:B472)</f>
        <v>0</v>
      </c>
      <c r="D472" s="43">
        <f t="shared" si="49"/>
        <v>0</v>
      </c>
      <c r="E472" s="43">
        <f t="shared" si="50"/>
        <v>0</v>
      </c>
      <c r="F472" s="44">
        <f t="shared" si="51"/>
        <v>0</v>
      </c>
      <c r="G472" s="44"/>
      <c r="H472" s="4" t="e">
        <f t="shared" si="48"/>
        <v>#DIV/0!</v>
      </c>
      <c r="I472" s="4">
        <v>22.087</v>
      </c>
      <c r="K472" s="43">
        <f t="shared" si="52"/>
        <v>1</v>
      </c>
      <c r="L472" s="43">
        <f t="shared" si="53"/>
        <v>471</v>
      </c>
      <c r="M472" s="44">
        <f t="shared" si="54"/>
        <v>10039.453000000005</v>
      </c>
      <c r="N472" s="4">
        <f t="shared" si="55"/>
        <v>22.106605000000023</v>
      </c>
      <c r="O472" s="4"/>
    </row>
    <row r="473" spans="1:15" x14ac:dyDescent="0.2">
      <c r="A473" s="5">
        <v>42111</v>
      </c>
      <c r="C473" s="4">
        <f>MIN($B$2:B473)</f>
        <v>0</v>
      </c>
      <c r="D473" s="43">
        <f t="shared" si="49"/>
        <v>0</v>
      </c>
      <c r="E473" s="43">
        <f t="shared" si="50"/>
        <v>0</v>
      </c>
      <c r="F473" s="44">
        <f t="shared" si="51"/>
        <v>0</v>
      </c>
      <c r="G473" s="44"/>
      <c r="H473" s="4" t="e">
        <f t="shared" si="48"/>
        <v>#DIV/0!</v>
      </c>
      <c r="I473" s="4">
        <v>21.74</v>
      </c>
      <c r="K473" s="43">
        <f t="shared" si="52"/>
        <v>1</v>
      </c>
      <c r="L473" s="43">
        <f t="shared" si="53"/>
        <v>472</v>
      </c>
      <c r="M473" s="44">
        <f t="shared" si="54"/>
        <v>10061.193000000005</v>
      </c>
      <c r="N473" s="4">
        <f t="shared" si="55"/>
        <v>22.104575000000022</v>
      </c>
      <c r="O473" s="4"/>
    </row>
    <row r="474" spans="1:15" x14ac:dyDescent="0.2">
      <c r="A474" s="5">
        <v>42112</v>
      </c>
      <c r="C474" s="4">
        <f>MIN($B$2:B474)</f>
        <v>0</v>
      </c>
      <c r="D474" s="43">
        <f t="shared" si="49"/>
        <v>0</v>
      </c>
      <c r="E474" s="43">
        <f t="shared" si="50"/>
        <v>0</v>
      </c>
      <c r="F474" s="44">
        <f t="shared" si="51"/>
        <v>0</v>
      </c>
      <c r="G474" s="44"/>
      <c r="H474" s="4" t="e">
        <f t="shared" si="48"/>
        <v>#DIV/0!</v>
      </c>
      <c r="I474" s="4">
        <v>21.792000000000002</v>
      </c>
      <c r="K474" s="43">
        <f t="shared" si="52"/>
        <v>1</v>
      </c>
      <c r="L474" s="43">
        <f t="shared" si="53"/>
        <v>473</v>
      </c>
      <c r="M474" s="44">
        <f t="shared" si="54"/>
        <v>10082.985000000004</v>
      </c>
      <c r="N474" s="4">
        <f t="shared" si="55"/>
        <v>22.101350000000021</v>
      </c>
      <c r="O474" s="4"/>
    </row>
    <row r="475" spans="1:15" x14ac:dyDescent="0.2">
      <c r="A475" s="5">
        <v>42113</v>
      </c>
      <c r="C475" s="4">
        <f>MIN($B$2:B475)</f>
        <v>0</v>
      </c>
      <c r="D475" s="43">
        <f t="shared" si="49"/>
        <v>0</v>
      </c>
      <c r="E475" s="43">
        <f t="shared" si="50"/>
        <v>0</v>
      </c>
      <c r="F475" s="44">
        <f t="shared" si="51"/>
        <v>0</v>
      </c>
      <c r="G475" s="44"/>
      <c r="H475" s="4" t="e">
        <f t="shared" si="48"/>
        <v>#DIV/0!</v>
      </c>
      <c r="I475" s="4">
        <v>21.812999999999999</v>
      </c>
      <c r="K475" s="43">
        <f t="shared" si="52"/>
        <v>1</v>
      </c>
      <c r="L475" s="43">
        <f t="shared" si="53"/>
        <v>474</v>
      </c>
      <c r="M475" s="44">
        <f t="shared" si="54"/>
        <v>10104.798000000004</v>
      </c>
      <c r="N475" s="4">
        <f t="shared" si="55"/>
        <v>22.096710000000019</v>
      </c>
      <c r="O475" s="4"/>
    </row>
    <row r="476" spans="1:15" x14ac:dyDescent="0.2">
      <c r="A476" s="5">
        <v>42114</v>
      </c>
      <c r="C476" s="4">
        <f>MIN($B$2:B476)</f>
        <v>0</v>
      </c>
      <c r="D476" s="43">
        <f t="shared" si="49"/>
        <v>0</v>
      </c>
      <c r="E476" s="43">
        <f t="shared" si="50"/>
        <v>0</v>
      </c>
      <c r="F476" s="44">
        <f t="shared" si="51"/>
        <v>0</v>
      </c>
      <c r="G476" s="44"/>
      <c r="H476" s="4" t="e">
        <f t="shared" si="48"/>
        <v>#DIV/0!</v>
      </c>
      <c r="I476" s="4">
        <v>21.568999999999999</v>
      </c>
      <c r="K476" s="43">
        <f t="shared" si="52"/>
        <v>1</v>
      </c>
      <c r="L476" s="43">
        <f t="shared" si="53"/>
        <v>475</v>
      </c>
      <c r="M476" s="44">
        <f t="shared" si="54"/>
        <v>10126.367000000004</v>
      </c>
      <c r="N476" s="4">
        <f t="shared" si="55"/>
        <v>22.094005000000021</v>
      </c>
      <c r="O476" s="4"/>
    </row>
    <row r="477" spans="1:15" x14ac:dyDescent="0.2">
      <c r="A477" s="5">
        <v>42115</v>
      </c>
      <c r="C477" s="4">
        <f>MIN($B$2:B477)</f>
        <v>0</v>
      </c>
      <c r="D477" s="43">
        <f t="shared" si="49"/>
        <v>0</v>
      </c>
      <c r="E477" s="43">
        <f t="shared" si="50"/>
        <v>0</v>
      </c>
      <c r="F477" s="44">
        <f t="shared" si="51"/>
        <v>0</v>
      </c>
      <c r="G477" s="44"/>
      <c r="H477" s="4" t="e">
        <f t="shared" si="48"/>
        <v>#DIV/0!</v>
      </c>
      <c r="I477" s="4">
        <v>21.728999999999999</v>
      </c>
      <c r="K477" s="43">
        <f t="shared" si="52"/>
        <v>1</v>
      </c>
      <c r="L477" s="43">
        <f t="shared" si="53"/>
        <v>476</v>
      </c>
      <c r="M477" s="44">
        <f t="shared" si="54"/>
        <v>10148.096000000003</v>
      </c>
      <c r="N477" s="4">
        <f t="shared" si="55"/>
        <v>22.095225000000017</v>
      </c>
      <c r="O477" s="4"/>
    </row>
    <row r="478" spans="1:15" x14ac:dyDescent="0.2">
      <c r="A478" s="5">
        <v>42116</v>
      </c>
      <c r="C478" s="4">
        <f>MIN($B$2:B478)</f>
        <v>0</v>
      </c>
      <c r="D478" s="43">
        <f t="shared" si="49"/>
        <v>0</v>
      </c>
      <c r="E478" s="43">
        <f t="shared" si="50"/>
        <v>0</v>
      </c>
      <c r="F478" s="44">
        <f t="shared" si="51"/>
        <v>0</v>
      </c>
      <c r="G478" s="44"/>
      <c r="H478" s="4" t="e">
        <f t="shared" si="48"/>
        <v>#DIV/0!</v>
      </c>
      <c r="I478" s="4">
        <v>21.548999999999999</v>
      </c>
      <c r="K478" s="43">
        <f t="shared" si="52"/>
        <v>1</v>
      </c>
      <c r="L478" s="43">
        <f t="shared" si="53"/>
        <v>477</v>
      </c>
      <c r="M478" s="44">
        <f t="shared" si="54"/>
        <v>10169.645000000004</v>
      </c>
      <c r="N478" s="4">
        <f t="shared" si="55"/>
        <v>22.095200000000023</v>
      </c>
      <c r="O478" s="4"/>
    </row>
    <row r="479" spans="1:15" x14ac:dyDescent="0.2">
      <c r="A479" s="5">
        <v>42117</v>
      </c>
      <c r="C479" s="4">
        <f>MIN($B$2:B479)</f>
        <v>0</v>
      </c>
      <c r="D479" s="43">
        <f t="shared" si="49"/>
        <v>0</v>
      </c>
      <c r="E479" s="43">
        <f t="shared" si="50"/>
        <v>0</v>
      </c>
      <c r="F479" s="44">
        <f t="shared" si="51"/>
        <v>0</v>
      </c>
      <c r="G479" s="44"/>
      <c r="H479" s="4" t="e">
        <f t="shared" si="48"/>
        <v>#DIV/0!</v>
      </c>
      <c r="I479" s="4">
        <v>21.428000000000001</v>
      </c>
      <c r="K479" s="43">
        <f t="shared" si="52"/>
        <v>1</v>
      </c>
      <c r="L479" s="43">
        <f t="shared" si="53"/>
        <v>478</v>
      </c>
      <c r="M479" s="44">
        <f t="shared" si="54"/>
        <v>10191.073000000004</v>
      </c>
      <c r="N479" s="4">
        <f t="shared" si="55"/>
        <v>22.09476500000002</v>
      </c>
      <c r="O479" s="4"/>
    </row>
    <row r="480" spans="1:15" x14ac:dyDescent="0.2">
      <c r="A480" s="5">
        <v>42118</v>
      </c>
      <c r="C480" s="4">
        <f>MIN($B$2:B480)</f>
        <v>0</v>
      </c>
      <c r="D480" s="43">
        <f t="shared" si="49"/>
        <v>0</v>
      </c>
      <c r="E480" s="43">
        <f t="shared" si="50"/>
        <v>0</v>
      </c>
      <c r="F480" s="44">
        <f t="shared" si="51"/>
        <v>0</v>
      </c>
      <c r="G480" s="44"/>
      <c r="H480" s="4" t="e">
        <f t="shared" si="48"/>
        <v>#DIV/0!</v>
      </c>
      <c r="I480" s="4">
        <v>21.321999999999999</v>
      </c>
      <c r="K480" s="43">
        <f t="shared" si="52"/>
        <v>1</v>
      </c>
      <c r="L480" s="43">
        <f t="shared" si="53"/>
        <v>479</v>
      </c>
      <c r="M480" s="44">
        <f t="shared" si="54"/>
        <v>10212.395000000004</v>
      </c>
      <c r="N480" s="4">
        <f t="shared" si="55"/>
        <v>22.094500000000021</v>
      </c>
      <c r="O480" s="4"/>
    </row>
    <row r="481" spans="1:15" x14ac:dyDescent="0.2">
      <c r="A481" s="5">
        <v>42119</v>
      </c>
      <c r="C481" s="4">
        <f>MIN($B$2:B481)</f>
        <v>0</v>
      </c>
      <c r="D481" s="43">
        <f t="shared" si="49"/>
        <v>0</v>
      </c>
      <c r="E481" s="43">
        <f t="shared" si="50"/>
        <v>0</v>
      </c>
      <c r="F481" s="44">
        <f t="shared" si="51"/>
        <v>0</v>
      </c>
      <c r="G481" s="44"/>
      <c r="H481" s="4" t="e">
        <f t="shared" ref="H481:H544" si="56">(F481-F195)/(E481-E195)</f>
        <v>#DIV/0!</v>
      </c>
      <c r="I481" s="4">
        <v>21.236000000000001</v>
      </c>
      <c r="K481" s="43">
        <f t="shared" si="52"/>
        <v>1</v>
      </c>
      <c r="L481" s="43">
        <f t="shared" si="53"/>
        <v>480</v>
      </c>
      <c r="M481" s="44">
        <f t="shared" si="54"/>
        <v>10233.631000000005</v>
      </c>
      <c r="N481" s="4">
        <f t="shared" si="55"/>
        <v>22.094770000000025</v>
      </c>
      <c r="O481" s="4"/>
    </row>
    <row r="482" spans="1:15" x14ac:dyDescent="0.2">
      <c r="A482" s="5">
        <v>42120</v>
      </c>
      <c r="C482" s="4">
        <f>MIN($B$2:B482)</f>
        <v>0</v>
      </c>
      <c r="D482" s="43">
        <f t="shared" si="49"/>
        <v>0</v>
      </c>
      <c r="E482" s="43">
        <f t="shared" si="50"/>
        <v>0</v>
      </c>
      <c r="F482" s="44">
        <f t="shared" si="51"/>
        <v>0</v>
      </c>
      <c r="G482" s="44"/>
      <c r="H482" s="4" t="e">
        <f t="shared" si="56"/>
        <v>#DIV/0!</v>
      </c>
      <c r="I482" s="4">
        <v>21.483000000000001</v>
      </c>
      <c r="K482" s="43">
        <f t="shared" si="52"/>
        <v>1</v>
      </c>
      <c r="L482" s="43">
        <f t="shared" si="53"/>
        <v>481</v>
      </c>
      <c r="M482" s="44">
        <f t="shared" si="54"/>
        <v>10255.114000000005</v>
      </c>
      <c r="N482" s="4">
        <f t="shared" si="55"/>
        <v>22.098315000000024</v>
      </c>
      <c r="O482" s="4"/>
    </row>
    <row r="483" spans="1:15" x14ac:dyDescent="0.2">
      <c r="A483" s="5">
        <v>42121</v>
      </c>
      <c r="C483" s="4">
        <f>MIN($B$2:B483)</f>
        <v>0</v>
      </c>
      <c r="D483" s="43">
        <f t="shared" si="49"/>
        <v>0</v>
      </c>
      <c r="E483" s="43">
        <f t="shared" si="50"/>
        <v>0</v>
      </c>
      <c r="F483" s="44">
        <f t="shared" si="51"/>
        <v>0</v>
      </c>
      <c r="G483" s="44"/>
      <c r="H483" s="4" t="e">
        <f t="shared" si="56"/>
        <v>#DIV/0!</v>
      </c>
      <c r="I483" s="4">
        <v>21.603000000000002</v>
      </c>
      <c r="K483" s="43">
        <f t="shared" si="52"/>
        <v>1</v>
      </c>
      <c r="L483" s="43">
        <f t="shared" si="53"/>
        <v>482</v>
      </c>
      <c r="M483" s="44">
        <f t="shared" si="54"/>
        <v>10276.717000000004</v>
      </c>
      <c r="N483" s="4">
        <f t="shared" si="55"/>
        <v>22.099740000000018</v>
      </c>
      <c r="O483" s="4"/>
    </row>
    <row r="484" spans="1:15" x14ac:dyDescent="0.2">
      <c r="A484" s="5">
        <v>42122</v>
      </c>
      <c r="C484" s="4">
        <f>MIN($B$2:B484)</f>
        <v>0</v>
      </c>
      <c r="D484" s="43">
        <f t="shared" si="49"/>
        <v>0</v>
      </c>
      <c r="E484" s="43">
        <f t="shared" si="50"/>
        <v>0</v>
      </c>
      <c r="F484" s="44">
        <f t="shared" si="51"/>
        <v>0</v>
      </c>
      <c r="G484" s="44"/>
      <c r="H484" s="4" t="e">
        <f t="shared" si="56"/>
        <v>#DIV/0!</v>
      </c>
      <c r="I484" s="4">
        <v>21.414000000000001</v>
      </c>
      <c r="K484" s="43">
        <f t="shared" si="52"/>
        <v>1</v>
      </c>
      <c r="L484" s="43">
        <f t="shared" si="53"/>
        <v>483</v>
      </c>
      <c r="M484" s="44">
        <f t="shared" si="54"/>
        <v>10298.131000000005</v>
      </c>
      <c r="N484" s="4">
        <f t="shared" si="55"/>
        <v>22.099060000000023</v>
      </c>
      <c r="O484" s="4"/>
    </row>
    <row r="485" spans="1:15" x14ac:dyDescent="0.2">
      <c r="A485" s="5">
        <v>42123</v>
      </c>
      <c r="C485" s="4">
        <f>MIN($B$2:B485)</f>
        <v>0</v>
      </c>
      <c r="D485" s="43">
        <f t="shared" si="49"/>
        <v>0</v>
      </c>
      <c r="E485" s="43">
        <f t="shared" si="50"/>
        <v>0</v>
      </c>
      <c r="F485" s="44">
        <f t="shared" si="51"/>
        <v>0</v>
      </c>
      <c r="G485" s="44"/>
      <c r="H485" s="4" t="e">
        <f t="shared" si="56"/>
        <v>#DIV/0!</v>
      </c>
      <c r="I485" s="4">
        <v>21.302</v>
      </c>
      <c r="K485" s="43">
        <f t="shared" si="52"/>
        <v>1</v>
      </c>
      <c r="L485" s="43">
        <f t="shared" si="53"/>
        <v>484</v>
      </c>
      <c r="M485" s="44">
        <f t="shared" si="54"/>
        <v>10319.433000000005</v>
      </c>
      <c r="N485" s="4">
        <f t="shared" si="55"/>
        <v>22.097890000000021</v>
      </c>
      <c r="O485" s="4"/>
    </row>
    <row r="486" spans="1:15" x14ac:dyDescent="0.2">
      <c r="A486" s="5">
        <v>42124</v>
      </c>
      <c r="C486" s="4">
        <f>MIN($B$2:B486)</f>
        <v>0</v>
      </c>
      <c r="D486" s="43">
        <f t="shared" si="49"/>
        <v>0</v>
      </c>
      <c r="E486" s="43">
        <f t="shared" si="50"/>
        <v>0</v>
      </c>
      <c r="F486" s="44">
        <f t="shared" si="51"/>
        <v>0</v>
      </c>
      <c r="G486" s="44"/>
      <c r="H486" s="4" t="e">
        <f t="shared" si="56"/>
        <v>#DIV/0!</v>
      </c>
      <c r="I486" s="4">
        <v>20.963999999999999</v>
      </c>
      <c r="K486" s="43">
        <f t="shared" si="52"/>
        <v>1</v>
      </c>
      <c r="L486" s="43">
        <f t="shared" si="53"/>
        <v>485</v>
      </c>
      <c r="M486" s="44">
        <f t="shared" si="54"/>
        <v>10340.397000000004</v>
      </c>
      <c r="N486" s="4">
        <f t="shared" si="55"/>
        <v>22.093805000000021</v>
      </c>
      <c r="O486" s="4"/>
    </row>
    <row r="487" spans="1:15" x14ac:dyDescent="0.2">
      <c r="A487" s="5">
        <v>42125</v>
      </c>
      <c r="C487" s="4">
        <f>MIN($B$2:B487)</f>
        <v>0</v>
      </c>
      <c r="D487" s="43">
        <f t="shared" si="49"/>
        <v>0</v>
      </c>
      <c r="E487" s="43">
        <f t="shared" si="50"/>
        <v>0</v>
      </c>
      <c r="F487" s="44">
        <f t="shared" si="51"/>
        <v>0</v>
      </c>
      <c r="G487" s="44"/>
      <c r="H487" s="4" t="e">
        <f t="shared" si="56"/>
        <v>#DIV/0!</v>
      </c>
      <c r="I487" s="4">
        <v>20.677</v>
      </c>
      <c r="K487" s="43">
        <f t="shared" si="52"/>
        <v>1</v>
      </c>
      <c r="L487" s="43">
        <f t="shared" si="53"/>
        <v>486</v>
      </c>
      <c r="M487" s="44">
        <f t="shared" si="54"/>
        <v>10361.074000000004</v>
      </c>
      <c r="N487" s="4">
        <f t="shared" si="55"/>
        <v>22.091025000000016</v>
      </c>
      <c r="O487" s="4"/>
    </row>
    <row r="488" spans="1:15" x14ac:dyDescent="0.2">
      <c r="A488" s="5">
        <v>42126</v>
      </c>
      <c r="C488" s="4">
        <f>MIN($B$2:B488)</f>
        <v>0</v>
      </c>
      <c r="D488" s="43">
        <f t="shared" si="49"/>
        <v>0</v>
      </c>
      <c r="E488" s="43">
        <f t="shared" si="50"/>
        <v>0</v>
      </c>
      <c r="F488" s="44">
        <f t="shared" si="51"/>
        <v>0</v>
      </c>
      <c r="G488" s="44"/>
      <c r="H488" s="4" t="e">
        <f t="shared" si="56"/>
        <v>#DIV/0!</v>
      </c>
      <c r="I488" s="4">
        <v>20.562000000000001</v>
      </c>
      <c r="K488" s="43">
        <f t="shared" si="52"/>
        <v>1</v>
      </c>
      <c r="L488" s="43">
        <f t="shared" si="53"/>
        <v>487</v>
      </c>
      <c r="M488" s="44">
        <f t="shared" si="54"/>
        <v>10381.636000000004</v>
      </c>
      <c r="N488" s="4">
        <f t="shared" si="55"/>
        <v>22.086065000000016</v>
      </c>
      <c r="O488" s="4"/>
    </row>
    <row r="489" spans="1:15" x14ac:dyDescent="0.2">
      <c r="A489" s="5">
        <v>42127</v>
      </c>
      <c r="C489" s="4">
        <f>MIN($B$2:B489)</f>
        <v>0</v>
      </c>
      <c r="D489" s="43">
        <f t="shared" si="49"/>
        <v>0</v>
      </c>
      <c r="E489" s="43">
        <f t="shared" si="50"/>
        <v>0</v>
      </c>
      <c r="F489" s="44">
        <f t="shared" si="51"/>
        <v>0</v>
      </c>
      <c r="G489" s="44"/>
      <c r="H489" s="4" t="e">
        <f t="shared" si="56"/>
        <v>#DIV/0!</v>
      </c>
      <c r="I489" s="4">
        <v>20.524000000000001</v>
      </c>
      <c r="K489" s="43">
        <f t="shared" si="52"/>
        <v>1</v>
      </c>
      <c r="L489" s="43">
        <f t="shared" si="53"/>
        <v>488</v>
      </c>
      <c r="M489" s="44">
        <f t="shared" si="54"/>
        <v>10402.160000000003</v>
      </c>
      <c r="N489" s="4">
        <f t="shared" si="55"/>
        <v>22.082085000000017</v>
      </c>
      <c r="O489" s="4"/>
    </row>
    <row r="490" spans="1:15" x14ac:dyDescent="0.2">
      <c r="A490" s="5">
        <v>42128</v>
      </c>
      <c r="C490" s="4">
        <f>MIN($B$2:B490)</f>
        <v>0</v>
      </c>
      <c r="D490" s="43">
        <f t="shared" si="49"/>
        <v>0</v>
      </c>
      <c r="E490" s="43">
        <f t="shared" si="50"/>
        <v>0</v>
      </c>
      <c r="F490" s="44">
        <f t="shared" si="51"/>
        <v>0</v>
      </c>
      <c r="G490" s="44"/>
      <c r="H490" s="4" t="e">
        <f t="shared" si="56"/>
        <v>#DIV/0!</v>
      </c>
      <c r="I490" s="4">
        <v>20.324000000000002</v>
      </c>
      <c r="K490" s="43">
        <f t="shared" si="52"/>
        <v>1</v>
      </c>
      <c r="L490" s="43">
        <f t="shared" si="53"/>
        <v>489</v>
      </c>
      <c r="M490" s="44">
        <f t="shared" si="54"/>
        <v>10422.484000000004</v>
      </c>
      <c r="N490" s="4">
        <f t="shared" si="55"/>
        <v>22.07638500000002</v>
      </c>
      <c r="O490" s="4"/>
    </row>
    <row r="491" spans="1:15" x14ac:dyDescent="0.2">
      <c r="A491" s="5">
        <v>42129</v>
      </c>
      <c r="C491" s="4">
        <f>MIN($B$2:B491)</f>
        <v>0</v>
      </c>
      <c r="D491" s="43">
        <f t="shared" si="49"/>
        <v>0</v>
      </c>
      <c r="E491" s="43">
        <f t="shared" si="50"/>
        <v>0</v>
      </c>
      <c r="F491" s="44">
        <f t="shared" si="51"/>
        <v>0</v>
      </c>
      <c r="G491" s="44"/>
      <c r="H491" s="4" t="e">
        <f t="shared" si="56"/>
        <v>#DIV/0!</v>
      </c>
      <c r="I491" s="4">
        <v>20.556000000000001</v>
      </c>
      <c r="K491" s="43">
        <f t="shared" si="52"/>
        <v>1</v>
      </c>
      <c r="L491" s="43">
        <f t="shared" si="53"/>
        <v>490</v>
      </c>
      <c r="M491" s="44">
        <f t="shared" si="54"/>
        <v>10443.040000000005</v>
      </c>
      <c r="N491" s="4">
        <f t="shared" si="55"/>
        <v>22.076030000000017</v>
      </c>
      <c r="O491" s="4"/>
    </row>
    <row r="492" spans="1:15" x14ac:dyDescent="0.2">
      <c r="A492" s="5">
        <v>42130</v>
      </c>
      <c r="C492" s="4">
        <f>MIN($B$2:B492)</f>
        <v>0</v>
      </c>
      <c r="D492" s="43">
        <f t="shared" si="49"/>
        <v>0</v>
      </c>
      <c r="E492" s="43">
        <f t="shared" si="50"/>
        <v>0</v>
      </c>
      <c r="F492" s="44">
        <f t="shared" si="51"/>
        <v>0</v>
      </c>
      <c r="G492" s="44"/>
      <c r="H492" s="4" t="e">
        <f t="shared" si="56"/>
        <v>#DIV/0!</v>
      </c>
      <c r="I492" s="4">
        <v>20.619</v>
      </c>
      <c r="K492" s="43">
        <f t="shared" si="52"/>
        <v>1</v>
      </c>
      <c r="L492" s="43">
        <f t="shared" si="53"/>
        <v>491</v>
      </c>
      <c r="M492" s="44">
        <f t="shared" si="54"/>
        <v>10463.659000000005</v>
      </c>
      <c r="N492" s="4">
        <f t="shared" si="55"/>
        <v>22.076310000000021</v>
      </c>
      <c r="O492" s="4"/>
    </row>
    <row r="493" spans="1:15" x14ac:dyDescent="0.2">
      <c r="A493" s="5">
        <v>42131</v>
      </c>
      <c r="C493" s="4">
        <f>MIN($B$2:B493)</f>
        <v>0</v>
      </c>
      <c r="D493" s="43">
        <f t="shared" si="49"/>
        <v>0</v>
      </c>
      <c r="E493" s="43">
        <f t="shared" si="50"/>
        <v>0</v>
      </c>
      <c r="F493" s="44">
        <f t="shared" si="51"/>
        <v>0</v>
      </c>
      <c r="G493" s="44"/>
      <c r="H493" s="4" t="e">
        <f t="shared" si="56"/>
        <v>#DIV/0!</v>
      </c>
      <c r="I493" s="4">
        <v>20.536999999999999</v>
      </c>
      <c r="K493" s="43">
        <f t="shared" si="52"/>
        <v>1</v>
      </c>
      <c r="L493" s="43">
        <f t="shared" si="53"/>
        <v>492</v>
      </c>
      <c r="M493" s="44">
        <f t="shared" si="54"/>
        <v>10484.196000000005</v>
      </c>
      <c r="N493" s="4">
        <f t="shared" si="55"/>
        <v>22.070690000000024</v>
      </c>
      <c r="O493" s="4"/>
    </row>
    <row r="494" spans="1:15" x14ac:dyDescent="0.2">
      <c r="A494" s="5">
        <v>42132</v>
      </c>
      <c r="C494" s="4">
        <f>MIN($B$2:B494)</f>
        <v>0</v>
      </c>
      <c r="D494" s="43">
        <f t="shared" si="49"/>
        <v>0</v>
      </c>
      <c r="E494" s="43">
        <f t="shared" si="50"/>
        <v>0</v>
      </c>
      <c r="F494" s="44">
        <f t="shared" si="51"/>
        <v>0</v>
      </c>
      <c r="G494" s="44"/>
      <c r="H494" s="4" t="e">
        <f t="shared" si="56"/>
        <v>#DIV/0!</v>
      </c>
      <c r="I494" s="4">
        <v>20.597999999999999</v>
      </c>
      <c r="K494" s="43">
        <f t="shared" si="52"/>
        <v>1</v>
      </c>
      <c r="L494" s="43">
        <f t="shared" si="53"/>
        <v>493</v>
      </c>
      <c r="M494" s="44">
        <f t="shared" si="54"/>
        <v>10504.794000000005</v>
      </c>
      <c r="N494" s="4">
        <f t="shared" si="55"/>
        <v>22.069500000000019</v>
      </c>
      <c r="O494" s="4"/>
    </row>
    <row r="495" spans="1:15" x14ac:dyDescent="0.2">
      <c r="A495" s="5">
        <v>42133</v>
      </c>
      <c r="C495" s="4">
        <f>MIN($B$2:B495)</f>
        <v>0</v>
      </c>
      <c r="D495" s="43">
        <f t="shared" si="49"/>
        <v>0</v>
      </c>
      <c r="E495" s="43">
        <f t="shared" si="50"/>
        <v>0</v>
      </c>
      <c r="F495" s="44">
        <f t="shared" si="51"/>
        <v>0</v>
      </c>
      <c r="G495" s="44"/>
      <c r="H495" s="4" t="e">
        <f t="shared" si="56"/>
        <v>#DIV/0!</v>
      </c>
      <c r="I495" s="4">
        <v>20.359000000000002</v>
      </c>
      <c r="K495" s="43">
        <f t="shared" si="52"/>
        <v>1</v>
      </c>
      <c r="L495" s="43">
        <f t="shared" si="53"/>
        <v>494</v>
      </c>
      <c r="M495" s="44">
        <f t="shared" si="54"/>
        <v>10525.153000000006</v>
      </c>
      <c r="N495" s="4">
        <f t="shared" si="55"/>
        <v>22.061365000000023</v>
      </c>
      <c r="O495" s="4"/>
    </row>
    <row r="496" spans="1:15" x14ac:dyDescent="0.2">
      <c r="A496" s="5">
        <v>42134</v>
      </c>
      <c r="C496" s="4">
        <f>MIN($B$2:B496)</f>
        <v>0</v>
      </c>
      <c r="D496" s="43">
        <f t="shared" si="49"/>
        <v>0</v>
      </c>
      <c r="E496" s="43">
        <f t="shared" si="50"/>
        <v>0</v>
      </c>
      <c r="F496" s="44">
        <f t="shared" si="51"/>
        <v>0</v>
      </c>
      <c r="G496" s="44"/>
      <c r="H496" s="4" t="e">
        <f t="shared" si="56"/>
        <v>#DIV/0!</v>
      </c>
      <c r="I496" s="4">
        <v>20.411000000000001</v>
      </c>
      <c r="K496" s="43">
        <f t="shared" si="52"/>
        <v>1</v>
      </c>
      <c r="L496" s="43">
        <f t="shared" si="53"/>
        <v>495</v>
      </c>
      <c r="M496" s="44">
        <f t="shared" si="54"/>
        <v>10545.564000000006</v>
      </c>
      <c r="N496" s="4">
        <f t="shared" si="55"/>
        <v>22.049065000000024</v>
      </c>
      <c r="O496" s="4"/>
    </row>
    <row r="497" spans="1:15" x14ac:dyDescent="0.2">
      <c r="A497" s="5">
        <v>42135</v>
      </c>
      <c r="C497" s="4">
        <f>MIN($B$2:B497)</f>
        <v>0</v>
      </c>
      <c r="D497" s="43">
        <f t="shared" si="49"/>
        <v>0</v>
      </c>
      <c r="E497" s="43">
        <f t="shared" si="50"/>
        <v>0</v>
      </c>
      <c r="F497" s="44">
        <f t="shared" si="51"/>
        <v>0</v>
      </c>
      <c r="G497" s="44"/>
      <c r="H497" s="4" t="e">
        <f t="shared" si="56"/>
        <v>#DIV/0!</v>
      </c>
      <c r="I497" s="4">
        <v>20.974</v>
      </c>
      <c r="K497" s="43">
        <f t="shared" si="52"/>
        <v>1</v>
      </c>
      <c r="L497" s="43">
        <f t="shared" si="53"/>
        <v>496</v>
      </c>
      <c r="M497" s="44">
        <f t="shared" si="54"/>
        <v>10566.538000000006</v>
      </c>
      <c r="N497" s="4">
        <f t="shared" si="55"/>
        <v>22.039660000000026</v>
      </c>
      <c r="O497" s="4"/>
    </row>
    <row r="498" spans="1:15" x14ac:dyDescent="0.2">
      <c r="A498" s="5">
        <v>42136</v>
      </c>
      <c r="C498" s="4">
        <f>MIN($B$2:B498)</f>
        <v>0</v>
      </c>
      <c r="D498" s="43">
        <f t="shared" si="49"/>
        <v>0</v>
      </c>
      <c r="E498" s="43">
        <f t="shared" si="50"/>
        <v>0</v>
      </c>
      <c r="F498" s="44">
        <f t="shared" si="51"/>
        <v>0</v>
      </c>
      <c r="G498" s="44"/>
      <c r="H498" s="4" t="e">
        <f t="shared" si="56"/>
        <v>#DIV/0!</v>
      </c>
      <c r="I498" s="4">
        <v>20.998000000000001</v>
      </c>
      <c r="K498" s="43">
        <f t="shared" si="52"/>
        <v>1</v>
      </c>
      <c r="L498" s="43">
        <f t="shared" si="53"/>
        <v>497</v>
      </c>
      <c r="M498" s="44">
        <f t="shared" si="54"/>
        <v>10587.536000000006</v>
      </c>
      <c r="N498" s="4">
        <f t="shared" si="55"/>
        <v>22.033995000000022</v>
      </c>
      <c r="O498" s="4"/>
    </row>
    <row r="499" spans="1:15" x14ac:dyDescent="0.2">
      <c r="A499" s="5">
        <v>42137</v>
      </c>
      <c r="C499" s="4">
        <f>MIN($B$2:B499)</f>
        <v>0</v>
      </c>
      <c r="D499" s="43">
        <f t="shared" si="49"/>
        <v>0</v>
      </c>
      <c r="E499" s="43">
        <f t="shared" si="50"/>
        <v>0</v>
      </c>
      <c r="F499" s="44">
        <f t="shared" si="51"/>
        <v>0</v>
      </c>
      <c r="G499" s="44"/>
      <c r="H499" s="4" t="e">
        <f t="shared" si="56"/>
        <v>#DIV/0!</v>
      </c>
      <c r="I499" s="4">
        <v>21.016999999999999</v>
      </c>
      <c r="K499" s="43">
        <f t="shared" si="52"/>
        <v>1</v>
      </c>
      <c r="L499" s="43">
        <f t="shared" si="53"/>
        <v>498</v>
      </c>
      <c r="M499" s="44">
        <f t="shared" si="54"/>
        <v>10608.553000000005</v>
      </c>
      <c r="N499" s="4">
        <f t="shared" si="55"/>
        <v>22.028930000000024</v>
      </c>
      <c r="O499" s="4"/>
    </row>
    <row r="500" spans="1:15" x14ac:dyDescent="0.2">
      <c r="A500" s="5">
        <v>42138</v>
      </c>
      <c r="C500" s="4">
        <f>MIN($B$2:B500)</f>
        <v>0</v>
      </c>
      <c r="D500" s="43">
        <f t="shared" si="49"/>
        <v>0</v>
      </c>
      <c r="E500" s="43">
        <f t="shared" si="50"/>
        <v>0</v>
      </c>
      <c r="F500" s="44">
        <f t="shared" si="51"/>
        <v>0</v>
      </c>
      <c r="G500" s="44"/>
      <c r="H500" s="4" t="e">
        <f t="shared" si="56"/>
        <v>#DIV/0!</v>
      </c>
      <c r="I500" s="4">
        <v>20.65</v>
      </c>
      <c r="K500" s="43">
        <f t="shared" si="52"/>
        <v>1</v>
      </c>
      <c r="L500" s="43">
        <f t="shared" si="53"/>
        <v>499</v>
      </c>
      <c r="M500" s="44">
        <f t="shared" si="54"/>
        <v>10629.203000000005</v>
      </c>
      <c r="N500" s="4">
        <f t="shared" si="55"/>
        <v>22.020610000000019</v>
      </c>
      <c r="O500" s="4"/>
    </row>
    <row r="501" spans="1:15" x14ac:dyDescent="0.2">
      <c r="A501" s="5">
        <v>42139</v>
      </c>
      <c r="C501" s="4">
        <f>MIN($B$2:B501)</f>
        <v>0</v>
      </c>
      <c r="D501" s="43">
        <f t="shared" si="49"/>
        <v>0</v>
      </c>
      <c r="E501" s="43">
        <f t="shared" si="50"/>
        <v>0</v>
      </c>
      <c r="F501" s="44">
        <f t="shared" si="51"/>
        <v>0</v>
      </c>
      <c r="G501" s="44"/>
      <c r="H501" s="4" t="e">
        <f t="shared" si="56"/>
        <v>#DIV/0!</v>
      </c>
      <c r="I501" s="4">
        <v>20.718</v>
      </c>
      <c r="K501" s="43">
        <f t="shared" si="52"/>
        <v>1</v>
      </c>
      <c r="L501" s="43">
        <f t="shared" si="53"/>
        <v>500</v>
      </c>
      <c r="M501" s="44">
        <f t="shared" si="54"/>
        <v>10649.921000000006</v>
      </c>
      <c r="N501" s="4">
        <f t="shared" si="55"/>
        <v>22.012065000000025</v>
      </c>
      <c r="O501" s="4"/>
    </row>
    <row r="502" spans="1:15" x14ac:dyDescent="0.2">
      <c r="A502" s="5">
        <v>42140</v>
      </c>
      <c r="C502" s="4">
        <f>MIN($B$2:B502)</f>
        <v>0</v>
      </c>
      <c r="D502" s="43">
        <f t="shared" si="49"/>
        <v>0</v>
      </c>
      <c r="E502" s="43">
        <f t="shared" si="50"/>
        <v>0</v>
      </c>
      <c r="F502" s="44">
        <f t="shared" si="51"/>
        <v>0</v>
      </c>
      <c r="G502" s="44"/>
      <c r="H502" s="4" t="e">
        <f t="shared" si="56"/>
        <v>#DIV/0!</v>
      </c>
      <c r="I502" s="4">
        <v>20.681999999999999</v>
      </c>
      <c r="K502" s="43">
        <f t="shared" si="52"/>
        <v>1</v>
      </c>
      <c r="L502" s="43">
        <f t="shared" si="53"/>
        <v>501</v>
      </c>
      <c r="M502" s="44">
        <f t="shared" si="54"/>
        <v>10670.603000000006</v>
      </c>
      <c r="N502" s="4">
        <f t="shared" si="55"/>
        <v>22.00244500000003</v>
      </c>
      <c r="O502" s="4"/>
    </row>
    <row r="503" spans="1:15" x14ac:dyDescent="0.2">
      <c r="A503" s="5">
        <v>42141</v>
      </c>
      <c r="C503" s="4">
        <f>MIN($B$2:B503)</f>
        <v>0</v>
      </c>
      <c r="D503" s="43">
        <f t="shared" si="49"/>
        <v>0</v>
      </c>
      <c r="E503" s="43">
        <f t="shared" si="50"/>
        <v>0</v>
      </c>
      <c r="F503" s="44">
        <f t="shared" si="51"/>
        <v>0</v>
      </c>
      <c r="G503" s="44"/>
      <c r="H503" s="4" t="e">
        <f t="shared" si="56"/>
        <v>#DIV/0!</v>
      </c>
      <c r="I503" s="4">
        <v>20.707000000000001</v>
      </c>
      <c r="K503" s="43">
        <f t="shared" si="52"/>
        <v>1</v>
      </c>
      <c r="L503" s="43">
        <f t="shared" si="53"/>
        <v>502</v>
      </c>
      <c r="M503" s="44">
        <f t="shared" si="54"/>
        <v>10691.310000000007</v>
      </c>
      <c r="N503" s="4">
        <f t="shared" si="55"/>
        <v>21.991445000000031</v>
      </c>
      <c r="O503" s="4"/>
    </row>
    <row r="504" spans="1:15" x14ac:dyDescent="0.2">
      <c r="A504" s="5">
        <v>42142</v>
      </c>
      <c r="C504" s="4">
        <f>MIN($B$2:B504)</f>
        <v>0</v>
      </c>
      <c r="D504" s="43">
        <f t="shared" si="49"/>
        <v>0</v>
      </c>
      <c r="E504" s="43">
        <f t="shared" si="50"/>
        <v>0</v>
      </c>
      <c r="F504" s="44">
        <f t="shared" si="51"/>
        <v>0</v>
      </c>
      <c r="G504" s="44"/>
      <c r="H504" s="4" t="e">
        <f t="shared" si="56"/>
        <v>#DIV/0!</v>
      </c>
      <c r="I504" s="4">
        <v>20.806999999999999</v>
      </c>
      <c r="K504" s="43">
        <f t="shared" si="52"/>
        <v>1</v>
      </c>
      <c r="L504" s="43">
        <f t="shared" si="53"/>
        <v>503</v>
      </c>
      <c r="M504" s="44">
        <f t="shared" si="54"/>
        <v>10712.117000000007</v>
      </c>
      <c r="N504" s="4">
        <f t="shared" si="55"/>
        <v>21.984375000000036</v>
      </c>
      <c r="O504" s="4"/>
    </row>
    <row r="505" spans="1:15" x14ac:dyDescent="0.2">
      <c r="A505" s="5">
        <v>42143</v>
      </c>
      <c r="C505" s="4">
        <f>MIN($B$2:B505)</f>
        <v>0</v>
      </c>
      <c r="D505" s="43">
        <f t="shared" si="49"/>
        <v>0</v>
      </c>
      <c r="E505" s="43">
        <f t="shared" si="50"/>
        <v>0</v>
      </c>
      <c r="F505" s="44">
        <f t="shared" si="51"/>
        <v>0</v>
      </c>
      <c r="G505" s="44"/>
      <c r="H505" s="4" t="e">
        <f t="shared" si="56"/>
        <v>#DIV/0!</v>
      </c>
      <c r="I505" s="4">
        <v>20.783000000000001</v>
      </c>
      <c r="K505" s="43">
        <f t="shared" si="52"/>
        <v>1</v>
      </c>
      <c r="L505" s="43">
        <f t="shared" si="53"/>
        <v>504</v>
      </c>
      <c r="M505" s="44">
        <f t="shared" si="54"/>
        <v>10732.900000000007</v>
      </c>
      <c r="N505" s="4">
        <f t="shared" si="55"/>
        <v>21.988300000000034</v>
      </c>
      <c r="O505" s="4"/>
    </row>
    <row r="506" spans="1:15" x14ac:dyDescent="0.2">
      <c r="A506" s="5">
        <v>42144</v>
      </c>
      <c r="C506" s="4">
        <f>MIN($B$2:B506)</f>
        <v>0</v>
      </c>
      <c r="D506" s="43">
        <f t="shared" si="49"/>
        <v>0</v>
      </c>
      <c r="E506" s="43">
        <f t="shared" si="50"/>
        <v>0</v>
      </c>
      <c r="F506" s="44">
        <f t="shared" si="51"/>
        <v>0</v>
      </c>
      <c r="G506" s="44"/>
      <c r="H506" s="4" t="e">
        <f t="shared" si="56"/>
        <v>#DIV/0!</v>
      </c>
      <c r="I506" s="4">
        <v>20.931999999999999</v>
      </c>
      <c r="K506" s="43">
        <f t="shared" si="52"/>
        <v>1</v>
      </c>
      <c r="L506" s="43">
        <f t="shared" si="53"/>
        <v>505</v>
      </c>
      <c r="M506" s="44">
        <f t="shared" si="54"/>
        <v>10753.832000000008</v>
      </c>
      <c r="N506" s="4">
        <f t="shared" si="55"/>
        <v>21.993295000000039</v>
      </c>
      <c r="O506" s="4"/>
    </row>
    <row r="507" spans="1:15" x14ac:dyDescent="0.2">
      <c r="A507" s="5">
        <v>42145</v>
      </c>
      <c r="C507" s="4">
        <f>MIN($B$2:B507)</f>
        <v>0</v>
      </c>
      <c r="D507" s="43">
        <f t="shared" si="49"/>
        <v>0</v>
      </c>
      <c r="E507" s="43">
        <f t="shared" si="50"/>
        <v>0</v>
      </c>
      <c r="F507" s="44">
        <f t="shared" si="51"/>
        <v>0</v>
      </c>
      <c r="G507" s="44"/>
      <c r="H507" s="4" t="e">
        <f t="shared" si="56"/>
        <v>#DIV/0!</v>
      </c>
      <c r="I507" s="4">
        <v>20.785</v>
      </c>
      <c r="K507" s="43">
        <f t="shared" si="52"/>
        <v>1</v>
      </c>
      <c r="L507" s="43">
        <f t="shared" si="53"/>
        <v>506</v>
      </c>
      <c r="M507" s="44">
        <f t="shared" si="54"/>
        <v>10774.617000000007</v>
      </c>
      <c r="N507" s="4">
        <f t="shared" si="55"/>
        <v>21.993340000000039</v>
      </c>
      <c r="O507" s="4"/>
    </row>
    <row r="508" spans="1:15" x14ac:dyDescent="0.2">
      <c r="A508" s="5">
        <v>42146</v>
      </c>
      <c r="C508" s="4">
        <f>MIN($B$2:B508)</f>
        <v>0</v>
      </c>
      <c r="D508" s="43">
        <f t="shared" si="49"/>
        <v>0</v>
      </c>
      <c r="E508" s="43">
        <f t="shared" si="50"/>
        <v>0</v>
      </c>
      <c r="F508" s="44">
        <f t="shared" si="51"/>
        <v>0</v>
      </c>
      <c r="G508" s="44"/>
      <c r="H508" s="4" t="e">
        <f t="shared" si="56"/>
        <v>#DIV/0!</v>
      </c>
      <c r="I508" s="4">
        <v>20.623000000000001</v>
      </c>
      <c r="K508" s="43">
        <f t="shared" si="52"/>
        <v>1</v>
      </c>
      <c r="L508" s="43">
        <f t="shared" si="53"/>
        <v>507</v>
      </c>
      <c r="M508" s="44">
        <f t="shared" si="54"/>
        <v>10795.240000000007</v>
      </c>
      <c r="N508" s="4">
        <f t="shared" si="55"/>
        <v>21.98392000000004</v>
      </c>
      <c r="O508" s="4"/>
    </row>
    <row r="509" spans="1:15" x14ac:dyDescent="0.2">
      <c r="A509" s="5">
        <v>42147</v>
      </c>
      <c r="C509" s="4">
        <f>MIN($B$2:B509)</f>
        <v>0</v>
      </c>
      <c r="D509" s="43">
        <f t="shared" si="49"/>
        <v>0</v>
      </c>
      <c r="E509" s="43">
        <f t="shared" si="50"/>
        <v>0</v>
      </c>
      <c r="F509" s="44">
        <f t="shared" si="51"/>
        <v>0</v>
      </c>
      <c r="G509" s="44"/>
      <c r="H509" s="4" t="e">
        <f t="shared" si="56"/>
        <v>#DIV/0!</v>
      </c>
      <c r="I509" s="4">
        <v>20.584</v>
      </c>
      <c r="K509" s="43">
        <f t="shared" si="52"/>
        <v>1</v>
      </c>
      <c r="L509" s="43">
        <f t="shared" si="53"/>
        <v>508</v>
      </c>
      <c r="M509" s="44">
        <f t="shared" si="54"/>
        <v>10815.824000000008</v>
      </c>
      <c r="N509" s="4">
        <f t="shared" si="55"/>
        <v>21.974870000000042</v>
      </c>
      <c r="O509" s="4"/>
    </row>
    <row r="510" spans="1:15" x14ac:dyDescent="0.2">
      <c r="A510" s="5">
        <v>42148</v>
      </c>
      <c r="C510" s="4">
        <f>MIN($B$2:B510)</f>
        <v>0</v>
      </c>
      <c r="D510" s="43">
        <f t="shared" si="49"/>
        <v>0</v>
      </c>
      <c r="E510" s="43">
        <f t="shared" si="50"/>
        <v>0</v>
      </c>
      <c r="F510" s="44">
        <f t="shared" si="51"/>
        <v>0</v>
      </c>
      <c r="G510" s="44"/>
      <c r="H510" s="4" t="e">
        <f t="shared" si="56"/>
        <v>#DIV/0!</v>
      </c>
      <c r="I510" s="4">
        <v>20.46</v>
      </c>
      <c r="K510" s="43">
        <f t="shared" si="52"/>
        <v>1</v>
      </c>
      <c r="L510" s="43">
        <f t="shared" si="53"/>
        <v>509</v>
      </c>
      <c r="M510" s="44">
        <f t="shared" si="54"/>
        <v>10836.284000000007</v>
      </c>
      <c r="N510" s="4">
        <f t="shared" si="55"/>
        <v>21.964930000000034</v>
      </c>
      <c r="O510" s="4"/>
    </row>
    <row r="511" spans="1:15" x14ac:dyDescent="0.2">
      <c r="A511" s="5">
        <v>42149</v>
      </c>
      <c r="C511" s="4">
        <f>MIN($B$2:B511)</f>
        <v>0</v>
      </c>
      <c r="D511" s="43">
        <f t="shared" si="49"/>
        <v>0</v>
      </c>
      <c r="E511" s="43">
        <f t="shared" si="50"/>
        <v>0</v>
      </c>
      <c r="F511" s="44">
        <f t="shared" si="51"/>
        <v>0</v>
      </c>
      <c r="G511" s="44"/>
      <c r="H511" s="4" t="e">
        <f t="shared" si="56"/>
        <v>#DIV/0!</v>
      </c>
      <c r="I511" s="4">
        <v>20.634</v>
      </c>
      <c r="K511" s="43">
        <f t="shared" si="52"/>
        <v>1</v>
      </c>
      <c r="L511" s="43">
        <f t="shared" si="53"/>
        <v>510</v>
      </c>
      <c r="M511" s="44">
        <f t="shared" si="54"/>
        <v>10856.918000000007</v>
      </c>
      <c r="N511" s="4">
        <f t="shared" si="55"/>
        <v>21.957020000000036</v>
      </c>
      <c r="O511" s="4"/>
    </row>
    <row r="512" spans="1:15" x14ac:dyDescent="0.2">
      <c r="A512" s="5">
        <v>42150</v>
      </c>
      <c r="C512" s="4">
        <f>MIN($B$2:B512)</f>
        <v>0</v>
      </c>
      <c r="D512" s="43">
        <f t="shared" si="49"/>
        <v>0</v>
      </c>
      <c r="E512" s="43">
        <f t="shared" si="50"/>
        <v>0</v>
      </c>
      <c r="F512" s="44">
        <f t="shared" si="51"/>
        <v>0</v>
      </c>
      <c r="G512" s="44"/>
      <c r="H512" s="4" t="e">
        <f t="shared" si="56"/>
        <v>#DIV/0!</v>
      </c>
      <c r="I512" s="4">
        <v>20.83</v>
      </c>
      <c r="K512" s="43">
        <f t="shared" si="52"/>
        <v>1</v>
      </c>
      <c r="L512" s="43">
        <f t="shared" si="53"/>
        <v>511</v>
      </c>
      <c r="M512" s="44">
        <f t="shared" si="54"/>
        <v>10877.748000000007</v>
      </c>
      <c r="N512" s="4">
        <f t="shared" si="55"/>
        <v>21.949210000000036</v>
      </c>
      <c r="O512" s="4"/>
    </row>
    <row r="513" spans="1:15" x14ac:dyDescent="0.2">
      <c r="A513" s="5">
        <v>42151</v>
      </c>
      <c r="C513" s="4">
        <f>MIN($B$2:B513)</f>
        <v>0</v>
      </c>
      <c r="D513" s="43">
        <f t="shared" si="49"/>
        <v>0</v>
      </c>
      <c r="E513" s="43">
        <f t="shared" si="50"/>
        <v>0</v>
      </c>
      <c r="F513" s="44">
        <f t="shared" si="51"/>
        <v>0</v>
      </c>
      <c r="G513" s="44"/>
      <c r="H513" s="4" t="e">
        <f t="shared" si="56"/>
        <v>#DIV/0!</v>
      </c>
      <c r="I513" s="4">
        <v>20.81</v>
      </c>
      <c r="K513" s="43">
        <f t="shared" si="52"/>
        <v>1</v>
      </c>
      <c r="L513" s="43">
        <f t="shared" si="53"/>
        <v>512</v>
      </c>
      <c r="M513" s="44">
        <f t="shared" si="54"/>
        <v>10898.558000000006</v>
      </c>
      <c r="N513" s="4">
        <f t="shared" si="55"/>
        <v>21.94126500000003</v>
      </c>
      <c r="O513" s="4"/>
    </row>
    <row r="514" spans="1:15" x14ac:dyDescent="0.2">
      <c r="A514" s="5">
        <v>42152</v>
      </c>
      <c r="C514" s="4">
        <f>MIN($B$2:B514)</f>
        <v>0</v>
      </c>
      <c r="D514" s="43">
        <f t="shared" si="49"/>
        <v>0</v>
      </c>
      <c r="E514" s="43">
        <f t="shared" si="50"/>
        <v>0</v>
      </c>
      <c r="F514" s="44">
        <f t="shared" si="51"/>
        <v>0</v>
      </c>
      <c r="G514" s="44"/>
      <c r="H514" s="4" t="e">
        <f t="shared" si="56"/>
        <v>#DIV/0!</v>
      </c>
      <c r="I514" s="4">
        <v>20.866</v>
      </c>
      <c r="K514" s="43">
        <f t="shared" si="52"/>
        <v>1</v>
      </c>
      <c r="L514" s="43">
        <f t="shared" si="53"/>
        <v>513</v>
      </c>
      <c r="M514" s="44">
        <f t="shared" si="54"/>
        <v>10919.424000000006</v>
      </c>
      <c r="N514" s="4">
        <f t="shared" si="55"/>
        <v>21.932920000000031</v>
      </c>
      <c r="O514" s="4"/>
    </row>
    <row r="515" spans="1:15" x14ac:dyDescent="0.2">
      <c r="A515" s="5">
        <v>42153</v>
      </c>
      <c r="C515" s="4">
        <f>MIN($B$2:B515)</f>
        <v>0</v>
      </c>
      <c r="D515" s="43">
        <f t="shared" ref="D515:D578" si="57">IF(B515&gt;0,1,0)</f>
        <v>0</v>
      </c>
      <c r="E515" s="43">
        <f t="shared" si="50"/>
        <v>0</v>
      </c>
      <c r="F515" s="44">
        <f t="shared" si="51"/>
        <v>0</v>
      </c>
      <c r="G515" s="44"/>
      <c r="H515" s="4" t="e">
        <f t="shared" si="56"/>
        <v>#DIV/0!</v>
      </c>
      <c r="I515" s="4">
        <v>20.721</v>
      </c>
      <c r="K515" s="43">
        <f t="shared" si="52"/>
        <v>1</v>
      </c>
      <c r="L515" s="43">
        <f t="shared" si="53"/>
        <v>514</v>
      </c>
      <c r="M515" s="44">
        <f t="shared" si="54"/>
        <v>10940.145000000006</v>
      </c>
      <c r="N515" s="4">
        <f t="shared" si="55"/>
        <v>21.920835000000029</v>
      </c>
      <c r="O515" s="4"/>
    </row>
    <row r="516" spans="1:15" x14ac:dyDescent="0.2">
      <c r="A516" s="5">
        <v>42154</v>
      </c>
      <c r="C516" s="4">
        <f>MIN($B$2:B516)</f>
        <v>0</v>
      </c>
      <c r="D516" s="43">
        <f t="shared" si="57"/>
        <v>0</v>
      </c>
      <c r="E516" s="43">
        <f t="shared" ref="E516:E579" si="58">E515+D516</f>
        <v>0</v>
      </c>
      <c r="F516" s="44">
        <f t="shared" ref="F516:F579" si="59">IF(D516=1,B516+F515,F515)</f>
        <v>0</v>
      </c>
      <c r="G516" s="44"/>
      <c r="H516" s="4" t="e">
        <f t="shared" si="56"/>
        <v>#DIV/0!</v>
      </c>
      <c r="I516" s="4">
        <v>20.59</v>
      </c>
      <c r="K516" s="43">
        <f t="shared" ref="K516:K579" si="60">IF(I516&lt;&gt;0,1,0)</f>
        <v>1</v>
      </c>
      <c r="L516" s="43">
        <f t="shared" ref="L516:L579" si="61">K516+L515</f>
        <v>515</v>
      </c>
      <c r="M516" s="44">
        <f t="shared" ref="M516:M579" si="62">IF(K516=1,I516+M515,M515)</f>
        <v>10960.735000000006</v>
      </c>
      <c r="N516" s="4">
        <f t="shared" si="55"/>
        <v>21.908355000000029</v>
      </c>
      <c r="O516" s="4"/>
    </row>
    <row r="517" spans="1:15" x14ac:dyDescent="0.2">
      <c r="A517" s="5">
        <v>42155</v>
      </c>
      <c r="C517" s="4">
        <f>MIN($B$2:B517)</f>
        <v>0</v>
      </c>
      <c r="D517" s="43">
        <f t="shared" si="57"/>
        <v>0</v>
      </c>
      <c r="E517" s="43">
        <f t="shared" si="58"/>
        <v>0</v>
      </c>
      <c r="F517" s="44">
        <f t="shared" si="59"/>
        <v>0</v>
      </c>
      <c r="G517" s="44"/>
      <c r="H517" s="4" t="e">
        <f t="shared" si="56"/>
        <v>#DIV/0!</v>
      </c>
      <c r="I517" s="4">
        <v>20.625</v>
      </c>
      <c r="K517" s="43">
        <f t="shared" si="60"/>
        <v>1</v>
      </c>
      <c r="L517" s="43">
        <f t="shared" si="61"/>
        <v>516</v>
      </c>
      <c r="M517" s="44">
        <f t="shared" si="62"/>
        <v>10981.360000000006</v>
      </c>
      <c r="N517" s="4">
        <f t="shared" si="55"/>
        <v>21.896400000000032</v>
      </c>
      <c r="O517" s="4"/>
    </row>
    <row r="518" spans="1:15" x14ac:dyDescent="0.2">
      <c r="A518" s="5">
        <v>42156</v>
      </c>
      <c r="C518" s="4">
        <f>MIN($B$2:B518)</f>
        <v>0</v>
      </c>
      <c r="D518" s="43">
        <f t="shared" si="57"/>
        <v>0</v>
      </c>
      <c r="E518" s="43">
        <f t="shared" si="58"/>
        <v>0</v>
      </c>
      <c r="F518" s="44">
        <f t="shared" si="59"/>
        <v>0</v>
      </c>
      <c r="G518" s="44"/>
      <c r="H518" s="4" t="e">
        <f t="shared" si="56"/>
        <v>#DIV/0!</v>
      </c>
      <c r="I518" s="4">
        <v>20.661999999999999</v>
      </c>
      <c r="K518" s="43">
        <f t="shared" si="60"/>
        <v>1</v>
      </c>
      <c r="L518" s="43">
        <f t="shared" si="61"/>
        <v>517</v>
      </c>
      <c r="M518" s="44">
        <f t="shared" si="62"/>
        <v>11002.022000000006</v>
      </c>
      <c r="N518" s="4">
        <f t="shared" si="55"/>
        <v>21.886045000000031</v>
      </c>
      <c r="O518" s="4"/>
    </row>
    <row r="519" spans="1:15" x14ac:dyDescent="0.2">
      <c r="A519" s="5">
        <v>42157</v>
      </c>
      <c r="C519" s="4">
        <f>MIN($B$2:B519)</f>
        <v>0</v>
      </c>
      <c r="D519" s="43">
        <f t="shared" si="57"/>
        <v>0</v>
      </c>
      <c r="E519" s="43">
        <f t="shared" si="58"/>
        <v>0</v>
      </c>
      <c r="F519" s="44">
        <f t="shared" si="59"/>
        <v>0</v>
      </c>
      <c r="G519" s="44"/>
      <c r="H519" s="4" t="e">
        <f t="shared" si="56"/>
        <v>#DIV/0!</v>
      </c>
      <c r="I519" s="4">
        <v>20.577000000000002</v>
      </c>
      <c r="K519" s="43">
        <f t="shared" si="60"/>
        <v>1</v>
      </c>
      <c r="L519" s="43">
        <f t="shared" si="61"/>
        <v>518</v>
      </c>
      <c r="M519" s="44">
        <f t="shared" si="62"/>
        <v>11022.599000000006</v>
      </c>
      <c r="N519" s="4">
        <f t="shared" si="55"/>
        <v>21.877955000000028</v>
      </c>
      <c r="O519" s="4"/>
    </row>
    <row r="520" spans="1:15" x14ac:dyDescent="0.2">
      <c r="A520" s="5">
        <v>42158</v>
      </c>
      <c r="C520" s="4">
        <f>MIN($B$2:B520)</f>
        <v>0</v>
      </c>
      <c r="D520" s="43">
        <f t="shared" si="57"/>
        <v>0</v>
      </c>
      <c r="E520" s="43">
        <f t="shared" si="58"/>
        <v>0</v>
      </c>
      <c r="F520" s="44">
        <f t="shared" si="59"/>
        <v>0</v>
      </c>
      <c r="G520" s="44"/>
      <c r="H520" s="4" t="e">
        <f t="shared" si="56"/>
        <v>#DIV/0!</v>
      </c>
      <c r="I520" s="4">
        <v>20.529</v>
      </c>
      <c r="K520" s="43">
        <f t="shared" si="60"/>
        <v>1</v>
      </c>
      <c r="L520" s="43">
        <f t="shared" si="61"/>
        <v>519</v>
      </c>
      <c r="M520" s="44">
        <f t="shared" si="62"/>
        <v>11043.128000000006</v>
      </c>
      <c r="N520" s="4">
        <f t="shared" si="55"/>
        <v>21.869550000000032</v>
      </c>
      <c r="O520" s="4"/>
    </row>
    <row r="521" spans="1:15" x14ac:dyDescent="0.2">
      <c r="A521" s="5">
        <v>42159</v>
      </c>
      <c r="C521" s="4">
        <f>MIN($B$2:B521)</f>
        <v>0</v>
      </c>
      <c r="D521" s="43">
        <f t="shared" si="57"/>
        <v>0</v>
      </c>
      <c r="E521" s="43">
        <f t="shared" si="58"/>
        <v>0</v>
      </c>
      <c r="F521" s="44">
        <f t="shared" si="59"/>
        <v>0</v>
      </c>
      <c r="G521" s="44"/>
      <c r="H521" s="4" t="e">
        <f t="shared" si="56"/>
        <v>#DIV/0!</v>
      </c>
      <c r="I521" s="4">
        <v>20.45</v>
      </c>
      <c r="K521" s="43">
        <f t="shared" si="60"/>
        <v>1</v>
      </c>
      <c r="L521" s="43">
        <f t="shared" si="61"/>
        <v>520</v>
      </c>
      <c r="M521" s="44">
        <f t="shared" si="62"/>
        <v>11063.578000000007</v>
      </c>
      <c r="N521" s="4">
        <f t="shared" si="55"/>
        <v>21.859150000000035</v>
      </c>
      <c r="O521" s="4"/>
    </row>
    <row r="522" spans="1:15" x14ac:dyDescent="0.2">
      <c r="A522" s="5">
        <v>42160</v>
      </c>
      <c r="C522" s="4">
        <f>MIN($B$2:B522)</f>
        <v>0</v>
      </c>
      <c r="D522" s="43">
        <f t="shared" si="57"/>
        <v>0</v>
      </c>
      <c r="E522" s="43">
        <f t="shared" si="58"/>
        <v>0</v>
      </c>
      <c r="F522" s="44">
        <f t="shared" si="59"/>
        <v>0</v>
      </c>
      <c r="G522" s="44"/>
      <c r="H522" s="4" t="e">
        <f t="shared" si="56"/>
        <v>#DIV/0!</v>
      </c>
      <c r="I522" s="4">
        <v>20.353000000000002</v>
      </c>
      <c r="K522" s="43">
        <f t="shared" si="60"/>
        <v>1</v>
      </c>
      <c r="L522" s="43">
        <f t="shared" si="61"/>
        <v>521</v>
      </c>
      <c r="M522" s="44">
        <f t="shared" si="62"/>
        <v>11083.931000000006</v>
      </c>
      <c r="N522" s="4">
        <f t="shared" si="55"/>
        <v>21.844155000000033</v>
      </c>
      <c r="O522" s="4"/>
    </row>
    <row r="523" spans="1:15" x14ac:dyDescent="0.2">
      <c r="A523" s="5">
        <v>42161</v>
      </c>
      <c r="C523" s="4">
        <f>MIN($B$2:B523)</f>
        <v>0</v>
      </c>
      <c r="D523" s="43">
        <f t="shared" si="57"/>
        <v>0</v>
      </c>
      <c r="E523" s="43">
        <f t="shared" si="58"/>
        <v>0</v>
      </c>
      <c r="F523" s="44">
        <f t="shared" si="59"/>
        <v>0</v>
      </c>
      <c r="G523" s="44"/>
      <c r="H523" s="4" t="e">
        <f t="shared" si="56"/>
        <v>#DIV/0!</v>
      </c>
      <c r="I523" s="4">
        <v>20.440999999999999</v>
      </c>
      <c r="K523" s="43">
        <f t="shared" si="60"/>
        <v>1</v>
      </c>
      <c r="L523" s="43">
        <f t="shared" si="61"/>
        <v>522</v>
      </c>
      <c r="M523" s="44">
        <f t="shared" si="62"/>
        <v>11104.372000000007</v>
      </c>
      <c r="N523" s="4">
        <f t="shared" ref="N523:N586" si="63">(M523-M323)/(L523-L323)</f>
        <v>21.831450000000036</v>
      </c>
      <c r="O523" s="4"/>
    </row>
    <row r="524" spans="1:15" x14ac:dyDescent="0.2">
      <c r="A524" s="5">
        <v>42162</v>
      </c>
      <c r="C524" s="4">
        <f>MIN($B$2:B524)</f>
        <v>0</v>
      </c>
      <c r="D524" s="43">
        <f t="shared" si="57"/>
        <v>0</v>
      </c>
      <c r="E524" s="43">
        <f t="shared" si="58"/>
        <v>0</v>
      </c>
      <c r="F524" s="44">
        <f t="shared" si="59"/>
        <v>0</v>
      </c>
      <c r="G524" s="44"/>
      <c r="H524" s="4" t="e">
        <f t="shared" si="56"/>
        <v>#DIV/0!</v>
      </c>
      <c r="I524" s="4">
        <v>20.472000000000001</v>
      </c>
      <c r="K524" s="43">
        <f t="shared" si="60"/>
        <v>1</v>
      </c>
      <c r="L524" s="43">
        <f t="shared" si="61"/>
        <v>523</v>
      </c>
      <c r="M524" s="44">
        <f t="shared" si="62"/>
        <v>11124.844000000006</v>
      </c>
      <c r="N524" s="4">
        <f t="shared" si="63"/>
        <v>21.818300000000036</v>
      </c>
      <c r="O524" s="4"/>
    </row>
    <row r="525" spans="1:15" x14ac:dyDescent="0.2">
      <c r="A525" s="5">
        <v>42163</v>
      </c>
      <c r="C525" s="4">
        <f>MIN($B$2:B525)</f>
        <v>0</v>
      </c>
      <c r="D525" s="43">
        <f t="shared" si="57"/>
        <v>0</v>
      </c>
      <c r="E525" s="43">
        <f t="shared" si="58"/>
        <v>0</v>
      </c>
      <c r="F525" s="44">
        <f t="shared" si="59"/>
        <v>0</v>
      </c>
      <c r="G525" s="44"/>
      <c r="H525" s="4" t="e">
        <f t="shared" si="56"/>
        <v>#DIV/0!</v>
      </c>
      <c r="I525" s="4">
        <v>20.728000000000002</v>
      </c>
      <c r="K525" s="43">
        <f t="shared" si="60"/>
        <v>1</v>
      </c>
      <c r="L525" s="43">
        <f t="shared" si="61"/>
        <v>524</v>
      </c>
      <c r="M525" s="44">
        <f t="shared" si="62"/>
        <v>11145.572000000006</v>
      </c>
      <c r="N525" s="4">
        <f t="shared" si="63"/>
        <v>21.805570000000031</v>
      </c>
      <c r="O525" s="4"/>
    </row>
    <row r="526" spans="1:15" x14ac:dyDescent="0.2">
      <c r="A526" s="5">
        <v>42164</v>
      </c>
      <c r="C526" s="4">
        <f>MIN($B$2:B526)</f>
        <v>0</v>
      </c>
      <c r="D526" s="43">
        <f t="shared" si="57"/>
        <v>0</v>
      </c>
      <c r="E526" s="43">
        <f t="shared" si="58"/>
        <v>0</v>
      </c>
      <c r="F526" s="44">
        <f t="shared" si="59"/>
        <v>0</v>
      </c>
      <c r="G526" s="44"/>
      <c r="H526" s="4" t="e">
        <f t="shared" si="56"/>
        <v>#DIV/0!</v>
      </c>
      <c r="I526" s="4">
        <v>20.765999999999998</v>
      </c>
      <c r="K526" s="43">
        <f t="shared" si="60"/>
        <v>1</v>
      </c>
      <c r="L526" s="43">
        <f t="shared" si="61"/>
        <v>525</v>
      </c>
      <c r="M526" s="44">
        <f t="shared" si="62"/>
        <v>11166.338000000005</v>
      </c>
      <c r="N526" s="4">
        <f t="shared" si="63"/>
        <v>21.793385000000026</v>
      </c>
      <c r="O526" s="4"/>
    </row>
    <row r="527" spans="1:15" x14ac:dyDescent="0.2">
      <c r="A527" s="5">
        <v>42165</v>
      </c>
      <c r="C527" s="4">
        <f>MIN($B$2:B527)</f>
        <v>0</v>
      </c>
      <c r="D527" s="43">
        <f t="shared" si="57"/>
        <v>0</v>
      </c>
      <c r="E527" s="43">
        <f t="shared" si="58"/>
        <v>0</v>
      </c>
      <c r="F527" s="44">
        <f t="shared" si="59"/>
        <v>0</v>
      </c>
      <c r="G527" s="44"/>
      <c r="H527" s="4" t="e">
        <f t="shared" si="56"/>
        <v>#DIV/0!</v>
      </c>
      <c r="I527" s="4">
        <v>20.887</v>
      </c>
      <c r="K527" s="43">
        <f t="shared" si="60"/>
        <v>1</v>
      </c>
      <c r="L527" s="43">
        <f t="shared" si="61"/>
        <v>526</v>
      </c>
      <c r="M527" s="44">
        <f t="shared" si="62"/>
        <v>11187.225000000006</v>
      </c>
      <c r="N527" s="4">
        <f t="shared" si="63"/>
        <v>21.78197000000003</v>
      </c>
      <c r="O527" s="4"/>
    </row>
    <row r="528" spans="1:15" x14ac:dyDescent="0.2">
      <c r="A528" s="5">
        <v>42166</v>
      </c>
      <c r="C528" s="4">
        <f>MIN($B$2:B528)</f>
        <v>0</v>
      </c>
      <c r="D528" s="43">
        <f t="shared" si="57"/>
        <v>0</v>
      </c>
      <c r="E528" s="43">
        <f t="shared" si="58"/>
        <v>0</v>
      </c>
      <c r="F528" s="44">
        <f t="shared" si="59"/>
        <v>0</v>
      </c>
      <c r="G528" s="44"/>
      <c r="H528" s="4" t="e">
        <f t="shared" si="56"/>
        <v>#DIV/0!</v>
      </c>
      <c r="I528" s="4">
        <v>20.594000000000001</v>
      </c>
      <c r="K528" s="43">
        <f t="shared" si="60"/>
        <v>1</v>
      </c>
      <c r="L528" s="43">
        <f t="shared" si="61"/>
        <v>527</v>
      </c>
      <c r="M528" s="44">
        <f t="shared" si="62"/>
        <v>11207.819000000005</v>
      </c>
      <c r="N528" s="4">
        <f t="shared" si="63"/>
        <v>21.768255000000021</v>
      </c>
      <c r="O528" s="4"/>
    </row>
    <row r="529" spans="1:15" x14ac:dyDescent="0.2">
      <c r="A529" s="5">
        <v>42167</v>
      </c>
      <c r="C529" s="4">
        <f>MIN($B$2:B529)</f>
        <v>0</v>
      </c>
      <c r="D529" s="43">
        <f t="shared" si="57"/>
        <v>0</v>
      </c>
      <c r="E529" s="43">
        <f t="shared" si="58"/>
        <v>0</v>
      </c>
      <c r="F529" s="44">
        <f t="shared" si="59"/>
        <v>0</v>
      </c>
      <c r="G529" s="44"/>
      <c r="H529" s="4" t="e">
        <f t="shared" si="56"/>
        <v>#DIV/0!</v>
      </c>
      <c r="I529" s="4">
        <v>20.498999999999999</v>
      </c>
      <c r="K529" s="43">
        <f t="shared" si="60"/>
        <v>1</v>
      </c>
      <c r="L529" s="43">
        <f t="shared" si="61"/>
        <v>528</v>
      </c>
      <c r="M529" s="44">
        <f t="shared" si="62"/>
        <v>11228.318000000005</v>
      </c>
      <c r="N529" s="4">
        <f t="shared" si="63"/>
        <v>21.748825000000021</v>
      </c>
      <c r="O529" s="4"/>
    </row>
    <row r="530" spans="1:15" x14ac:dyDescent="0.2">
      <c r="A530" s="5">
        <v>42168</v>
      </c>
      <c r="C530" s="4">
        <f>MIN($B$2:B530)</f>
        <v>0</v>
      </c>
      <c r="D530" s="43">
        <f t="shared" si="57"/>
        <v>0</v>
      </c>
      <c r="E530" s="43">
        <f t="shared" si="58"/>
        <v>0</v>
      </c>
      <c r="F530" s="44">
        <f t="shared" si="59"/>
        <v>0</v>
      </c>
      <c r="G530" s="44"/>
      <c r="H530" s="4" t="e">
        <f t="shared" si="56"/>
        <v>#DIV/0!</v>
      </c>
      <c r="I530" s="4">
        <v>20.49</v>
      </c>
      <c r="K530" s="43">
        <f t="shared" si="60"/>
        <v>1</v>
      </c>
      <c r="L530" s="43">
        <f t="shared" si="61"/>
        <v>529</v>
      </c>
      <c r="M530" s="44">
        <f t="shared" si="62"/>
        <v>11248.808000000005</v>
      </c>
      <c r="N530" s="4">
        <f t="shared" si="63"/>
        <v>21.726880000000019</v>
      </c>
      <c r="O530" s="4"/>
    </row>
    <row r="531" spans="1:15" x14ac:dyDescent="0.2">
      <c r="A531" s="5">
        <v>42169</v>
      </c>
      <c r="C531" s="4">
        <f>MIN($B$2:B531)</f>
        <v>0</v>
      </c>
      <c r="D531" s="43">
        <f t="shared" si="57"/>
        <v>0</v>
      </c>
      <c r="E531" s="43">
        <f t="shared" si="58"/>
        <v>0</v>
      </c>
      <c r="F531" s="44">
        <f t="shared" si="59"/>
        <v>0</v>
      </c>
      <c r="G531" s="44"/>
      <c r="H531" s="4" t="e">
        <f t="shared" si="56"/>
        <v>#DIV/0!</v>
      </c>
      <c r="I531" s="4">
        <v>20.552</v>
      </c>
      <c r="K531" s="43">
        <f t="shared" si="60"/>
        <v>1</v>
      </c>
      <c r="L531" s="43">
        <f t="shared" si="61"/>
        <v>530</v>
      </c>
      <c r="M531" s="44">
        <f t="shared" si="62"/>
        <v>11269.360000000004</v>
      </c>
      <c r="N531" s="4">
        <f t="shared" si="63"/>
        <v>21.704840000000019</v>
      </c>
      <c r="O531" s="4"/>
    </row>
    <row r="532" spans="1:15" x14ac:dyDescent="0.2">
      <c r="A532" s="5">
        <v>42170</v>
      </c>
      <c r="C532" s="4">
        <f>MIN($B$2:B532)</f>
        <v>0</v>
      </c>
      <c r="D532" s="43">
        <f t="shared" si="57"/>
        <v>0</v>
      </c>
      <c r="E532" s="43">
        <f t="shared" si="58"/>
        <v>0</v>
      </c>
      <c r="F532" s="44">
        <f t="shared" si="59"/>
        <v>0</v>
      </c>
      <c r="G532" s="44"/>
      <c r="H532" s="4" t="e">
        <f t="shared" si="56"/>
        <v>#DIV/0!</v>
      </c>
      <c r="I532" s="4">
        <v>20.658000000000001</v>
      </c>
      <c r="K532" s="43">
        <f t="shared" si="60"/>
        <v>1</v>
      </c>
      <c r="L532" s="43">
        <f t="shared" si="61"/>
        <v>531</v>
      </c>
      <c r="M532" s="44">
        <f t="shared" si="62"/>
        <v>11290.018000000004</v>
      </c>
      <c r="N532" s="4">
        <f t="shared" si="63"/>
        <v>21.685345000000016</v>
      </c>
      <c r="O532" s="4"/>
    </row>
    <row r="533" spans="1:15" x14ac:dyDescent="0.2">
      <c r="A533" s="5">
        <v>42171</v>
      </c>
      <c r="C533" s="4">
        <f>MIN($B$2:B533)</f>
        <v>0</v>
      </c>
      <c r="D533" s="43">
        <f t="shared" si="57"/>
        <v>0</v>
      </c>
      <c r="E533" s="43">
        <f t="shared" si="58"/>
        <v>0</v>
      </c>
      <c r="F533" s="44">
        <f t="shared" si="59"/>
        <v>0</v>
      </c>
      <c r="G533" s="44"/>
      <c r="H533" s="4" t="e">
        <f t="shared" si="56"/>
        <v>#DIV/0!</v>
      </c>
      <c r="I533" s="4">
        <v>20.702999999999999</v>
      </c>
      <c r="K533" s="43">
        <f t="shared" si="60"/>
        <v>1</v>
      </c>
      <c r="L533" s="43">
        <f t="shared" si="61"/>
        <v>532</v>
      </c>
      <c r="M533" s="44">
        <f t="shared" si="62"/>
        <v>11310.721000000003</v>
      </c>
      <c r="N533" s="4">
        <f t="shared" si="63"/>
        <v>21.667230000000014</v>
      </c>
      <c r="O533" s="4"/>
    </row>
    <row r="534" spans="1:15" x14ac:dyDescent="0.2">
      <c r="A534" s="5">
        <v>42172</v>
      </c>
      <c r="C534" s="4">
        <f>MIN($B$2:B534)</f>
        <v>0</v>
      </c>
      <c r="D534" s="43">
        <f t="shared" si="57"/>
        <v>0</v>
      </c>
      <c r="E534" s="43">
        <f t="shared" si="58"/>
        <v>0</v>
      </c>
      <c r="F534" s="44">
        <f t="shared" si="59"/>
        <v>0</v>
      </c>
      <c r="G534" s="44"/>
      <c r="H534" s="4" t="e">
        <f t="shared" si="56"/>
        <v>#DIV/0!</v>
      </c>
      <c r="I534" s="4">
        <v>20.594000000000001</v>
      </c>
      <c r="K534" s="43">
        <f t="shared" si="60"/>
        <v>1</v>
      </c>
      <c r="L534" s="43">
        <f t="shared" si="61"/>
        <v>533</v>
      </c>
      <c r="M534" s="44">
        <f t="shared" si="62"/>
        <v>11331.315000000002</v>
      </c>
      <c r="N534" s="4">
        <f t="shared" si="63"/>
        <v>21.648605000000007</v>
      </c>
      <c r="O534" s="4"/>
    </row>
    <row r="535" spans="1:15" x14ac:dyDescent="0.2">
      <c r="A535" s="5">
        <v>42173</v>
      </c>
      <c r="C535" s="4">
        <f>MIN($B$2:B535)</f>
        <v>0</v>
      </c>
      <c r="D535" s="43">
        <f t="shared" si="57"/>
        <v>0</v>
      </c>
      <c r="E535" s="43">
        <f t="shared" si="58"/>
        <v>0</v>
      </c>
      <c r="F535" s="44">
        <f t="shared" si="59"/>
        <v>0</v>
      </c>
      <c r="G535" s="44"/>
      <c r="H535" s="4" t="e">
        <f t="shared" si="56"/>
        <v>#DIV/0!</v>
      </c>
      <c r="I535" s="4">
        <v>20.501999999999999</v>
      </c>
      <c r="K535" s="43">
        <f t="shared" si="60"/>
        <v>1</v>
      </c>
      <c r="L535" s="43">
        <f t="shared" si="61"/>
        <v>534</v>
      </c>
      <c r="M535" s="44">
        <f t="shared" si="62"/>
        <v>11351.817000000003</v>
      </c>
      <c r="N535" s="4">
        <f t="shared" si="63"/>
        <v>21.629180000000009</v>
      </c>
      <c r="O535" s="4"/>
    </row>
    <row r="536" spans="1:15" x14ac:dyDescent="0.2">
      <c r="A536" s="5">
        <v>42174</v>
      </c>
      <c r="C536" s="4">
        <f>MIN($B$2:B536)</f>
        <v>0</v>
      </c>
      <c r="D536" s="43">
        <f t="shared" si="57"/>
        <v>0</v>
      </c>
      <c r="E536" s="43">
        <f t="shared" si="58"/>
        <v>0</v>
      </c>
      <c r="F536" s="44">
        <f t="shared" si="59"/>
        <v>0</v>
      </c>
      <c r="G536" s="44"/>
      <c r="H536" s="4" t="e">
        <f t="shared" si="56"/>
        <v>#DIV/0!</v>
      </c>
      <c r="I536" s="4">
        <v>20.762</v>
      </c>
      <c r="K536" s="43">
        <f t="shared" si="60"/>
        <v>1</v>
      </c>
      <c r="L536" s="43">
        <f t="shared" si="61"/>
        <v>535</v>
      </c>
      <c r="M536" s="44">
        <f t="shared" si="62"/>
        <v>11372.579000000003</v>
      </c>
      <c r="N536" s="4">
        <f t="shared" si="63"/>
        <v>21.610025000000014</v>
      </c>
      <c r="O536" s="4"/>
    </row>
    <row r="537" spans="1:15" x14ac:dyDescent="0.2">
      <c r="A537" s="5">
        <v>42175</v>
      </c>
      <c r="C537" s="4">
        <f>MIN($B$2:B537)</f>
        <v>0</v>
      </c>
      <c r="D537" s="43">
        <f t="shared" si="57"/>
        <v>0</v>
      </c>
      <c r="E537" s="43">
        <f t="shared" si="58"/>
        <v>0</v>
      </c>
      <c r="F537" s="44">
        <f t="shared" si="59"/>
        <v>0</v>
      </c>
      <c r="G537" s="44"/>
      <c r="H537" s="4" t="e">
        <f t="shared" si="56"/>
        <v>#DIV/0!</v>
      </c>
      <c r="I537" s="4">
        <v>20.782</v>
      </c>
      <c r="K537" s="43">
        <f t="shared" si="60"/>
        <v>1</v>
      </c>
      <c r="L537" s="43">
        <f t="shared" si="61"/>
        <v>536</v>
      </c>
      <c r="M537" s="44">
        <f t="shared" si="62"/>
        <v>11393.361000000003</v>
      </c>
      <c r="N537" s="4">
        <f t="shared" si="63"/>
        <v>21.594300000000011</v>
      </c>
      <c r="O537" s="4"/>
    </row>
    <row r="538" spans="1:15" x14ac:dyDescent="0.2">
      <c r="A538" s="5">
        <v>42176</v>
      </c>
      <c r="C538" s="4">
        <f>MIN($B$2:B538)</f>
        <v>0</v>
      </c>
      <c r="D538" s="43">
        <f t="shared" si="57"/>
        <v>0</v>
      </c>
      <c r="E538" s="43">
        <f t="shared" si="58"/>
        <v>0</v>
      </c>
      <c r="F538" s="44">
        <f t="shared" si="59"/>
        <v>0</v>
      </c>
      <c r="G538" s="44"/>
      <c r="H538" s="4" t="e">
        <f t="shared" si="56"/>
        <v>#DIV/0!</v>
      </c>
      <c r="I538" s="4">
        <v>20.821999999999999</v>
      </c>
      <c r="K538" s="43">
        <f t="shared" si="60"/>
        <v>1</v>
      </c>
      <c r="L538" s="43">
        <f t="shared" si="61"/>
        <v>537</v>
      </c>
      <c r="M538" s="44">
        <f t="shared" si="62"/>
        <v>11414.183000000003</v>
      </c>
      <c r="N538" s="4">
        <f t="shared" si="63"/>
        <v>21.579870000000014</v>
      </c>
      <c r="O538" s="4"/>
    </row>
    <row r="539" spans="1:15" x14ac:dyDescent="0.2">
      <c r="A539" s="5">
        <v>42177</v>
      </c>
      <c r="C539" s="4">
        <f>MIN($B$2:B539)</f>
        <v>0</v>
      </c>
      <c r="D539" s="43">
        <f t="shared" si="57"/>
        <v>0</v>
      </c>
      <c r="E539" s="43">
        <f t="shared" si="58"/>
        <v>0</v>
      </c>
      <c r="F539" s="44">
        <f t="shared" si="59"/>
        <v>0</v>
      </c>
      <c r="G539" s="44"/>
      <c r="H539" s="4" t="e">
        <f t="shared" si="56"/>
        <v>#DIV/0!</v>
      </c>
      <c r="I539" s="4">
        <v>20.946999999999999</v>
      </c>
      <c r="K539" s="43">
        <f t="shared" si="60"/>
        <v>1</v>
      </c>
      <c r="L539" s="43">
        <f t="shared" si="61"/>
        <v>538</v>
      </c>
      <c r="M539" s="44">
        <f t="shared" si="62"/>
        <v>11435.130000000003</v>
      </c>
      <c r="N539" s="4">
        <f t="shared" si="63"/>
        <v>21.567865000000015</v>
      </c>
      <c r="O539" s="4"/>
    </row>
    <row r="540" spans="1:15" x14ac:dyDescent="0.2">
      <c r="A540" s="5">
        <v>42178</v>
      </c>
      <c r="C540" s="4">
        <f>MIN($B$2:B540)</f>
        <v>0</v>
      </c>
      <c r="D540" s="43">
        <f t="shared" si="57"/>
        <v>0</v>
      </c>
      <c r="E540" s="43">
        <f t="shared" si="58"/>
        <v>0</v>
      </c>
      <c r="F540" s="44">
        <f t="shared" si="59"/>
        <v>0</v>
      </c>
      <c r="G540" s="44"/>
      <c r="H540" s="4" t="e">
        <f t="shared" si="56"/>
        <v>#DIV/0!</v>
      </c>
      <c r="I540" s="4">
        <v>21.266999999999999</v>
      </c>
      <c r="K540" s="43">
        <f t="shared" si="60"/>
        <v>1</v>
      </c>
      <c r="L540" s="43">
        <f t="shared" si="61"/>
        <v>539</v>
      </c>
      <c r="M540" s="44">
        <f t="shared" si="62"/>
        <v>11456.397000000003</v>
      </c>
      <c r="N540" s="4">
        <f t="shared" si="63"/>
        <v>21.558165000000013</v>
      </c>
      <c r="O540" s="4"/>
    </row>
    <row r="541" spans="1:15" x14ac:dyDescent="0.2">
      <c r="A541" s="5">
        <v>42179</v>
      </c>
      <c r="C541" s="4">
        <f>MIN($B$2:B541)</f>
        <v>0</v>
      </c>
      <c r="D541" s="43">
        <f t="shared" si="57"/>
        <v>0</v>
      </c>
      <c r="E541" s="43">
        <f t="shared" si="58"/>
        <v>0</v>
      </c>
      <c r="F541" s="44">
        <f t="shared" si="59"/>
        <v>0</v>
      </c>
      <c r="G541" s="44"/>
      <c r="H541" s="4" t="e">
        <f t="shared" si="56"/>
        <v>#DIV/0!</v>
      </c>
      <c r="I541" s="4">
        <v>21.064</v>
      </c>
      <c r="K541" s="43">
        <f t="shared" si="60"/>
        <v>1</v>
      </c>
      <c r="L541" s="43">
        <f t="shared" si="61"/>
        <v>540</v>
      </c>
      <c r="M541" s="44">
        <f t="shared" si="62"/>
        <v>11477.461000000003</v>
      </c>
      <c r="N541" s="4">
        <f t="shared" si="63"/>
        <v>21.547260000000016</v>
      </c>
      <c r="O541" s="4"/>
    </row>
    <row r="542" spans="1:15" x14ac:dyDescent="0.2">
      <c r="A542" s="5">
        <v>42180</v>
      </c>
      <c r="C542" s="4">
        <f>MIN($B$2:B542)</f>
        <v>0</v>
      </c>
      <c r="D542" s="43">
        <f t="shared" si="57"/>
        <v>0</v>
      </c>
      <c r="E542" s="43">
        <f t="shared" si="58"/>
        <v>0</v>
      </c>
      <c r="F542" s="44">
        <f t="shared" si="59"/>
        <v>0</v>
      </c>
      <c r="G542" s="44"/>
      <c r="H542" s="4" t="e">
        <f t="shared" si="56"/>
        <v>#DIV/0!</v>
      </c>
      <c r="I542" s="4">
        <v>20.827000000000002</v>
      </c>
      <c r="K542" s="43">
        <f t="shared" si="60"/>
        <v>1</v>
      </c>
      <c r="L542" s="43">
        <f t="shared" si="61"/>
        <v>541</v>
      </c>
      <c r="M542" s="44">
        <f t="shared" si="62"/>
        <v>11498.288000000002</v>
      </c>
      <c r="N542" s="4">
        <f t="shared" si="63"/>
        <v>21.534115000000011</v>
      </c>
      <c r="O542" s="4"/>
    </row>
    <row r="543" spans="1:15" x14ac:dyDescent="0.2">
      <c r="A543" s="5">
        <v>42181</v>
      </c>
      <c r="C543" s="4">
        <f>MIN($B$2:B543)</f>
        <v>0</v>
      </c>
      <c r="D543" s="43">
        <f t="shared" si="57"/>
        <v>0</v>
      </c>
      <c r="E543" s="43">
        <f t="shared" si="58"/>
        <v>0</v>
      </c>
      <c r="F543" s="44">
        <f t="shared" si="59"/>
        <v>0</v>
      </c>
      <c r="G543" s="44"/>
      <c r="H543" s="4" t="e">
        <f t="shared" si="56"/>
        <v>#DIV/0!</v>
      </c>
      <c r="I543" s="4">
        <v>20.76</v>
      </c>
      <c r="K543" s="43">
        <f t="shared" si="60"/>
        <v>1</v>
      </c>
      <c r="L543" s="43">
        <f t="shared" si="61"/>
        <v>542</v>
      </c>
      <c r="M543" s="44">
        <f t="shared" si="62"/>
        <v>11519.048000000003</v>
      </c>
      <c r="N543" s="4">
        <f t="shared" si="63"/>
        <v>21.521280000000012</v>
      </c>
      <c r="O543" s="4"/>
    </row>
    <row r="544" spans="1:15" x14ac:dyDescent="0.2">
      <c r="A544" s="5">
        <v>42182</v>
      </c>
      <c r="C544" s="4">
        <f>MIN($B$2:B544)</f>
        <v>0</v>
      </c>
      <c r="D544" s="43">
        <f t="shared" si="57"/>
        <v>0</v>
      </c>
      <c r="E544" s="43">
        <f t="shared" si="58"/>
        <v>0</v>
      </c>
      <c r="F544" s="44">
        <f t="shared" si="59"/>
        <v>0</v>
      </c>
      <c r="G544" s="44"/>
      <c r="H544" s="4" t="e">
        <f t="shared" si="56"/>
        <v>#DIV/0!</v>
      </c>
      <c r="I544" s="4">
        <v>20.678999999999998</v>
      </c>
      <c r="K544" s="43">
        <f t="shared" si="60"/>
        <v>1</v>
      </c>
      <c r="L544" s="43">
        <f t="shared" si="61"/>
        <v>543</v>
      </c>
      <c r="M544" s="44">
        <f t="shared" si="62"/>
        <v>11539.727000000003</v>
      </c>
      <c r="N544" s="4">
        <f t="shared" si="63"/>
        <v>21.508490000000009</v>
      </c>
      <c r="O544" s="4"/>
    </row>
    <row r="545" spans="1:15" x14ac:dyDescent="0.2">
      <c r="A545" s="5">
        <v>42183</v>
      </c>
      <c r="C545" s="4">
        <f>MIN($B$2:B545)</f>
        <v>0</v>
      </c>
      <c r="D545" s="43">
        <f t="shared" si="57"/>
        <v>0</v>
      </c>
      <c r="E545" s="43">
        <f t="shared" si="58"/>
        <v>0</v>
      </c>
      <c r="F545" s="44">
        <f t="shared" si="59"/>
        <v>0</v>
      </c>
      <c r="G545" s="44"/>
      <c r="H545" s="4" t="e">
        <f t="shared" ref="H545:H608" si="64">(F545-F259)/(E545-E259)</f>
        <v>#DIV/0!</v>
      </c>
      <c r="I545" s="4">
        <v>20.745999999999999</v>
      </c>
      <c r="K545" s="43">
        <f t="shared" si="60"/>
        <v>1</v>
      </c>
      <c r="L545" s="43">
        <f t="shared" si="61"/>
        <v>544</v>
      </c>
      <c r="M545" s="44">
        <f t="shared" si="62"/>
        <v>11560.473000000002</v>
      </c>
      <c r="N545" s="4">
        <f t="shared" si="63"/>
        <v>21.495745000000007</v>
      </c>
      <c r="O545" s="4"/>
    </row>
    <row r="546" spans="1:15" x14ac:dyDescent="0.2">
      <c r="A546" s="5">
        <v>42184</v>
      </c>
      <c r="C546" s="4">
        <f>MIN($B$2:B546)</f>
        <v>0</v>
      </c>
      <c r="D546" s="43">
        <f t="shared" si="57"/>
        <v>0</v>
      </c>
      <c r="E546" s="43">
        <f t="shared" si="58"/>
        <v>0</v>
      </c>
      <c r="F546" s="44">
        <f t="shared" si="59"/>
        <v>0</v>
      </c>
      <c r="G546" s="44"/>
      <c r="H546" s="4" t="e">
        <f t="shared" si="64"/>
        <v>#DIV/0!</v>
      </c>
      <c r="I546" s="4">
        <v>20.763000000000002</v>
      </c>
      <c r="K546" s="43">
        <f t="shared" si="60"/>
        <v>1</v>
      </c>
      <c r="L546" s="43">
        <f t="shared" si="61"/>
        <v>545</v>
      </c>
      <c r="M546" s="44">
        <f t="shared" si="62"/>
        <v>11581.236000000003</v>
      </c>
      <c r="N546" s="4">
        <f t="shared" si="63"/>
        <v>21.485550000000011</v>
      </c>
      <c r="O546" s="4"/>
    </row>
    <row r="547" spans="1:15" x14ac:dyDescent="0.2">
      <c r="A547" s="5">
        <v>42185</v>
      </c>
      <c r="C547" s="4">
        <f>MIN($B$2:B547)</f>
        <v>0</v>
      </c>
      <c r="D547" s="43">
        <f t="shared" si="57"/>
        <v>0</v>
      </c>
      <c r="E547" s="43">
        <f t="shared" si="58"/>
        <v>0</v>
      </c>
      <c r="F547" s="44">
        <f t="shared" si="59"/>
        <v>0</v>
      </c>
      <c r="G547" s="44"/>
      <c r="H547" s="4" t="e">
        <f t="shared" si="64"/>
        <v>#DIV/0!</v>
      </c>
      <c r="I547" s="4">
        <v>20.797999999999998</v>
      </c>
      <c r="K547" s="43">
        <f t="shared" si="60"/>
        <v>1</v>
      </c>
      <c r="L547" s="43">
        <f t="shared" si="61"/>
        <v>546</v>
      </c>
      <c r="M547" s="44">
        <f t="shared" si="62"/>
        <v>11602.034000000003</v>
      </c>
      <c r="N547" s="4">
        <f t="shared" si="63"/>
        <v>21.475335000000015</v>
      </c>
      <c r="O547" s="4"/>
    </row>
    <row r="548" spans="1:15" x14ac:dyDescent="0.2">
      <c r="A548" s="5">
        <v>42186</v>
      </c>
      <c r="C548" s="4">
        <f>MIN($B$2:B548)</f>
        <v>0</v>
      </c>
      <c r="D548" s="43">
        <f t="shared" si="57"/>
        <v>0</v>
      </c>
      <c r="E548" s="43">
        <f t="shared" si="58"/>
        <v>0</v>
      </c>
      <c r="F548" s="44">
        <f t="shared" si="59"/>
        <v>0</v>
      </c>
      <c r="G548" s="44"/>
      <c r="H548" s="4" t="e">
        <f t="shared" si="64"/>
        <v>#DIV/0!</v>
      </c>
      <c r="I548" s="4">
        <v>20.981999999999999</v>
      </c>
      <c r="K548" s="43">
        <f t="shared" si="60"/>
        <v>1</v>
      </c>
      <c r="L548" s="43">
        <f t="shared" si="61"/>
        <v>547</v>
      </c>
      <c r="M548" s="44">
        <f t="shared" si="62"/>
        <v>11623.016000000003</v>
      </c>
      <c r="N548" s="4">
        <f t="shared" si="63"/>
        <v>21.466115000000013</v>
      </c>
      <c r="O548" s="4"/>
    </row>
    <row r="549" spans="1:15" x14ac:dyDescent="0.2">
      <c r="A549" s="5">
        <v>42187</v>
      </c>
      <c r="C549" s="4">
        <f>MIN($B$2:B549)</f>
        <v>0</v>
      </c>
      <c r="D549" s="43">
        <f t="shared" si="57"/>
        <v>0</v>
      </c>
      <c r="E549" s="43">
        <f t="shared" si="58"/>
        <v>0</v>
      </c>
      <c r="F549" s="44">
        <f t="shared" si="59"/>
        <v>0</v>
      </c>
      <c r="G549" s="44"/>
      <c r="H549" s="4" t="e">
        <f t="shared" si="64"/>
        <v>#DIV/0!</v>
      </c>
      <c r="I549" s="4">
        <v>21.094000000000001</v>
      </c>
      <c r="K549" s="43">
        <f t="shared" si="60"/>
        <v>1</v>
      </c>
      <c r="L549" s="43">
        <f t="shared" si="61"/>
        <v>548</v>
      </c>
      <c r="M549" s="44">
        <f t="shared" si="62"/>
        <v>11644.110000000002</v>
      </c>
      <c r="N549" s="4">
        <f t="shared" si="63"/>
        <v>21.45667000000001</v>
      </c>
      <c r="O549" s="4"/>
    </row>
    <row r="550" spans="1:15" x14ac:dyDescent="0.2">
      <c r="A550" s="5">
        <v>42188</v>
      </c>
      <c r="C550" s="4">
        <f>MIN($B$2:B550)</f>
        <v>0</v>
      </c>
      <c r="D550" s="43">
        <f t="shared" si="57"/>
        <v>0</v>
      </c>
      <c r="E550" s="43">
        <f t="shared" si="58"/>
        <v>0</v>
      </c>
      <c r="F550" s="44">
        <f t="shared" si="59"/>
        <v>0</v>
      </c>
      <c r="G550" s="44"/>
      <c r="H550" s="4" t="e">
        <f t="shared" si="64"/>
        <v>#DIV/0!</v>
      </c>
      <c r="I550" s="4">
        <v>21.036999999999999</v>
      </c>
      <c r="K550" s="43">
        <f t="shared" si="60"/>
        <v>1</v>
      </c>
      <c r="L550" s="43">
        <f t="shared" si="61"/>
        <v>549</v>
      </c>
      <c r="M550" s="44">
        <f t="shared" si="62"/>
        <v>11665.147000000003</v>
      </c>
      <c r="N550" s="4">
        <f t="shared" si="63"/>
        <v>21.44855500000001</v>
      </c>
      <c r="O550" s="4"/>
    </row>
    <row r="551" spans="1:15" x14ac:dyDescent="0.2">
      <c r="A551" s="5">
        <v>42189</v>
      </c>
      <c r="C551" s="4">
        <f>MIN($B$2:B551)</f>
        <v>0</v>
      </c>
      <c r="D551" s="43">
        <f t="shared" si="57"/>
        <v>0</v>
      </c>
      <c r="E551" s="43">
        <f t="shared" si="58"/>
        <v>0</v>
      </c>
      <c r="F551" s="44">
        <f t="shared" si="59"/>
        <v>0</v>
      </c>
      <c r="G551" s="44"/>
      <c r="H551" s="4" t="e">
        <f t="shared" si="64"/>
        <v>#DIV/0!</v>
      </c>
      <c r="I551" s="4">
        <v>21.064</v>
      </c>
      <c r="K551" s="43">
        <f t="shared" si="60"/>
        <v>1</v>
      </c>
      <c r="L551" s="43">
        <f t="shared" si="61"/>
        <v>550</v>
      </c>
      <c r="M551" s="44">
        <f t="shared" si="62"/>
        <v>11686.211000000003</v>
      </c>
      <c r="N551" s="4">
        <f t="shared" si="63"/>
        <v>21.441225000000014</v>
      </c>
      <c r="O551" s="4"/>
    </row>
    <row r="552" spans="1:15" x14ac:dyDescent="0.2">
      <c r="A552" s="5">
        <v>42190</v>
      </c>
      <c r="C552" s="4">
        <f>MIN($B$2:B552)</f>
        <v>0</v>
      </c>
      <c r="D552" s="43">
        <f t="shared" si="57"/>
        <v>0</v>
      </c>
      <c r="E552" s="43">
        <f t="shared" si="58"/>
        <v>0</v>
      </c>
      <c r="F552" s="44">
        <f t="shared" si="59"/>
        <v>0</v>
      </c>
      <c r="G552" s="44"/>
      <c r="H552" s="4" t="e">
        <f t="shared" si="64"/>
        <v>#DIV/0!</v>
      </c>
      <c r="I552" s="4">
        <v>21.134</v>
      </c>
      <c r="K552" s="43">
        <f t="shared" si="60"/>
        <v>1</v>
      </c>
      <c r="L552" s="43">
        <f t="shared" si="61"/>
        <v>551</v>
      </c>
      <c r="M552" s="44">
        <f t="shared" si="62"/>
        <v>11707.345000000003</v>
      </c>
      <c r="N552" s="4">
        <f t="shared" si="63"/>
        <v>21.433985000000011</v>
      </c>
      <c r="O552" s="4"/>
    </row>
    <row r="553" spans="1:15" x14ac:dyDescent="0.2">
      <c r="A553" s="5">
        <v>42191</v>
      </c>
      <c r="C553" s="4">
        <f>MIN($B$2:B553)</f>
        <v>0</v>
      </c>
      <c r="D553" s="43">
        <f t="shared" si="57"/>
        <v>0</v>
      </c>
      <c r="E553" s="43">
        <f t="shared" si="58"/>
        <v>0</v>
      </c>
      <c r="F553" s="44">
        <f t="shared" si="59"/>
        <v>0</v>
      </c>
      <c r="G553" s="44"/>
      <c r="H553" s="4" t="e">
        <f t="shared" si="64"/>
        <v>#DIV/0!</v>
      </c>
      <c r="I553" s="4">
        <v>21.279</v>
      </c>
      <c r="K553" s="43">
        <f t="shared" si="60"/>
        <v>1</v>
      </c>
      <c r="L553" s="43">
        <f t="shared" si="61"/>
        <v>552</v>
      </c>
      <c r="M553" s="44">
        <f t="shared" si="62"/>
        <v>11728.624000000003</v>
      </c>
      <c r="N553" s="4">
        <f t="shared" si="63"/>
        <v>21.427605000000014</v>
      </c>
      <c r="O553" s="4"/>
    </row>
    <row r="554" spans="1:15" x14ac:dyDescent="0.2">
      <c r="A554" s="5">
        <v>42192</v>
      </c>
      <c r="C554" s="4">
        <f>MIN($B$2:B554)</f>
        <v>0</v>
      </c>
      <c r="D554" s="43">
        <f t="shared" si="57"/>
        <v>0</v>
      </c>
      <c r="E554" s="43">
        <f t="shared" si="58"/>
        <v>0</v>
      </c>
      <c r="F554" s="44">
        <f t="shared" si="59"/>
        <v>0</v>
      </c>
      <c r="G554" s="44"/>
      <c r="H554" s="4" t="e">
        <f t="shared" si="64"/>
        <v>#DIV/0!</v>
      </c>
      <c r="I554" s="4">
        <v>20.946000000000002</v>
      </c>
      <c r="K554" s="43">
        <f t="shared" si="60"/>
        <v>1</v>
      </c>
      <c r="L554" s="43">
        <f t="shared" si="61"/>
        <v>553</v>
      </c>
      <c r="M554" s="44">
        <f t="shared" si="62"/>
        <v>11749.570000000003</v>
      </c>
      <c r="N554" s="4">
        <f t="shared" si="63"/>
        <v>21.421375000000012</v>
      </c>
      <c r="O554" s="4"/>
    </row>
    <row r="555" spans="1:15" x14ac:dyDescent="0.2">
      <c r="A555" s="5">
        <v>42193</v>
      </c>
      <c r="C555" s="4">
        <f>MIN($B$2:B555)</f>
        <v>0</v>
      </c>
      <c r="D555" s="43">
        <f t="shared" si="57"/>
        <v>0</v>
      </c>
      <c r="E555" s="43">
        <f t="shared" si="58"/>
        <v>0</v>
      </c>
      <c r="F555" s="44">
        <f t="shared" si="59"/>
        <v>0</v>
      </c>
      <c r="G555" s="44"/>
      <c r="H555" s="4" t="e">
        <f t="shared" si="64"/>
        <v>#DIV/0!</v>
      </c>
      <c r="I555" s="4">
        <v>20.884</v>
      </c>
      <c r="K555" s="43">
        <f t="shared" si="60"/>
        <v>1</v>
      </c>
      <c r="L555" s="43">
        <f t="shared" si="61"/>
        <v>554</v>
      </c>
      <c r="M555" s="44">
        <f t="shared" si="62"/>
        <v>11770.454000000003</v>
      </c>
      <c r="N555" s="4">
        <f t="shared" si="63"/>
        <v>21.41463000000001</v>
      </c>
      <c r="O555" s="4"/>
    </row>
    <row r="556" spans="1:15" x14ac:dyDescent="0.2">
      <c r="A556" s="5">
        <v>42194</v>
      </c>
      <c r="C556" s="4">
        <f>MIN($B$2:B556)</f>
        <v>0</v>
      </c>
      <c r="D556" s="43">
        <f t="shared" si="57"/>
        <v>0</v>
      </c>
      <c r="E556" s="43">
        <f t="shared" si="58"/>
        <v>0</v>
      </c>
      <c r="F556" s="44">
        <f t="shared" si="59"/>
        <v>0</v>
      </c>
      <c r="G556" s="44"/>
      <c r="H556" s="4" t="e">
        <f t="shared" si="64"/>
        <v>#DIV/0!</v>
      </c>
      <c r="I556" s="4">
        <v>20.986000000000001</v>
      </c>
      <c r="K556" s="43">
        <f t="shared" si="60"/>
        <v>1</v>
      </c>
      <c r="L556" s="43">
        <f t="shared" si="61"/>
        <v>555</v>
      </c>
      <c r="M556" s="44">
        <f t="shared" si="62"/>
        <v>11791.440000000004</v>
      </c>
      <c r="N556" s="4">
        <f t="shared" si="63"/>
        <v>21.407855000000012</v>
      </c>
      <c r="O556" s="4"/>
    </row>
    <row r="557" spans="1:15" x14ac:dyDescent="0.2">
      <c r="A557" s="5">
        <v>42195</v>
      </c>
      <c r="C557" s="4">
        <f>MIN($B$2:B557)</f>
        <v>0</v>
      </c>
      <c r="D557" s="43">
        <f t="shared" si="57"/>
        <v>0</v>
      </c>
      <c r="E557" s="43">
        <f t="shared" si="58"/>
        <v>0</v>
      </c>
      <c r="F557" s="44">
        <f t="shared" si="59"/>
        <v>0</v>
      </c>
      <c r="G557" s="44"/>
      <c r="H557" s="4" t="e">
        <f t="shared" si="64"/>
        <v>#DIV/0!</v>
      </c>
      <c r="I557" s="4">
        <v>21.015999999999998</v>
      </c>
      <c r="K557" s="43">
        <f t="shared" si="60"/>
        <v>1</v>
      </c>
      <c r="L557" s="43">
        <f t="shared" si="61"/>
        <v>556</v>
      </c>
      <c r="M557" s="44">
        <f t="shared" si="62"/>
        <v>11812.456000000004</v>
      </c>
      <c r="N557" s="4">
        <f t="shared" si="63"/>
        <v>21.40262000000001</v>
      </c>
      <c r="O557" s="4"/>
    </row>
    <row r="558" spans="1:15" x14ac:dyDescent="0.2">
      <c r="A558" s="5">
        <v>42196</v>
      </c>
      <c r="C558" s="4">
        <f>MIN($B$2:B558)</f>
        <v>0</v>
      </c>
      <c r="D558" s="43">
        <f t="shared" si="57"/>
        <v>0</v>
      </c>
      <c r="E558" s="43">
        <f t="shared" si="58"/>
        <v>0</v>
      </c>
      <c r="F558" s="44">
        <f t="shared" si="59"/>
        <v>0</v>
      </c>
      <c r="G558" s="44"/>
      <c r="H558" s="4" t="e">
        <f t="shared" si="64"/>
        <v>#DIV/0!</v>
      </c>
      <c r="I558" s="4">
        <v>21.015000000000001</v>
      </c>
      <c r="K558" s="43">
        <f t="shared" si="60"/>
        <v>1</v>
      </c>
      <c r="L558" s="43">
        <f t="shared" si="61"/>
        <v>557</v>
      </c>
      <c r="M558" s="44">
        <f t="shared" si="62"/>
        <v>11833.471000000003</v>
      </c>
      <c r="N558" s="4">
        <f t="shared" si="63"/>
        <v>21.397735000000008</v>
      </c>
      <c r="O558" s="4"/>
    </row>
    <row r="559" spans="1:15" x14ac:dyDescent="0.2">
      <c r="A559" s="5">
        <v>42197</v>
      </c>
      <c r="C559" s="4">
        <f>MIN($B$2:B559)</f>
        <v>0</v>
      </c>
      <c r="D559" s="43">
        <f t="shared" si="57"/>
        <v>0</v>
      </c>
      <c r="E559" s="43">
        <f t="shared" si="58"/>
        <v>0</v>
      </c>
      <c r="F559" s="44">
        <f t="shared" si="59"/>
        <v>0</v>
      </c>
      <c r="G559" s="44"/>
      <c r="H559" s="4" t="e">
        <f t="shared" si="64"/>
        <v>#DIV/0!</v>
      </c>
      <c r="I559" s="4">
        <v>21.06</v>
      </c>
      <c r="K559" s="43">
        <f t="shared" si="60"/>
        <v>1</v>
      </c>
      <c r="L559" s="43">
        <f t="shared" si="61"/>
        <v>558</v>
      </c>
      <c r="M559" s="44">
        <f t="shared" si="62"/>
        <v>11854.531000000003</v>
      </c>
      <c r="N559" s="4">
        <f t="shared" si="63"/>
        <v>21.393015000000005</v>
      </c>
      <c r="O559" s="4"/>
    </row>
    <row r="560" spans="1:15" x14ac:dyDescent="0.2">
      <c r="A560" s="5">
        <v>42198</v>
      </c>
      <c r="C560" s="4">
        <f>MIN($B$2:B560)</f>
        <v>0</v>
      </c>
      <c r="D560" s="43">
        <f t="shared" si="57"/>
        <v>0</v>
      </c>
      <c r="E560" s="43">
        <f t="shared" si="58"/>
        <v>0</v>
      </c>
      <c r="F560" s="44">
        <f t="shared" si="59"/>
        <v>0</v>
      </c>
      <c r="G560" s="44"/>
      <c r="H560" s="4" t="e">
        <f t="shared" si="64"/>
        <v>#DIV/0!</v>
      </c>
      <c r="I560" s="4">
        <v>21.177</v>
      </c>
      <c r="K560" s="43">
        <f t="shared" si="60"/>
        <v>1</v>
      </c>
      <c r="L560" s="43">
        <f t="shared" si="61"/>
        <v>559</v>
      </c>
      <c r="M560" s="44">
        <f t="shared" si="62"/>
        <v>11875.708000000002</v>
      </c>
      <c r="N560" s="4">
        <f t="shared" si="63"/>
        <v>21.386595000000003</v>
      </c>
      <c r="O560" s="4"/>
    </row>
    <row r="561" spans="1:15" x14ac:dyDescent="0.2">
      <c r="A561" s="5">
        <v>42199</v>
      </c>
      <c r="C561" s="4">
        <f>MIN($B$2:B561)</f>
        <v>0</v>
      </c>
      <c r="D561" s="43">
        <f t="shared" si="57"/>
        <v>0</v>
      </c>
      <c r="E561" s="43">
        <f t="shared" si="58"/>
        <v>0</v>
      </c>
      <c r="F561" s="44">
        <f t="shared" si="59"/>
        <v>0</v>
      </c>
      <c r="G561" s="44"/>
      <c r="H561" s="4" t="e">
        <f t="shared" si="64"/>
        <v>#DIV/0!</v>
      </c>
      <c r="I561" s="4">
        <v>21.154</v>
      </c>
      <c r="K561" s="43">
        <f t="shared" si="60"/>
        <v>1</v>
      </c>
      <c r="L561" s="43">
        <f t="shared" si="61"/>
        <v>560</v>
      </c>
      <c r="M561" s="44">
        <f t="shared" si="62"/>
        <v>11896.862000000003</v>
      </c>
      <c r="N561" s="4">
        <f t="shared" si="63"/>
        <v>21.377090000000003</v>
      </c>
      <c r="O561" s="4"/>
    </row>
    <row r="562" spans="1:15" x14ac:dyDescent="0.2">
      <c r="A562" s="5">
        <v>42200</v>
      </c>
      <c r="C562" s="4">
        <f>MIN($B$2:B562)</f>
        <v>0</v>
      </c>
      <c r="D562" s="43">
        <f t="shared" si="57"/>
        <v>0</v>
      </c>
      <c r="E562" s="43">
        <f t="shared" si="58"/>
        <v>0</v>
      </c>
      <c r="F562" s="44">
        <f t="shared" si="59"/>
        <v>0</v>
      </c>
      <c r="G562" s="44"/>
      <c r="H562" s="4" t="e">
        <f t="shared" si="64"/>
        <v>#DIV/0!</v>
      </c>
      <c r="I562" s="4">
        <v>21.231999999999999</v>
      </c>
      <c r="K562" s="43">
        <f t="shared" si="60"/>
        <v>1</v>
      </c>
      <c r="L562" s="43">
        <f t="shared" si="61"/>
        <v>561</v>
      </c>
      <c r="M562" s="44">
        <f t="shared" si="62"/>
        <v>11918.094000000003</v>
      </c>
      <c r="N562" s="4">
        <f t="shared" si="63"/>
        <v>21.367655000000003</v>
      </c>
      <c r="O562" s="4"/>
    </row>
    <row r="563" spans="1:15" x14ac:dyDescent="0.2">
      <c r="A563" s="5">
        <v>42201</v>
      </c>
      <c r="C563" s="4">
        <f>MIN($B$2:B563)</f>
        <v>0</v>
      </c>
      <c r="D563" s="43">
        <f t="shared" si="57"/>
        <v>0</v>
      </c>
      <c r="E563" s="43">
        <f t="shared" si="58"/>
        <v>0</v>
      </c>
      <c r="F563" s="44">
        <f t="shared" si="59"/>
        <v>0</v>
      </c>
      <c r="G563" s="44"/>
      <c r="H563" s="4" t="e">
        <f t="shared" si="64"/>
        <v>#DIV/0!</v>
      </c>
      <c r="I563" s="4">
        <v>21.28</v>
      </c>
      <c r="K563" s="43">
        <f t="shared" si="60"/>
        <v>1</v>
      </c>
      <c r="L563" s="43">
        <f t="shared" si="61"/>
        <v>562</v>
      </c>
      <c r="M563" s="44">
        <f t="shared" si="62"/>
        <v>11939.374000000003</v>
      </c>
      <c r="N563" s="4">
        <f t="shared" si="63"/>
        <v>21.35497500000001</v>
      </c>
      <c r="O563" s="4"/>
    </row>
    <row r="564" spans="1:15" x14ac:dyDescent="0.2">
      <c r="A564" s="5">
        <v>42202</v>
      </c>
      <c r="C564" s="4">
        <f>MIN($B$2:B564)</f>
        <v>0</v>
      </c>
      <c r="D564" s="43">
        <f t="shared" si="57"/>
        <v>0</v>
      </c>
      <c r="E564" s="43">
        <f t="shared" si="58"/>
        <v>0</v>
      </c>
      <c r="F564" s="44">
        <f t="shared" si="59"/>
        <v>0</v>
      </c>
      <c r="G564" s="44"/>
      <c r="H564" s="4" t="e">
        <f t="shared" si="64"/>
        <v>#DIV/0!</v>
      </c>
      <c r="I564" s="4">
        <v>20.984999999999999</v>
      </c>
      <c r="K564" s="43">
        <f t="shared" si="60"/>
        <v>1</v>
      </c>
      <c r="L564" s="43">
        <f t="shared" si="61"/>
        <v>563</v>
      </c>
      <c r="M564" s="44">
        <f t="shared" si="62"/>
        <v>11960.359000000004</v>
      </c>
      <c r="N564" s="4">
        <f t="shared" si="63"/>
        <v>21.348765000000011</v>
      </c>
      <c r="O564" s="4"/>
    </row>
    <row r="565" spans="1:15" x14ac:dyDescent="0.2">
      <c r="A565" s="5">
        <v>42203</v>
      </c>
      <c r="C565" s="4">
        <f>MIN($B$2:B565)</f>
        <v>0</v>
      </c>
      <c r="D565" s="43">
        <f t="shared" si="57"/>
        <v>0</v>
      </c>
      <c r="E565" s="43">
        <f t="shared" si="58"/>
        <v>0</v>
      </c>
      <c r="F565" s="44">
        <f t="shared" si="59"/>
        <v>0</v>
      </c>
      <c r="G565" s="44"/>
      <c r="H565" s="4" t="e">
        <f t="shared" si="64"/>
        <v>#DIV/0!</v>
      </c>
      <c r="I565" s="4">
        <v>21.015000000000001</v>
      </c>
      <c r="K565" s="43">
        <f t="shared" si="60"/>
        <v>1</v>
      </c>
      <c r="L565" s="43">
        <f t="shared" si="61"/>
        <v>564</v>
      </c>
      <c r="M565" s="44">
        <f t="shared" si="62"/>
        <v>11981.374000000003</v>
      </c>
      <c r="N565" s="4">
        <f t="shared" si="63"/>
        <v>21.346400000000006</v>
      </c>
      <c r="O565" s="4"/>
    </row>
    <row r="566" spans="1:15" x14ac:dyDescent="0.2">
      <c r="A566" s="5">
        <v>42204</v>
      </c>
      <c r="C566" s="4">
        <f>MIN($B$2:B566)</f>
        <v>0</v>
      </c>
      <c r="D566" s="43">
        <f t="shared" si="57"/>
        <v>0</v>
      </c>
      <c r="E566" s="43">
        <f t="shared" si="58"/>
        <v>0</v>
      </c>
      <c r="F566" s="44">
        <f t="shared" si="59"/>
        <v>0</v>
      </c>
      <c r="G566" s="44"/>
      <c r="H566" s="4" t="e">
        <f t="shared" si="64"/>
        <v>#DIV/0!</v>
      </c>
      <c r="I566" s="4">
        <v>21.184999999999999</v>
      </c>
      <c r="K566" s="43">
        <f t="shared" si="60"/>
        <v>1</v>
      </c>
      <c r="L566" s="43">
        <f t="shared" si="61"/>
        <v>565</v>
      </c>
      <c r="M566" s="44">
        <f t="shared" si="62"/>
        <v>12002.559000000003</v>
      </c>
      <c r="N566" s="4">
        <f t="shared" si="63"/>
        <v>21.344830000000005</v>
      </c>
      <c r="O566" s="4"/>
    </row>
    <row r="567" spans="1:15" x14ac:dyDescent="0.2">
      <c r="A567" s="5">
        <v>42205</v>
      </c>
      <c r="C567" s="4">
        <f>MIN($B$2:B567)</f>
        <v>0</v>
      </c>
      <c r="D567" s="43">
        <f t="shared" si="57"/>
        <v>0</v>
      </c>
      <c r="E567" s="43">
        <f t="shared" si="58"/>
        <v>0</v>
      </c>
      <c r="F567" s="44">
        <f t="shared" si="59"/>
        <v>0</v>
      </c>
      <c r="G567" s="44"/>
      <c r="H567" s="4" t="e">
        <f t="shared" si="64"/>
        <v>#DIV/0!</v>
      </c>
      <c r="I567" s="4">
        <v>21.225999999999999</v>
      </c>
      <c r="K567" s="43">
        <f t="shared" si="60"/>
        <v>1</v>
      </c>
      <c r="L567" s="43">
        <f t="shared" si="61"/>
        <v>566</v>
      </c>
      <c r="M567" s="44">
        <f t="shared" si="62"/>
        <v>12023.785000000003</v>
      </c>
      <c r="N567" s="4">
        <f t="shared" si="63"/>
        <v>21.343410000000009</v>
      </c>
      <c r="O567" s="4"/>
    </row>
    <row r="568" spans="1:15" x14ac:dyDescent="0.2">
      <c r="A568" s="5">
        <v>42206</v>
      </c>
      <c r="C568" s="4">
        <f>MIN($B$2:B568)</f>
        <v>0</v>
      </c>
      <c r="D568" s="43">
        <f t="shared" si="57"/>
        <v>0</v>
      </c>
      <c r="E568" s="43">
        <f t="shared" si="58"/>
        <v>0</v>
      </c>
      <c r="F568" s="44">
        <f t="shared" si="59"/>
        <v>0</v>
      </c>
      <c r="G568" s="44"/>
      <c r="H568" s="4" t="e">
        <f t="shared" si="64"/>
        <v>#DIV/0!</v>
      </c>
      <c r="I568" s="4">
        <v>21.16</v>
      </c>
      <c r="K568" s="43">
        <f t="shared" si="60"/>
        <v>1</v>
      </c>
      <c r="L568" s="43">
        <f t="shared" si="61"/>
        <v>567</v>
      </c>
      <c r="M568" s="44">
        <f t="shared" si="62"/>
        <v>12044.945000000003</v>
      </c>
      <c r="N568" s="4">
        <f t="shared" si="63"/>
        <v>21.346215000000008</v>
      </c>
      <c r="O568" s="4"/>
    </row>
    <row r="569" spans="1:15" x14ac:dyDescent="0.2">
      <c r="A569" s="5">
        <v>42207</v>
      </c>
      <c r="C569" s="4">
        <f>MIN($B$2:B569)</f>
        <v>0</v>
      </c>
      <c r="D569" s="43">
        <f t="shared" si="57"/>
        <v>0</v>
      </c>
      <c r="E569" s="43">
        <f t="shared" si="58"/>
        <v>0</v>
      </c>
      <c r="F569" s="44">
        <f t="shared" si="59"/>
        <v>0</v>
      </c>
      <c r="G569" s="44"/>
      <c r="H569" s="4" t="e">
        <f t="shared" si="64"/>
        <v>#DIV/0!</v>
      </c>
      <c r="I569" s="4">
        <v>20.904</v>
      </c>
      <c r="K569" s="43">
        <f t="shared" si="60"/>
        <v>1</v>
      </c>
      <c r="L569" s="43">
        <f t="shared" si="61"/>
        <v>568</v>
      </c>
      <c r="M569" s="44">
        <f t="shared" si="62"/>
        <v>12065.849000000004</v>
      </c>
      <c r="N569" s="4">
        <f t="shared" si="63"/>
        <v>21.347515000000008</v>
      </c>
      <c r="O569" s="4"/>
    </row>
    <row r="570" spans="1:15" x14ac:dyDescent="0.2">
      <c r="A570" s="5">
        <v>42208</v>
      </c>
      <c r="C570" s="4">
        <f>MIN($B$2:B570)</f>
        <v>0</v>
      </c>
      <c r="D570" s="43">
        <f t="shared" si="57"/>
        <v>0</v>
      </c>
      <c r="E570" s="43">
        <f t="shared" si="58"/>
        <v>0</v>
      </c>
      <c r="F570" s="44">
        <f t="shared" si="59"/>
        <v>0</v>
      </c>
      <c r="G570" s="44"/>
      <c r="H570" s="4" t="e">
        <f t="shared" si="64"/>
        <v>#DIV/0!</v>
      </c>
      <c r="I570" s="4">
        <v>20.763000000000002</v>
      </c>
      <c r="K570" s="43">
        <f t="shared" si="60"/>
        <v>1</v>
      </c>
      <c r="L570" s="43">
        <f t="shared" si="61"/>
        <v>569</v>
      </c>
      <c r="M570" s="44">
        <f t="shared" si="62"/>
        <v>12086.612000000005</v>
      </c>
      <c r="N570" s="4">
        <f t="shared" si="63"/>
        <v>21.343645000000009</v>
      </c>
      <c r="O570" s="4"/>
    </row>
    <row r="571" spans="1:15" x14ac:dyDescent="0.2">
      <c r="A571" s="5">
        <v>42209</v>
      </c>
      <c r="C571" s="4">
        <f>MIN($B$2:B571)</f>
        <v>0</v>
      </c>
      <c r="D571" s="43">
        <f t="shared" si="57"/>
        <v>0</v>
      </c>
      <c r="E571" s="43">
        <f t="shared" si="58"/>
        <v>0</v>
      </c>
      <c r="F571" s="44">
        <f t="shared" si="59"/>
        <v>0</v>
      </c>
      <c r="G571" s="44"/>
      <c r="H571" s="4" t="e">
        <f t="shared" si="64"/>
        <v>#DIV/0!</v>
      </c>
      <c r="I571" s="4">
        <v>20.646999999999998</v>
      </c>
      <c r="K571" s="43">
        <f t="shared" si="60"/>
        <v>1</v>
      </c>
      <c r="L571" s="43">
        <f t="shared" si="61"/>
        <v>570</v>
      </c>
      <c r="M571" s="44">
        <f t="shared" si="62"/>
        <v>12107.259000000005</v>
      </c>
      <c r="N571" s="4">
        <f t="shared" si="63"/>
        <v>21.343055000000014</v>
      </c>
      <c r="O571" s="4"/>
    </row>
    <row r="572" spans="1:15" x14ac:dyDescent="0.2">
      <c r="A572" s="5">
        <v>42210</v>
      </c>
      <c r="C572" s="4">
        <f>MIN($B$2:B572)</f>
        <v>0</v>
      </c>
      <c r="D572" s="43">
        <f t="shared" si="57"/>
        <v>0</v>
      </c>
      <c r="E572" s="43">
        <f t="shared" si="58"/>
        <v>0</v>
      </c>
      <c r="F572" s="44">
        <f t="shared" si="59"/>
        <v>0</v>
      </c>
      <c r="G572" s="44"/>
      <c r="H572" s="4" t="e">
        <f t="shared" si="64"/>
        <v>#DIV/0!</v>
      </c>
      <c r="I572" s="4">
        <v>20.66</v>
      </c>
      <c r="K572" s="43">
        <f t="shared" si="60"/>
        <v>1</v>
      </c>
      <c r="L572" s="43">
        <f t="shared" si="61"/>
        <v>571</v>
      </c>
      <c r="M572" s="44">
        <f t="shared" si="62"/>
        <v>12127.919000000005</v>
      </c>
      <c r="N572" s="4">
        <f t="shared" si="63"/>
        <v>21.345795000000013</v>
      </c>
      <c r="O572" s="4"/>
    </row>
    <row r="573" spans="1:15" x14ac:dyDescent="0.2">
      <c r="A573" s="5">
        <v>42211</v>
      </c>
      <c r="C573" s="4">
        <f>MIN($B$2:B573)</f>
        <v>0</v>
      </c>
      <c r="D573" s="43">
        <f t="shared" si="57"/>
        <v>0</v>
      </c>
      <c r="E573" s="43">
        <f t="shared" si="58"/>
        <v>0</v>
      </c>
      <c r="F573" s="44">
        <f t="shared" si="59"/>
        <v>0</v>
      </c>
      <c r="G573" s="44"/>
      <c r="H573" s="4" t="e">
        <f t="shared" si="64"/>
        <v>#DIV/0!</v>
      </c>
      <c r="I573" s="4">
        <v>20.733000000000001</v>
      </c>
      <c r="K573" s="43">
        <f t="shared" si="60"/>
        <v>1</v>
      </c>
      <c r="L573" s="43">
        <f t="shared" si="61"/>
        <v>572</v>
      </c>
      <c r="M573" s="44">
        <f t="shared" si="62"/>
        <v>12148.652000000006</v>
      </c>
      <c r="N573" s="4">
        <f t="shared" si="63"/>
        <v>21.35103500000001</v>
      </c>
      <c r="O573" s="4"/>
    </row>
    <row r="574" spans="1:15" x14ac:dyDescent="0.2">
      <c r="A574" s="5">
        <v>42212</v>
      </c>
      <c r="C574" s="4">
        <f>MIN($B$2:B574)</f>
        <v>0</v>
      </c>
      <c r="D574" s="43">
        <f t="shared" si="57"/>
        <v>0</v>
      </c>
      <c r="E574" s="43">
        <f t="shared" si="58"/>
        <v>0</v>
      </c>
      <c r="F574" s="44">
        <f t="shared" si="59"/>
        <v>0</v>
      </c>
      <c r="G574" s="44"/>
      <c r="H574" s="4" t="e">
        <f t="shared" si="64"/>
        <v>#DIV/0!</v>
      </c>
      <c r="I574" s="4">
        <v>20.669</v>
      </c>
      <c r="K574" s="43">
        <f t="shared" si="60"/>
        <v>1</v>
      </c>
      <c r="L574" s="43">
        <f t="shared" si="61"/>
        <v>573</v>
      </c>
      <c r="M574" s="44">
        <f t="shared" si="62"/>
        <v>12169.321000000005</v>
      </c>
      <c r="N574" s="4">
        <f t="shared" si="63"/>
        <v>21.35582500000001</v>
      </c>
      <c r="O574" s="4"/>
    </row>
    <row r="575" spans="1:15" x14ac:dyDescent="0.2">
      <c r="A575" s="5">
        <v>42213</v>
      </c>
      <c r="C575" s="4">
        <f>MIN($B$2:B575)</f>
        <v>0</v>
      </c>
      <c r="D575" s="43">
        <f t="shared" si="57"/>
        <v>0</v>
      </c>
      <c r="E575" s="43">
        <f t="shared" si="58"/>
        <v>0</v>
      </c>
      <c r="F575" s="44">
        <f t="shared" si="59"/>
        <v>0</v>
      </c>
      <c r="G575" s="44"/>
      <c r="H575" s="4" t="e">
        <f t="shared" si="64"/>
        <v>#DIV/0!</v>
      </c>
      <c r="I575" s="4">
        <v>20.850999999999999</v>
      </c>
      <c r="K575" s="43">
        <f t="shared" si="60"/>
        <v>1</v>
      </c>
      <c r="L575" s="43">
        <f t="shared" si="61"/>
        <v>574</v>
      </c>
      <c r="M575" s="44">
        <f t="shared" si="62"/>
        <v>12190.172000000006</v>
      </c>
      <c r="N575" s="4">
        <f t="shared" si="63"/>
        <v>21.362735000000011</v>
      </c>
      <c r="O575" s="4"/>
    </row>
    <row r="576" spans="1:15" x14ac:dyDescent="0.2">
      <c r="A576" s="5">
        <v>42214</v>
      </c>
      <c r="C576" s="4">
        <f>MIN($B$2:B576)</f>
        <v>0</v>
      </c>
      <c r="D576" s="43">
        <f t="shared" si="57"/>
        <v>0</v>
      </c>
      <c r="E576" s="43">
        <f t="shared" si="58"/>
        <v>0</v>
      </c>
      <c r="F576" s="44">
        <f t="shared" si="59"/>
        <v>0</v>
      </c>
      <c r="G576" s="44"/>
      <c r="H576" s="4" t="e">
        <f t="shared" si="64"/>
        <v>#DIV/0!</v>
      </c>
      <c r="I576" s="4">
        <v>20.875</v>
      </c>
      <c r="K576" s="43">
        <f t="shared" si="60"/>
        <v>1</v>
      </c>
      <c r="L576" s="43">
        <f t="shared" si="61"/>
        <v>575</v>
      </c>
      <c r="M576" s="44">
        <f t="shared" si="62"/>
        <v>12211.047000000006</v>
      </c>
      <c r="N576" s="4">
        <f t="shared" si="63"/>
        <v>21.369270000000011</v>
      </c>
      <c r="O576" s="4"/>
    </row>
    <row r="577" spans="1:15" x14ac:dyDescent="0.2">
      <c r="A577" s="5">
        <v>42215</v>
      </c>
      <c r="C577" s="4">
        <f>MIN($B$2:B577)</f>
        <v>0</v>
      </c>
      <c r="D577" s="43">
        <f t="shared" si="57"/>
        <v>0</v>
      </c>
      <c r="E577" s="43">
        <f t="shared" si="58"/>
        <v>0</v>
      </c>
      <c r="F577" s="44">
        <f t="shared" si="59"/>
        <v>0</v>
      </c>
      <c r="G577" s="44"/>
      <c r="H577" s="4" t="e">
        <f t="shared" si="64"/>
        <v>#DIV/0!</v>
      </c>
      <c r="I577" s="4">
        <v>21.061</v>
      </c>
      <c r="K577" s="43">
        <f t="shared" si="60"/>
        <v>1</v>
      </c>
      <c r="L577" s="43">
        <f t="shared" si="61"/>
        <v>576</v>
      </c>
      <c r="M577" s="44">
        <f t="shared" si="62"/>
        <v>12232.108000000006</v>
      </c>
      <c r="N577" s="4">
        <f t="shared" si="63"/>
        <v>21.374690000000008</v>
      </c>
      <c r="O577" s="4"/>
    </row>
    <row r="578" spans="1:15" x14ac:dyDescent="0.2">
      <c r="A578" s="5">
        <v>42216</v>
      </c>
      <c r="C578" s="4">
        <f>MIN($B$2:B578)</f>
        <v>0</v>
      </c>
      <c r="D578" s="43">
        <f t="shared" si="57"/>
        <v>0</v>
      </c>
      <c r="E578" s="43">
        <f t="shared" si="58"/>
        <v>0</v>
      </c>
      <c r="F578" s="44">
        <f t="shared" si="59"/>
        <v>0</v>
      </c>
      <c r="G578" s="44"/>
      <c r="H578" s="4" t="e">
        <f t="shared" si="64"/>
        <v>#DIV/0!</v>
      </c>
      <c r="I578" s="4">
        <v>20.808</v>
      </c>
      <c r="K578" s="43">
        <f t="shared" si="60"/>
        <v>1</v>
      </c>
      <c r="L578" s="43">
        <f t="shared" si="61"/>
        <v>577</v>
      </c>
      <c r="M578" s="44">
        <f t="shared" si="62"/>
        <v>12252.916000000007</v>
      </c>
      <c r="N578" s="4">
        <f t="shared" si="63"/>
        <v>21.378800000000016</v>
      </c>
      <c r="O578" s="4"/>
    </row>
    <row r="579" spans="1:15" x14ac:dyDescent="0.2">
      <c r="A579" s="5">
        <v>42217</v>
      </c>
      <c r="C579" s="4">
        <f>MIN($B$2:B579)</f>
        <v>0</v>
      </c>
      <c r="D579" s="43">
        <f t="shared" ref="D579:D642" si="65">IF(B579&gt;0,1,0)</f>
        <v>0</v>
      </c>
      <c r="E579" s="43">
        <f t="shared" si="58"/>
        <v>0</v>
      </c>
      <c r="F579" s="44">
        <f t="shared" si="59"/>
        <v>0</v>
      </c>
      <c r="G579" s="44"/>
      <c r="H579" s="4" t="e">
        <f t="shared" si="64"/>
        <v>#DIV/0!</v>
      </c>
      <c r="I579" s="4">
        <v>20.765999999999998</v>
      </c>
      <c r="K579" s="43">
        <f t="shared" si="60"/>
        <v>1</v>
      </c>
      <c r="L579" s="43">
        <f t="shared" si="61"/>
        <v>578</v>
      </c>
      <c r="M579" s="44">
        <f t="shared" si="62"/>
        <v>12273.682000000006</v>
      </c>
      <c r="N579" s="4">
        <f t="shared" si="63"/>
        <v>21.377985000000013</v>
      </c>
      <c r="O579" s="4"/>
    </row>
    <row r="580" spans="1:15" x14ac:dyDescent="0.2">
      <c r="A580" s="5">
        <v>42218</v>
      </c>
      <c r="C580" s="4">
        <f>MIN($B$2:B580)</f>
        <v>0</v>
      </c>
      <c r="D580" s="43">
        <f t="shared" si="65"/>
        <v>0</v>
      </c>
      <c r="E580" s="43">
        <f t="shared" ref="E580:E643" si="66">E579+D580</f>
        <v>0</v>
      </c>
      <c r="F580" s="44">
        <f t="shared" ref="F580:F643" si="67">IF(D580=1,B580+F579,F579)</f>
        <v>0</v>
      </c>
      <c r="G580" s="44"/>
      <c r="H580" s="4" t="e">
        <f t="shared" si="64"/>
        <v>#DIV/0!</v>
      </c>
      <c r="I580" s="4">
        <v>20.808</v>
      </c>
      <c r="K580" s="43">
        <f t="shared" ref="K580:K643" si="68">IF(I580&lt;&gt;0,1,0)</f>
        <v>1</v>
      </c>
      <c r="L580" s="43">
        <f t="shared" ref="L580:L643" si="69">K580+L579</f>
        <v>579</v>
      </c>
      <c r="M580" s="44">
        <f t="shared" ref="M580:M643" si="70">IF(K580=1,I580+M579,M579)</f>
        <v>12294.490000000007</v>
      </c>
      <c r="N580" s="4">
        <f t="shared" si="63"/>
        <v>21.375550000000018</v>
      </c>
      <c r="O580" s="4"/>
    </row>
    <row r="581" spans="1:15" x14ac:dyDescent="0.2">
      <c r="A581" s="5">
        <v>42219</v>
      </c>
      <c r="C581" s="4">
        <f>MIN($B$2:B581)</f>
        <v>0</v>
      </c>
      <c r="D581" s="43">
        <f t="shared" si="65"/>
        <v>0</v>
      </c>
      <c r="E581" s="43">
        <f t="shared" si="66"/>
        <v>0</v>
      </c>
      <c r="F581" s="44">
        <f t="shared" si="67"/>
        <v>0</v>
      </c>
      <c r="G581" s="44"/>
      <c r="H581" s="4" t="e">
        <f t="shared" si="64"/>
        <v>#DIV/0!</v>
      </c>
      <c r="I581" s="4">
        <v>20.69</v>
      </c>
      <c r="K581" s="43">
        <f t="shared" si="68"/>
        <v>1</v>
      </c>
      <c r="L581" s="43">
        <f t="shared" si="69"/>
        <v>580</v>
      </c>
      <c r="M581" s="44">
        <f t="shared" si="70"/>
        <v>12315.180000000008</v>
      </c>
      <c r="N581" s="4">
        <f t="shared" si="63"/>
        <v>21.37654000000002</v>
      </c>
      <c r="O581" s="4"/>
    </row>
    <row r="582" spans="1:15" x14ac:dyDescent="0.2">
      <c r="A582" s="5">
        <v>42220</v>
      </c>
      <c r="C582" s="4">
        <f>MIN($B$2:B582)</f>
        <v>0</v>
      </c>
      <c r="D582" s="43">
        <f t="shared" si="65"/>
        <v>0</v>
      </c>
      <c r="E582" s="43">
        <f t="shared" si="66"/>
        <v>0</v>
      </c>
      <c r="F582" s="44">
        <f t="shared" si="67"/>
        <v>0</v>
      </c>
      <c r="G582" s="44"/>
      <c r="H582" s="4" t="e">
        <f t="shared" si="64"/>
        <v>#DIV/0!</v>
      </c>
      <c r="I582" s="4">
        <v>20.548999999999999</v>
      </c>
      <c r="K582" s="43">
        <f t="shared" si="68"/>
        <v>1</v>
      </c>
      <c r="L582" s="43">
        <f t="shared" si="69"/>
        <v>581</v>
      </c>
      <c r="M582" s="44">
        <f t="shared" si="70"/>
        <v>12335.729000000008</v>
      </c>
      <c r="N582" s="4">
        <f t="shared" si="63"/>
        <v>21.378600000000024</v>
      </c>
      <c r="O582" s="4"/>
    </row>
    <row r="583" spans="1:15" x14ac:dyDescent="0.2">
      <c r="A583" s="5">
        <v>42221</v>
      </c>
      <c r="C583" s="4">
        <f>MIN($B$2:B583)</f>
        <v>0</v>
      </c>
      <c r="D583" s="43">
        <f t="shared" si="65"/>
        <v>0</v>
      </c>
      <c r="E583" s="43">
        <f t="shared" si="66"/>
        <v>0</v>
      </c>
      <c r="F583" s="44">
        <f t="shared" si="67"/>
        <v>0</v>
      </c>
      <c r="G583" s="44"/>
      <c r="H583" s="4" t="e">
        <f t="shared" si="64"/>
        <v>#DIV/0!</v>
      </c>
      <c r="I583" s="4">
        <v>20.385999999999999</v>
      </c>
      <c r="K583" s="43">
        <f t="shared" si="68"/>
        <v>1</v>
      </c>
      <c r="L583" s="43">
        <f t="shared" si="69"/>
        <v>582</v>
      </c>
      <c r="M583" s="44">
        <f t="shared" si="70"/>
        <v>12356.115000000009</v>
      </c>
      <c r="N583" s="4">
        <f t="shared" si="63"/>
        <v>21.379370000000026</v>
      </c>
      <c r="O583" s="4"/>
    </row>
    <row r="584" spans="1:15" x14ac:dyDescent="0.2">
      <c r="A584" s="5">
        <v>42222</v>
      </c>
      <c r="C584" s="4">
        <f>MIN($B$2:B584)</f>
        <v>0</v>
      </c>
      <c r="D584" s="43">
        <f t="shared" si="65"/>
        <v>0</v>
      </c>
      <c r="E584" s="43">
        <f t="shared" si="66"/>
        <v>0</v>
      </c>
      <c r="F584" s="44">
        <f t="shared" si="67"/>
        <v>0</v>
      </c>
      <c r="G584" s="44"/>
      <c r="H584" s="4" t="e">
        <f t="shared" si="64"/>
        <v>#DIV/0!</v>
      </c>
      <c r="I584" s="4">
        <v>20.693000000000001</v>
      </c>
      <c r="K584" s="43">
        <f t="shared" si="68"/>
        <v>1</v>
      </c>
      <c r="L584" s="43">
        <f t="shared" si="69"/>
        <v>583</v>
      </c>
      <c r="M584" s="44">
        <f t="shared" si="70"/>
        <v>12376.808000000008</v>
      </c>
      <c r="N584" s="4">
        <f t="shared" si="63"/>
        <v>21.380845000000022</v>
      </c>
      <c r="O584" s="4"/>
    </row>
    <row r="585" spans="1:15" x14ac:dyDescent="0.2">
      <c r="A585" s="5">
        <v>42223</v>
      </c>
      <c r="C585" s="4">
        <f>MIN($B$2:B585)</f>
        <v>0</v>
      </c>
      <c r="D585" s="43">
        <f t="shared" si="65"/>
        <v>0</v>
      </c>
      <c r="E585" s="43">
        <f t="shared" si="66"/>
        <v>0</v>
      </c>
      <c r="F585" s="44">
        <f t="shared" si="67"/>
        <v>0</v>
      </c>
      <c r="G585" s="44"/>
      <c r="H585" s="4" t="e">
        <f t="shared" si="64"/>
        <v>#DIV/0!</v>
      </c>
      <c r="I585" s="4">
        <v>20.195</v>
      </c>
      <c r="K585" s="43">
        <f t="shared" si="68"/>
        <v>1</v>
      </c>
      <c r="L585" s="43">
        <f t="shared" si="69"/>
        <v>584</v>
      </c>
      <c r="M585" s="44">
        <f t="shared" si="70"/>
        <v>12397.003000000008</v>
      </c>
      <c r="N585" s="4">
        <f t="shared" si="63"/>
        <v>21.383080000000021</v>
      </c>
      <c r="O585" s="4"/>
    </row>
    <row r="586" spans="1:15" x14ac:dyDescent="0.2">
      <c r="A586" s="5">
        <v>42224</v>
      </c>
      <c r="C586" s="4">
        <f>MIN($B$2:B586)</f>
        <v>0</v>
      </c>
      <c r="D586" s="43">
        <f t="shared" si="65"/>
        <v>0</v>
      </c>
      <c r="E586" s="43">
        <f t="shared" si="66"/>
        <v>0</v>
      </c>
      <c r="F586" s="44">
        <f t="shared" si="67"/>
        <v>0</v>
      </c>
      <c r="G586" s="44"/>
      <c r="H586" s="4" t="e">
        <f t="shared" si="64"/>
        <v>#DIV/0!</v>
      </c>
      <c r="I586" s="4">
        <v>20.189</v>
      </c>
      <c r="K586" s="43">
        <f t="shared" si="68"/>
        <v>1</v>
      </c>
      <c r="L586" s="43">
        <f t="shared" si="69"/>
        <v>585</v>
      </c>
      <c r="M586" s="44">
        <f t="shared" si="70"/>
        <v>12417.192000000008</v>
      </c>
      <c r="N586" s="4">
        <f t="shared" si="63"/>
        <v>21.38642500000002</v>
      </c>
      <c r="O586" s="4"/>
    </row>
    <row r="587" spans="1:15" x14ac:dyDescent="0.2">
      <c r="A587" s="5">
        <v>42225</v>
      </c>
      <c r="C587" s="4">
        <f>MIN($B$2:B587)</f>
        <v>0</v>
      </c>
      <c r="D587" s="43">
        <f t="shared" si="65"/>
        <v>0</v>
      </c>
      <c r="E587" s="43">
        <f t="shared" si="66"/>
        <v>0</v>
      </c>
      <c r="F587" s="44">
        <f t="shared" si="67"/>
        <v>0</v>
      </c>
      <c r="G587" s="44"/>
      <c r="H587" s="4" t="e">
        <f t="shared" si="64"/>
        <v>#DIV/0!</v>
      </c>
      <c r="I587" s="4">
        <v>20.324999999999999</v>
      </c>
      <c r="K587" s="43">
        <f t="shared" si="68"/>
        <v>1</v>
      </c>
      <c r="L587" s="43">
        <f t="shared" si="69"/>
        <v>586</v>
      </c>
      <c r="M587" s="44">
        <f t="shared" si="70"/>
        <v>12437.517000000009</v>
      </c>
      <c r="N587" s="4">
        <f t="shared" ref="N587:N650" si="71">(M587-M387)/(L587-L387)</f>
        <v>21.388900000000024</v>
      </c>
      <c r="O587" s="4"/>
    </row>
    <row r="588" spans="1:15" x14ac:dyDescent="0.2">
      <c r="A588" s="5">
        <v>42226</v>
      </c>
      <c r="C588" s="4">
        <f>MIN($B$2:B588)</f>
        <v>0</v>
      </c>
      <c r="D588" s="43">
        <f t="shared" si="65"/>
        <v>0</v>
      </c>
      <c r="E588" s="43">
        <f t="shared" si="66"/>
        <v>0</v>
      </c>
      <c r="F588" s="44">
        <f t="shared" si="67"/>
        <v>0</v>
      </c>
      <c r="G588" s="44"/>
      <c r="H588" s="4" t="e">
        <f t="shared" si="64"/>
        <v>#DIV/0!</v>
      </c>
      <c r="I588" s="4">
        <v>20.201000000000001</v>
      </c>
      <c r="K588" s="43">
        <f t="shared" si="68"/>
        <v>1</v>
      </c>
      <c r="L588" s="43">
        <f t="shared" si="69"/>
        <v>587</v>
      </c>
      <c r="M588" s="44">
        <f t="shared" si="70"/>
        <v>12457.718000000008</v>
      </c>
      <c r="N588" s="4">
        <f t="shared" si="71"/>
        <v>21.39033000000002</v>
      </c>
      <c r="O588" s="4"/>
    </row>
    <row r="589" spans="1:15" x14ac:dyDescent="0.2">
      <c r="A589" s="5">
        <v>42227</v>
      </c>
      <c r="C589" s="4">
        <f>MIN($B$2:B589)</f>
        <v>0</v>
      </c>
      <c r="D589" s="43">
        <f t="shared" si="65"/>
        <v>0</v>
      </c>
      <c r="E589" s="43">
        <f t="shared" si="66"/>
        <v>0</v>
      </c>
      <c r="F589" s="44">
        <f t="shared" si="67"/>
        <v>0</v>
      </c>
      <c r="G589" s="44"/>
      <c r="H589" s="4" t="e">
        <f t="shared" si="64"/>
        <v>#DIV/0!</v>
      </c>
      <c r="I589" s="4">
        <v>20.187999999999999</v>
      </c>
      <c r="K589" s="43">
        <f t="shared" si="68"/>
        <v>1</v>
      </c>
      <c r="L589" s="43">
        <f t="shared" si="69"/>
        <v>588</v>
      </c>
      <c r="M589" s="44">
        <f t="shared" si="70"/>
        <v>12477.906000000008</v>
      </c>
      <c r="N589" s="4">
        <f t="shared" si="71"/>
        <v>21.391555000000025</v>
      </c>
      <c r="O589" s="4"/>
    </row>
    <row r="590" spans="1:15" x14ac:dyDescent="0.2">
      <c r="A590" s="5">
        <v>42228</v>
      </c>
      <c r="C590" s="4">
        <f>MIN($B$2:B590)</f>
        <v>0</v>
      </c>
      <c r="D590" s="43">
        <f t="shared" si="65"/>
        <v>0</v>
      </c>
      <c r="E590" s="43">
        <f t="shared" si="66"/>
        <v>0</v>
      </c>
      <c r="F590" s="44">
        <f t="shared" si="67"/>
        <v>0</v>
      </c>
      <c r="G590" s="44"/>
      <c r="H590" s="4" t="e">
        <f t="shared" si="64"/>
        <v>#DIV/0!</v>
      </c>
      <c r="I590" s="4">
        <v>19.884</v>
      </c>
      <c r="K590" s="43">
        <f t="shared" si="68"/>
        <v>1</v>
      </c>
      <c r="L590" s="43">
        <f t="shared" si="69"/>
        <v>589</v>
      </c>
      <c r="M590" s="44">
        <f t="shared" si="70"/>
        <v>12497.790000000008</v>
      </c>
      <c r="N590" s="4">
        <f t="shared" si="71"/>
        <v>21.391490000000022</v>
      </c>
      <c r="O590" s="4"/>
    </row>
    <row r="591" spans="1:15" x14ac:dyDescent="0.2">
      <c r="A591" s="5">
        <v>42229</v>
      </c>
      <c r="C591" s="4">
        <f>MIN($B$2:B591)</f>
        <v>0</v>
      </c>
      <c r="D591" s="43">
        <f t="shared" si="65"/>
        <v>0</v>
      </c>
      <c r="E591" s="43">
        <f t="shared" si="66"/>
        <v>0</v>
      </c>
      <c r="F591" s="44">
        <f t="shared" si="67"/>
        <v>0</v>
      </c>
      <c r="G591" s="44"/>
      <c r="H591" s="4" t="e">
        <f t="shared" si="64"/>
        <v>#DIV/0!</v>
      </c>
      <c r="I591" s="4">
        <v>19.908000000000001</v>
      </c>
      <c r="K591" s="43">
        <f t="shared" si="68"/>
        <v>1</v>
      </c>
      <c r="L591" s="43">
        <f t="shared" si="69"/>
        <v>590</v>
      </c>
      <c r="M591" s="44">
        <f t="shared" si="70"/>
        <v>12517.698000000008</v>
      </c>
      <c r="N591" s="4">
        <f t="shared" si="71"/>
        <v>21.390755000000016</v>
      </c>
      <c r="O591" s="4"/>
    </row>
    <row r="592" spans="1:15" x14ac:dyDescent="0.2">
      <c r="A592" s="5">
        <v>42230</v>
      </c>
      <c r="C592" s="4">
        <f>MIN($B$2:B592)</f>
        <v>0</v>
      </c>
      <c r="D592" s="43">
        <f t="shared" si="65"/>
        <v>0</v>
      </c>
      <c r="E592" s="43">
        <f t="shared" si="66"/>
        <v>0</v>
      </c>
      <c r="F592" s="44">
        <f t="shared" si="67"/>
        <v>0</v>
      </c>
      <c r="G592" s="44"/>
      <c r="H592" s="4" t="e">
        <f t="shared" si="64"/>
        <v>#DIV/0!</v>
      </c>
      <c r="I592" s="4">
        <v>19.832000000000001</v>
      </c>
      <c r="K592" s="43">
        <f t="shared" si="68"/>
        <v>1</v>
      </c>
      <c r="L592" s="43">
        <f t="shared" si="69"/>
        <v>591</v>
      </c>
      <c r="M592" s="44">
        <f t="shared" si="70"/>
        <v>12537.530000000008</v>
      </c>
      <c r="N592" s="4">
        <f t="shared" si="71"/>
        <v>21.389340000000018</v>
      </c>
      <c r="O592" s="4"/>
    </row>
    <row r="593" spans="1:15" x14ac:dyDescent="0.2">
      <c r="A593" s="5">
        <v>42231</v>
      </c>
      <c r="C593" s="4">
        <f>MIN($B$2:B593)</f>
        <v>0</v>
      </c>
      <c r="D593" s="43">
        <f t="shared" si="65"/>
        <v>0</v>
      </c>
      <c r="E593" s="43">
        <f t="shared" si="66"/>
        <v>0</v>
      </c>
      <c r="F593" s="44">
        <f t="shared" si="67"/>
        <v>0</v>
      </c>
      <c r="G593" s="44"/>
      <c r="H593" s="4" t="e">
        <f t="shared" si="64"/>
        <v>#DIV/0!</v>
      </c>
      <c r="I593" s="4">
        <v>19.722999999999999</v>
      </c>
      <c r="K593" s="43">
        <f t="shared" si="68"/>
        <v>1</v>
      </c>
      <c r="L593" s="43">
        <f t="shared" si="69"/>
        <v>592</v>
      </c>
      <c r="M593" s="44">
        <f t="shared" si="70"/>
        <v>12557.253000000008</v>
      </c>
      <c r="N593" s="4">
        <f t="shared" si="71"/>
        <v>21.386400000000023</v>
      </c>
      <c r="O593" s="4"/>
    </row>
    <row r="594" spans="1:15" x14ac:dyDescent="0.2">
      <c r="A594" s="5">
        <v>42232</v>
      </c>
      <c r="C594" s="4">
        <f>MIN($B$2:B594)</f>
        <v>0</v>
      </c>
      <c r="D594" s="43">
        <f t="shared" si="65"/>
        <v>0</v>
      </c>
      <c r="E594" s="43">
        <f t="shared" si="66"/>
        <v>0</v>
      </c>
      <c r="F594" s="44">
        <f t="shared" si="67"/>
        <v>0</v>
      </c>
      <c r="G594" s="44"/>
      <c r="H594" s="4" t="e">
        <f t="shared" si="64"/>
        <v>#DIV/0!</v>
      </c>
      <c r="I594" s="4">
        <v>19.959</v>
      </c>
      <c r="K594" s="43">
        <f t="shared" si="68"/>
        <v>1</v>
      </c>
      <c r="L594" s="43">
        <f t="shared" si="69"/>
        <v>593</v>
      </c>
      <c r="M594" s="44">
        <f t="shared" si="70"/>
        <v>12577.212000000009</v>
      </c>
      <c r="N594" s="4">
        <f t="shared" si="71"/>
        <v>21.383500000000023</v>
      </c>
      <c r="O594" s="4"/>
    </row>
    <row r="595" spans="1:15" x14ac:dyDescent="0.2">
      <c r="A595" s="5">
        <v>42233</v>
      </c>
      <c r="C595" s="4">
        <f>MIN($B$2:B595)</f>
        <v>0</v>
      </c>
      <c r="D595" s="43">
        <f t="shared" si="65"/>
        <v>0</v>
      </c>
      <c r="E595" s="43">
        <f t="shared" si="66"/>
        <v>0</v>
      </c>
      <c r="F595" s="44">
        <f t="shared" si="67"/>
        <v>0</v>
      </c>
      <c r="G595" s="44"/>
      <c r="H595" s="4" t="e">
        <f t="shared" si="64"/>
        <v>#DIV/0!</v>
      </c>
      <c r="I595" s="4">
        <v>19.936</v>
      </c>
      <c r="K595" s="43">
        <f t="shared" si="68"/>
        <v>1</v>
      </c>
      <c r="L595" s="43">
        <f t="shared" si="69"/>
        <v>594</v>
      </c>
      <c r="M595" s="44">
        <f t="shared" si="70"/>
        <v>12597.148000000008</v>
      </c>
      <c r="N595" s="4">
        <f t="shared" si="71"/>
        <v>21.37742500000002</v>
      </c>
      <c r="O595" s="4"/>
    </row>
    <row r="596" spans="1:15" x14ac:dyDescent="0.2">
      <c r="A596" s="5">
        <v>42234</v>
      </c>
      <c r="C596" s="4">
        <f>MIN($B$2:B596)</f>
        <v>0</v>
      </c>
      <c r="D596" s="43">
        <f t="shared" si="65"/>
        <v>0</v>
      </c>
      <c r="E596" s="43">
        <f t="shared" si="66"/>
        <v>0</v>
      </c>
      <c r="F596" s="44">
        <f t="shared" si="67"/>
        <v>0</v>
      </c>
      <c r="G596" s="44"/>
      <c r="H596" s="4" t="e">
        <f t="shared" si="64"/>
        <v>#DIV/0!</v>
      </c>
      <c r="I596" s="4">
        <v>19.510999999999999</v>
      </c>
      <c r="K596" s="43">
        <f t="shared" si="68"/>
        <v>1</v>
      </c>
      <c r="L596" s="43">
        <f t="shared" si="69"/>
        <v>595</v>
      </c>
      <c r="M596" s="44">
        <f t="shared" si="70"/>
        <v>12616.659000000009</v>
      </c>
      <c r="N596" s="4">
        <f t="shared" si="71"/>
        <v>21.370860000000022</v>
      </c>
      <c r="O596" s="4"/>
    </row>
    <row r="597" spans="1:15" x14ac:dyDescent="0.2">
      <c r="A597" s="5">
        <v>42235</v>
      </c>
      <c r="C597" s="4">
        <f>MIN($B$2:B597)</f>
        <v>0</v>
      </c>
      <c r="D597" s="43">
        <f t="shared" si="65"/>
        <v>0</v>
      </c>
      <c r="E597" s="43">
        <f t="shared" si="66"/>
        <v>0</v>
      </c>
      <c r="F597" s="44">
        <f t="shared" si="67"/>
        <v>0</v>
      </c>
      <c r="G597" s="44"/>
      <c r="H597" s="4" t="e">
        <f t="shared" si="64"/>
        <v>#DIV/0!</v>
      </c>
      <c r="I597" s="4">
        <v>19.510999999999999</v>
      </c>
      <c r="K597" s="43">
        <f t="shared" si="68"/>
        <v>1</v>
      </c>
      <c r="L597" s="43">
        <f t="shared" si="69"/>
        <v>596</v>
      </c>
      <c r="M597" s="44">
        <f t="shared" si="70"/>
        <v>12636.170000000009</v>
      </c>
      <c r="N597" s="4">
        <f t="shared" si="71"/>
        <v>21.364020000000018</v>
      </c>
      <c r="O597" s="4"/>
    </row>
    <row r="598" spans="1:15" x14ac:dyDescent="0.2">
      <c r="A598" s="5">
        <v>42236</v>
      </c>
      <c r="C598" s="4">
        <f>MIN($B$2:B598)</f>
        <v>0</v>
      </c>
      <c r="D598" s="43">
        <f t="shared" si="65"/>
        <v>0</v>
      </c>
      <c r="E598" s="43">
        <f t="shared" si="66"/>
        <v>0</v>
      </c>
      <c r="F598" s="44">
        <f t="shared" si="67"/>
        <v>0</v>
      </c>
      <c r="G598" s="44"/>
      <c r="H598" s="4" t="e">
        <f t="shared" si="64"/>
        <v>#DIV/0!</v>
      </c>
      <c r="I598" s="4">
        <v>19.643000000000001</v>
      </c>
      <c r="K598" s="43">
        <f t="shared" si="68"/>
        <v>1</v>
      </c>
      <c r="L598" s="43">
        <f t="shared" si="69"/>
        <v>597</v>
      </c>
      <c r="M598" s="44">
        <f t="shared" si="70"/>
        <v>12655.813000000009</v>
      </c>
      <c r="N598" s="4">
        <f t="shared" si="71"/>
        <v>21.35763500000002</v>
      </c>
      <c r="O598" s="4"/>
    </row>
    <row r="599" spans="1:15" x14ac:dyDescent="0.2">
      <c r="A599" s="5">
        <v>42237</v>
      </c>
      <c r="C599" s="4">
        <f>MIN($B$2:B599)</f>
        <v>0</v>
      </c>
      <c r="D599" s="43">
        <f t="shared" si="65"/>
        <v>0</v>
      </c>
      <c r="E599" s="43">
        <f t="shared" si="66"/>
        <v>0</v>
      </c>
      <c r="F599" s="44">
        <f t="shared" si="67"/>
        <v>0</v>
      </c>
      <c r="G599" s="44"/>
      <c r="H599" s="4" t="e">
        <f t="shared" si="64"/>
        <v>#DIV/0!</v>
      </c>
      <c r="I599" s="4">
        <v>19.152000000000001</v>
      </c>
      <c r="K599" s="43">
        <f t="shared" si="68"/>
        <v>1</v>
      </c>
      <c r="L599" s="43">
        <f t="shared" si="69"/>
        <v>598</v>
      </c>
      <c r="M599" s="44">
        <f t="shared" si="70"/>
        <v>12674.965000000009</v>
      </c>
      <c r="N599" s="4">
        <f t="shared" si="71"/>
        <v>21.347665000000017</v>
      </c>
      <c r="O599" s="4"/>
    </row>
    <row r="600" spans="1:15" x14ac:dyDescent="0.2">
      <c r="A600" s="5">
        <v>42238</v>
      </c>
      <c r="C600" s="4">
        <f>MIN($B$2:B600)</f>
        <v>0</v>
      </c>
      <c r="D600" s="43">
        <f t="shared" si="65"/>
        <v>0</v>
      </c>
      <c r="E600" s="43">
        <f t="shared" si="66"/>
        <v>0</v>
      </c>
      <c r="F600" s="44">
        <f t="shared" si="67"/>
        <v>0</v>
      </c>
      <c r="G600" s="44"/>
      <c r="H600" s="4" t="e">
        <f t="shared" si="64"/>
        <v>#DIV/0!</v>
      </c>
      <c r="I600" s="4">
        <v>19.157</v>
      </c>
      <c r="K600" s="43">
        <f t="shared" si="68"/>
        <v>1</v>
      </c>
      <c r="L600" s="43">
        <f t="shared" si="69"/>
        <v>599</v>
      </c>
      <c r="M600" s="44">
        <f t="shared" si="70"/>
        <v>12694.122000000008</v>
      </c>
      <c r="N600" s="4">
        <f t="shared" si="71"/>
        <v>21.338255000000007</v>
      </c>
      <c r="O600" s="4"/>
    </row>
    <row r="601" spans="1:15" x14ac:dyDescent="0.2">
      <c r="A601" s="5">
        <v>42239</v>
      </c>
      <c r="C601" s="4">
        <f>MIN($B$2:B601)</f>
        <v>0</v>
      </c>
      <c r="D601" s="43">
        <f t="shared" si="65"/>
        <v>0</v>
      </c>
      <c r="E601" s="43">
        <f t="shared" si="66"/>
        <v>0</v>
      </c>
      <c r="F601" s="44">
        <f t="shared" si="67"/>
        <v>0</v>
      </c>
      <c r="G601" s="44"/>
      <c r="H601" s="4" t="e">
        <f t="shared" si="64"/>
        <v>#DIV/0!</v>
      </c>
      <c r="I601" s="4">
        <v>19.414999999999999</v>
      </c>
      <c r="K601" s="43">
        <f t="shared" si="68"/>
        <v>1</v>
      </c>
      <c r="L601" s="43">
        <f t="shared" si="69"/>
        <v>600</v>
      </c>
      <c r="M601" s="44">
        <f t="shared" si="70"/>
        <v>12713.537000000009</v>
      </c>
      <c r="N601" s="4">
        <f t="shared" si="71"/>
        <v>21.328625000000009</v>
      </c>
      <c r="O601" s="4"/>
    </row>
    <row r="602" spans="1:15" x14ac:dyDescent="0.2">
      <c r="A602" s="5">
        <v>42240</v>
      </c>
      <c r="C602" s="4">
        <f>MIN($B$2:B602)</f>
        <v>0</v>
      </c>
      <c r="D602" s="43">
        <f t="shared" si="65"/>
        <v>0</v>
      </c>
      <c r="E602" s="43">
        <f t="shared" si="66"/>
        <v>0</v>
      </c>
      <c r="F602" s="44">
        <f t="shared" si="67"/>
        <v>0</v>
      </c>
      <c r="G602" s="44"/>
      <c r="H602" s="4" t="e">
        <f t="shared" si="64"/>
        <v>#DIV/0!</v>
      </c>
      <c r="I602" s="4">
        <v>18.951000000000001</v>
      </c>
      <c r="K602" s="43">
        <f t="shared" si="68"/>
        <v>1</v>
      </c>
      <c r="L602" s="43">
        <f t="shared" si="69"/>
        <v>601</v>
      </c>
      <c r="M602" s="44">
        <f t="shared" si="70"/>
        <v>12732.488000000008</v>
      </c>
      <c r="N602" s="4">
        <f t="shared" si="71"/>
        <v>21.314035000000004</v>
      </c>
      <c r="O602" s="4"/>
    </row>
    <row r="603" spans="1:15" x14ac:dyDescent="0.2">
      <c r="A603" s="5">
        <v>42241</v>
      </c>
      <c r="C603" s="4">
        <f>MIN($B$2:B603)</f>
        <v>0</v>
      </c>
      <c r="D603" s="43">
        <f t="shared" si="65"/>
        <v>0</v>
      </c>
      <c r="E603" s="43">
        <f t="shared" si="66"/>
        <v>0</v>
      </c>
      <c r="F603" s="44">
        <f t="shared" si="67"/>
        <v>0</v>
      </c>
      <c r="G603" s="44"/>
      <c r="H603" s="4" t="e">
        <f t="shared" si="64"/>
        <v>#DIV/0!</v>
      </c>
      <c r="I603" s="4">
        <v>19.588000000000001</v>
      </c>
      <c r="K603" s="43">
        <f t="shared" si="68"/>
        <v>1</v>
      </c>
      <c r="L603" s="43">
        <f t="shared" si="69"/>
        <v>602</v>
      </c>
      <c r="M603" s="44">
        <f t="shared" si="70"/>
        <v>12752.076000000008</v>
      </c>
      <c r="N603" s="4">
        <f t="shared" si="71"/>
        <v>21.30264</v>
      </c>
      <c r="O603" s="4"/>
    </row>
    <row r="604" spans="1:15" x14ac:dyDescent="0.2">
      <c r="A604" s="5">
        <v>42242</v>
      </c>
      <c r="C604" s="4">
        <f>MIN($B$2:B604)</f>
        <v>0</v>
      </c>
      <c r="D604" s="43">
        <f t="shared" si="65"/>
        <v>0</v>
      </c>
      <c r="E604" s="43">
        <f t="shared" si="66"/>
        <v>0</v>
      </c>
      <c r="F604" s="44">
        <f t="shared" si="67"/>
        <v>0</v>
      </c>
      <c r="G604" s="44"/>
      <c r="H604" s="4" t="e">
        <f t="shared" si="64"/>
        <v>#DIV/0!</v>
      </c>
      <c r="I604" s="4">
        <v>19.245000000000001</v>
      </c>
      <c r="K604" s="43">
        <f t="shared" si="68"/>
        <v>1</v>
      </c>
      <c r="L604" s="43">
        <f t="shared" si="69"/>
        <v>603</v>
      </c>
      <c r="M604" s="44">
        <f t="shared" si="70"/>
        <v>12771.321000000009</v>
      </c>
      <c r="N604" s="4">
        <f t="shared" si="71"/>
        <v>21.289800000000003</v>
      </c>
      <c r="O604" s="4"/>
    </row>
    <row r="605" spans="1:15" x14ac:dyDescent="0.2">
      <c r="A605" s="5">
        <v>42243</v>
      </c>
      <c r="C605" s="4">
        <f>MIN($B$2:B605)</f>
        <v>0</v>
      </c>
      <c r="D605" s="43">
        <f t="shared" si="65"/>
        <v>0</v>
      </c>
      <c r="E605" s="43">
        <f t="shared" si="66"/>
        <v>0</v>
      </c>
      <c r="F605" s="44">
        <f t="shared" si="67"/>
        <v>0</v>
      </c>
      <c r="G605" s="44"/>
      <c r="H605" s="4" t="e">
        <f t="shared" si="64"/>
        <v>#DIV/0!</v>
      </c>
      <c r="I605" s="4">
        <v>19.38</v>
      </c>
      <c r="K605" s="43">
        <f t="shared" si="68"/>
        <v>1</v>
      </c>
      <c r="L605" s="43">
        <f t="shared" si="69"/>
        <v>604</v>
      </c>
      <c r="M605" s="44">
        <f t="shared" si="70"/>
        <v>12790.701000000008</v>
      </c>
      <c r="N605" s="4">
        <f t="shared" si="71"/>
        <v>21.277259999999998</v>
      </c>
      <c r="O605" s="4"/>
    </row>
    <row r="606" spans="1:15" x14ac:dyDescent="0.2">
      <c r="A606" s="5">
        <v>42244</v>
      </c>
      <c r="C606" s="4">
        <f>MIN($B$2:B606)</f>
        <v>0</v>
      </c>
      <c r="D606" s="43">
        <f t="shared" si="65"/>
        <v>0</v>
      </c>
      <c r="E606" s="43">
        <f t="shared" si="66"/>
        <v>0</v>
      </c>
      <c r="F606" s="44">
        <f t="shared" si="67"/>
        <v>0</v>
      </c>
      <c r="G606" s="44"/>
      <c r="H606" s="4" t="e">
        <f t="shared" si="64"/>
        <v>#DIV/0!</v>
      </c>
      <c r="I606" s="4">
        <v>19.297000000000001</v>
      </c>
      <c r="K606" s="43">
        <f t="shared" si="68"/>
        <v>1</v>
      </c>
      <c r="L606" s="43">
        <f t="shared" si="69"/>
        <v>605</v>
      </c>
      <c r="M606" s="44">
        <f t="shared" si="70"/>
        <v>12809.998000000009</v>
      </c>
      <c r="N606" s="4">
        <f t="shared" si="71"/>
        <v>21.265410000000003</v>
      </c>
      <c r="O606" s="4"/>
    </row>
    <row r="607" spans="1:15" x14ac:dyDescent="0.2">
      <c r="A607" s="5">
        <v>42245</v>
      </c>
      <c r="C607" s="4">
        <f>MIN($B$2:B607)</f>
        <v>0</v>
      </c>
      <c r="D607" s="43">
        <f t="shared" si="65"/>
        <v>0</v>
      </c>
      <c r="E607" s="43">
        <f t="shared" si="66"/>
        <v>0</v>
      </c>
      <c r="F607" s="44">
        <f t="shared" si="67"/>
        <v>0</v>
      </c>
      <c r="G607" s="44"/>
      <c r="H607" s="4" t="e">
        <f t="shared" si="64"/>
        <v>#DIV/0!</v>
      </c>
      <c r="I607" s="4">
        <v>19.292999999999999</v>
      </c>
      <c r="K607" s="43">
        <f t="shared" si="68"/>
        <v>1</v>
      </c>
      <c r="L607" s="43">
        <f t="shared" si="69"/>
        <v>606</v>
      </c>
      <c r="M607" s="44">
        <f t="shared" si="70"/>
        <v>12829.291000000008</v>
      </c>
      <c r="N607" s="4">
        <f t="shared" si="71"/>
        <v>21.245529999999999</v>
      </c>
      <c r="O607" s="4"/>
    </row>
    <row r="608" spans="1:15" x14ac:dyDescent="0.2">
      <c r="A608" s="5">
        <v>42246</v>
      </c>
      <c r="C608" s="4">
        <f>MIN($B$2:B608)</f>
        <v>0</v>
      </c>
      <c r="D608" s="43">
        <f t="shared" si="65"/>
        <v>0</v>
      </c>
      <c r="E608" s="43">
        <f t="shared" si="66"/>
        <v>0</v>
      </c>
      <c r="F608" s="44">
        <f t="shared" si="67"/>
        <v>0</v>
      </c>
      <c r="G608" s="44"/>
      <c r="H608" s="4" t="e">
        <f t="shared" si="64"/>
        <v>#DIV/0!</v>
      </c>
      <c r="I608" s="4">
        <v>19.372</v>
      </c>
      <c r="K608" s="43">
        <f t="shared" si="68"/>
        <v>1</v>
      </c>
      <c r="L608" s="43">
        <f t="shared" si="69"/>
        <v>607</v>
      </c>
      <c r="M608" s="44">
        <f t="shared" si="70"/>
        <v>12848.663000000008</v>
      </c>
      <c r="N608" s="4">
        <f t="shared" si="71"/>
        <v>21.224799999999995</v>
      </c>
      <c r="O608" s="4"/>
    </row>
    <row r="609" spans="1:15" x14ac:dyDescent="0.2">
      <c r="A609" s="5">
        <v>42247</v>
      </c>
      <c r="C609" s="4">
        <f>MIN($B$2:B609)</f>
        <v>0</v>
      </c>
      <c r="D609" s="43">
        <f t="shared" si="65"/>
        <v>0</v>
      </c>
      <c r="E609" s="43">
        <f t="shared" si="66"/>
        <v>0</v>
      </c>
      <c r="F609" s="44">
        <f t="shared" si="67"/>
        <v>0</v>
      </c>
      <c r="G609" s="44"/>
      <c r="H609" s="4" t="e">
        <f t="shared" ref="H609:H672" si="72">(F609-F323)/(E609-E323)</f>
        <v>#DIV/0!</v>
      </c>
      <c r="I609" s="4">
        <v>19.434999999999999</v>
      </c>
      <c r="K609" s="43">
        <f t="shared" si="68"/>
        <v>1</v>
      </c>
      <c r="L609" s="43">
        <f t="shared" si="69"/>
        <v>608</v>
      </c>
      <c r="M609" s="44">
        <f t="shared" si="70"/>
        <v>12868.098000000007</v>
      </c>
      <c r="N609" s="4">
        <f t="shared" si="71"/>
        <v>21.202439999999996</v>
      </c>
      <c r="O609" s="4"/>
    </row>
    <row r="610" spans="1:15" x14ac:dyDescent="0.2">
      <c r="A610" s="5">
        <v>42248</v>
      </c>
      <c r="C610" s="4">
        <f>MIN($B$2:B610)</f>
        <v>0</v>
      </c>
      <c r="D610" s="43">
        <f t="shared" si="65"/>
        <v>0</v>
      </c>
      <c r="E610" s="43">
        <f t="shared" si="66"/>
        <v>0</v>
      </c>
      <c r="F610" s="44">
        <f t="shared" si="67"/>
        <v>0</v>
      </c>
      <c r="G610" s="44"/>
      <c r="H610" s="4" t="e">
        <f t="shared" si="72"/>
        <v>#DIV/0!</v>
      </c>
      <c r="I610" s="4">
        <v>19.617000000000001</v>
      </c>
      <c r="K610" s="43">
        <f t="shared" si="68"/>
        <v>1</v>
      </c>
      <c r="L610" s="43">
        <f t="shared" si="69"/>
        <v>609</v>
      </c>
      <c r="M610" s="44">
        <f t="shared" si="70"/>
        <v>12887.715000000007</v>
      </c>
      <c r="N610" s="4">
        <f t="shared" si="71"/>
        <v>21.181024999999998</v>
      </c>
      <c r="O610" s="4"/>
    </row>
    <row r="611" spans="1:15" x14ac:dyDescent="0.2">
      <c r="A611" s="5">
        <v>42249</v>
      </c>
      <c r="C611" s="4">
        <f>MIN($B$2:B611)</f>
        <v>0</v>
      </c>
      <c r="D611" s="43">
        <f t="shared" si="65"/>
        <v>0</v>
      </c>
      <c r="E611" s="43">
        <f t="shared" si="66"/>
        <v>0</v>
      </c>
      <c r="F611" s="44">
        <f t="shared" si="67"/>
        <v>0</v>
      </c>
      <c r="G611" s="44"/>
      <c r="H611" s="4" t="e">
        <f t="shared" si="72"/>
        <v>#DIV/0!</v>
      </c>
      <c r="I611" s="4">
        <v>19.835999999999999</v>
      </c>
      <c r="K611" s="43">
        <f t="shared" si="68"/>
        <v>1</v>
      </c>
      <c r="L611" s="43">
        <f t="shared" si="69"/>
        <v>610</v>
      </c>
      <c r="M611" s="44">
        <f t="shared" si="70"/>
        <v>12907.551000000007</v>
      </c>
      <c r="N611" s="4">
        <f t="shared" si="71"/>
        <v>21.161469999999998</v>
      </c>
      <c r="O611" s="4"/>
    </row>
    <row r="612" spans="1:15" x14ac:dyDescent="0.2">
      <c r="A612" s="5">
        <v>42250</v>
      </c>
      <c r="C612" s="4">
        <f>MIN($B$2:B612)</f>
        <v>0</v>
      </c>
      <c r="D612" s="43">
        <f t="shared" si="65"/>
        <v>0</v>
      </c>
      <c r="E612" s="43">
        <f t="shared" si="66"/>
        <v>0</v>
      </c>
      <c r="F612" s="44">
        <f t="shared" si="67"/>
        <v>0</v>
      </c>
      <c r="G612" s="44"/>
      <c r="H612" s="4" t="e">
        <f t="shared" si="72"/>
        <v>#DIV/0!</v>
      </c>
      <c r="I612" s="4">
        <v>19.991</v>
      </c>
      <c r="K612" s="43">
        <f t="shared" si="68"/>
        <v>1</v>
      </c>
      <c r="L612" s="43">
        <f t="shared" si="69"/>
        <v>611</v>
      </c>
      <c r="M612" s="44">
        <f t="shared" si="70"/>
        <v>12927.542000000007</v>
      </c>
      <c r="N612" s="4">
        <f t="shared" si="71"/>
        <v>21.141239999999996</v>
      </c>
      <c r="O612" s="4"/>
    </row>
    <row r="613" spans="1:15" x14ac:dyDescent="0.2">
      <c r="A613" s="5">
        <v>42251</v>
      </c>
      <c r="C613" s="4">
        <f>MIN($B$2:B613)</f>
        <v>0</v>
      </c>
      <c r="D613" s="43">
        <f t="shared" si="65"/>
        <v>0</v>
      </c>
      <c r="E613" s="43">
        <f t="shared" si="66"/>
        <v>0</v>
      </c>
      <c r="F613" s="44">
        <f t="shared" si="67"/>
        <v>0</v>
      </c>
      <c r="G613" s="44"/>
      <c r="H613" s="4" t="e">
        <f t="shared" si="72"/>
        <v>#DIV/0!</v>
      </c>
      <c r="I613" s="4">
        <v>19.754999999999999</v>
      </c>
      <c r="K613" s="43">
        <f t="shared" si="68"/>
        <v>1</v>
      </c>
      <c r="L613" s="43">
        <f t="shared" si="69"/>
        <v>612</v>
      </c>
      <c r="M613" s="44">
        <f t="shared" si="70"/>
        <v>12947.297000000006</v>
      </c>
      <c r="N613" s="4">
        <f t="shared" si="71"/>
        <v>21.122639999999993</v>
      </c>
      <c r="O613" s="4"/>
    </row>
    <row r="614" spans="1:15" x14ac:dyDescent="0.2">
      <c r="A614" s="5">
        <v>42252</v>
      </c>
      <c r="C614" s="4">
        <f>MIN($B$2:B614)</f>
        <v>0</v>
      </c>
      <c r="D614" s="43">
        <f t="shared" si="65"/>
        <v>0</v>
      </c>
      <c r="E614" s="43">
        <f t="shared" si="66"/>
        <v>0</v>
      </c>
      <c r="F614" s="44">
        <f t="shared" si="67"/>
        <v>0</v>
      </c>
      <c r="G614" s="44"/>
      <c r="H614" s="4" t="e">
        <f t="shared" si="72"/>
        <v>#DIV/0!</v>
      </c>
      <c r="I614" s="4">
        <v>19.763999999999999</v>
      </c>
      <c r="K614" s="43">
        <f t="shared" si="68"/>
        <v>1</v>
      </c>
      <c r="L614" s="43">
        <f t="shared" si="69"/>
        <v>613</v>
      </c>
      <c r="M614" s="44">
        <f t="shared" si="70"/>
        <v>12967.061000000005</v>
      </c>
      <c r="N614" s="4">
        <f t="shared" si="71"/>
        <v>21.105934999999992</v>
      </c>
      <c r="O614" s="4"/>
    </row>
    <row r="615" spans="1:15" x14ac:dyDescent="0.2">
      <c r="A615" s="5">
        <v>42253</v>
      </c>
      <c r="C615" s="4">
        <f>MIN($B$2:B615)</f>
        <v>0</v>
      </c>
      <c r="D615" s="43">
        <f t="shared" si="65"/>
        <v>0</v>
      </c>
      <c r="E615" s="43">
        <f t="shared" si="66"/>
        <v>0</v>
      </c>
      <c r="F615" s="44">
        <f t="shared" si="67"/>
        <v>0</v>
      </c>
      <c r="G615" s="44"/>
      <c r="H615" s="4" t="e">
        <f t="shared" si="72"/>
        <v>#DIV/0!</v>
      </c>
      <c r="I615" s="4">
        <v>19.771999999999998</v>
      </c>
      <c r="K615" s="43">
        <f t="shared" si="68"/>
        <v>1</v>
      </c>
      <c r="L615" s="43">
        <f t="shared" si="69"/>
        <v>614</v>
      </c>
      <c r="M615" s="44">
        <f t="shared" si="70"/>
        <v>12986.833000000006</v>
      </c>
      <c r="N615" s="4">
        <f t="shared" si="71"/>
        <v>21.08762999999999</v>
      </c>
      <c r="O615" s="4"/>
    </row>
    <row r="616" spans="1:15" x14ac:dyDescent="0.2">
      <c r="A616" s="5">
        <v>42254</v>
      </c>
      <c r="C616" s="4">
        <f>MIN($B$2:B616)</f>
        <v>0</v>
      </c>
      <c r="D616" s="43">
        <f t="shared" si="65"/>
        <v>0</v>
      </c>
      <c r="E616" s="43">
        <f t="shared" si="66"/>
        <v>0</v>
      </c>
      <c r="F616" s="44">
        <f t="shared" si="67"/>
        <v>0</v>
      </c>
      <c r="G616" s="44"/>
      <c r="H616" s="4" t="e">
        <f t="shared" si="72"/>
        <v>#DIV/0!</v>
      </c>
      <c r="I616" s="4">
        <v>19.62</v>
      </c>
      <c r="K616" s="43">
        <f t="shared" si="68"/>
        <v>1</v>
      </c>
      <c r="L616" s="43">
        <f t="shared" si="69"/>
        <v>615</v>
      </c>
      <c r="M616" s="44">
        <f t="shared" si="70"/>
        <v>13006.453000000007</v>
      </c>
      <c r="N616" s="4">
        <f t="shared" si="71"/>
        <v>21.072054999999992</v>
      </c>
      <c r="O616" s="4"/>
    </row>
    <row r="617" spans="1:15" x14ac:dyDescent="0.2">
      <c r="A617" s="5">
        <v>42255</v>
      </c>
      <c r="C617" s="4">
        <f>MIN($B$2:B617)</f>
        <v>0</v>
      </c>
      <c r="D617" s="43">
        <f t="shared" si="65"/>
        <v>0</v>
      </c>
      <c r="E617" s="43">
        <f t="shared" si="66"/>
        <v>0</v>
      </c>
      <c r="F617" s="44">
        <f t="shared" si="67"/>
        <v>0</v>
      </c>
      <c r="G617" s="44"/>
      <c r="H617" s="4" t="e">
        <f t="shared" si="72"/>
        <v>#DIV/0!</v>
      </c>
      <c r="I617" s="4">
        <v>19.547000000000001</v>
      </c>
      <c r="K617" s="43">
        <f t="shared" si="68"/>
        <v>1</v>
      </c>
      <c r="L617" s="43">
        <f t="shared" si="69"/>
        <v>616</v>
      </c>
      <c r="M617" s="44">
        <f t="shared" si="70"/>
        <v>13026.000000000007</v>
      </c>
      <c r="N617" s="4">
        <f t="shared" si="71"/>
        <v>21.057074999999994</v>
      </c>
      <c r="O617" s="4"/>
    </row>
    <row r="618" spans="1:15" x14ac:dyDescent="0.2">
      <c r="A618" s="5">
        <v>42256</v>
      </c>
      <c r="C618" s="4">
        <f>MIN($B$2:B618)</f>
        <v>0</v>
      </c>
      <c r="D618" s="43">
        <f t="shared" si="65"/>
        <v>0</v>
      </c>
      <c r="E618" s="43">
        <f t="shared" si="66"/>
        <v>0</v>
      </c>
      <c r="F618" s="44">
        <f t="shared" si="67"/>
        <v>0</v>
      </c>
      <c r="G618" s="44"/>
      <c r="H618" s="4" t="e">
        <f t="shared" si="72"/>
        <v>#DIV/0!</v>
      </c>
      <c r="I618" s="4">
        <v>19.670000000000002</v>
      </c>
      <c r="K618" s="43">
        <f t="shared" si="68"/>
        <v>1</v>
      </c>
      <c r="L618" s="43">
        <f t="shared" si="69"/>
        <v>617</v>
      </c>
      <c r="M618" s="44">
        <f t="shared" si="70"/>
        <v>13045.670000000007</v>
      </c>
      <c r="N618" s="4">
        <f t="shared" si="71"/>
        <v>21.04285999999999</v>
      </c>
      <c r="O618" s="4"/>
    </row>
    <row r="619" spans="1:15" x14ac:dyDescent="0.2">
      <c r="A619" s="5">
        <v>42257</v>
      </c>
      <c r="C619" s="4">
        <f>MIN($B$2:B619)</f>
        <v>0</v>
      </c>
      <c r="D619" s="43">
        <f t="shared" si="65"/>
        <v>0</v>
      </c>
      <c r="E619" s="43">
        <f t="shared" si="66"/>
        <v>0</v>
      </c>
      <c r="F619" s="44">
        <f t="shared" si="67"/>
        <v>0</v>
      </c>
      <c r="G619" s="44"/>
      <c r="H619" s="4" t="e">
        <f t="shared" si="72"/>
        <v>#DIV/0!</v>
      </c>
      <c r="I619" s="4">
        <v>19.547000000000001</v>
      </c>
      <c r="K619" s="43">
        <f t="shared" si="68"/>
        <v>1</v>
      </c>
      <c r="L619" s="43">
        <f t="shared" si="69"/>
        <v>618</v>
      </c>
      <c r="M619" s="44">
        <f t="shared" si="70"/>
        <v>13065.217000000008</v>
      </c>
      <c r="N619" s="4">
        <f t="shared" si="71"/>
        <v>21.027649999999994</v>
      </c>
      <c r="O619" s="4"/>
    </row>
    <row r="620" spans="1:15" x14ac:dyDescent="0.2">
      <c r="A620" s="5">
        <v>42258</v>
      </c>
      <c r="C620" s="4">
        <f>MIN($B$2:B620)</f>
        <v>0</v>
      </c>
      <c r="D620" s="43">
        <f t="shared" si="65"/>
        <v>0</v>
      </c>
      <c r="E620" s="43">
        <f t="shared" si="66"/>
        <v>0</v>
      </c>
      <c r="F620" s="44">
        <f t="shared" si="67"/>
        <v>0</v>
      </c>
      <c r="G620" s="44"/>
      <c r="H620" s="4" t="e">
        <f t="shared" si="72"/>
        <v>#DIV/0!</v>
      </c>
      <c r="I620" s="4">
        <v>19.436</v>
      </c>
      <c r="K620" s="43">
        <f t="shared" si="68"/>
        <v>1</v>
      </c>
      <c r="L620" s="43">
        <f t="shared" si="69"/>
        <v>619</v>
      </c>
      <c r="M620" s="44">
        <f t="shared" si="70"/>
        <v>13084.653000000008</v>
      </c>
      <c r="N620" s="4">
        <f t="shared" si="71"/>
        <v>21.012884999999997</v>
      </c>
      <c r="O620" s="4"/>
    </row>
    <row r="621" spans="1:15" x14ac:dyDescent="0.2">
      <c r="A621" s="5">
        <v>42259</v>
      </c>
      <c r="C621" s="4">
        <f>MIN($B$2:B621)</f>
        <v>0</v>
      </c>
      <c r="D621" s="43">
        <f t="shared" si="65"/>
        <v>0</v>
      </c>
      <c r="E621" s="43">
        <f t="shared" si="66"/>
        <v>0</v>
      </c>
      <c r="F621" s="44">
        <f t="shared" si="67"/>
        <v>0</v>
      </c>
      <c r="G621" s="44"/>
      <c r="H621" s="4" t="e">
        <f t="shared" si="72"/>
        <v>#DIV/0!</v>
      </c>
      <c r="I621" s="4">
        <v>19.440999999999999</v>
      </c>
      <c r="K621" s="43">
        <f t="shared" si="68"/>
        <v>1</v>
      </c>
      <c r="L621" s="43">
        <f t="shared" si="69"/>
        <v>620</v>
      </c>
      <c r="M621" s="44">
        <f t="shared" si="70"/>
        <v>13104.094000000008</v>
      </c>
      <c r="N621" s="4">
        <f t="shared" si="71"/>
        <v>20.995445</v>
      </c>
      <c r="O621" s="4"/>
    </row>
    <row r="622" spans="1:15" x14ac:dyDescent="0.2">
      <c r="A622" s="5">
        <v>42260</v>
      </c>
      <c r="C622" s="4">
        <f>MIN($B$2:B622)</f>
        <v>0</v>
      </c>
      <c r="D622" s="43">
        <f t="shared" si="65"/>
        <v>0</v>
      </c>
      <c r="E622" s="43">
        <f t="shared" si="66"/>
        <v>0</v>
      </c>
      <c r="F622" s="44">
        <f t="shared" si="67"/>
        <v>0</v>
      </c>
      <c r="G622" s="44"/>
      <c r="H622" s="4" t="e">
        <f t="shared" si="72"/>
        <v>#DIV/0!</v>
      </c>
      <c r="I622" s="4">
        <v>19.529</v>
      </c>
      <c r="K622" s="43">
        <f t="shared" si="68"/>
        <v>1</v>
      </c>
      <c r="L622" s="43">
        <f t="shared" si="69"/>
        <v>621</v>
      </c>
      <c r="M622" s="44">
        <f t="shared" si="70"/>
        <v>13123.623000000009</v>
      </c>
      <c r="N622" s="4">
        <f t="shared" si="71"/>
        <v>20.976275000000005</v>
      </c>
      <c r="O622" s="4"/>
    </row>
    <row r="623" spans="1:15" x14ac:dyDescent="0.2">
      <c r="A623" s="5">
        <v>42261</v>
      </c>
      <c r="C623" s="4">
        <f>MIN($B$2:B623)</f>
        <v>0</v>
      </c>
      <c r="D623" s="43">
        <f t="shared" si="65"/>
        <v>0</v>
      </c>
      <c r="E623" s="43">
        <f t="shared" si="66"/>
        <v>0</v>
      </c>
      <c r="F623" s="44">
        <f t="shared" si="67"/>
        <v>0</v>
      </c>
      <c r="G623" s="44"/>
      <c r="H623" s="4" t="e">
        <f t="shared" si="72"/>
        <v>#DIV/0!</v>
      </c>
      <c r="I623" s="4">
        <v>19.431000000000001</v>
      </c>
      <c r="K623" s="43">
        <f t="shared" si="68"/>
        <v>1</v>
      </c>
      <c r="L623" s="43">
        <f t="shared" si="69"/>
        <v>622</v>
      </c>
      <c r="M623" s="44">
        <f t="shared" si="70"/>
        <v>13143.054000000009</v>
      </c>
      <c r="N623" s="4">
        <f t="shared" si="71"/>
        <v>20.952625000000008</v>
      </c>
      <c r="O623" s="4"/>
    </row>
    <row r="624" spans="1:15" x14ac:dyDescent="0.2">
      <c r="A624" s="5">
        <v>42262</v>
      </c>
      <c r="C624" s="4">
        <f>MIN($B$2:B624)</f>
        <v>0</v>
      </c>
      <c r="D624" s="43">
        <f t="shared" si="65"/>
        <v>0</v>
      </c>
      <c r="E624" s="43">
        <f t="shared" si="66"/>
        <v>0</v>
      </c>
      <c r="F624" s="44">
        <f t="shared" si="67"/>
        <v>0</v>
      </c>
      <c r="G624" s="44"/>
      <c r="H624" s="4" t="e">
        <f t="shared" si="72"/>
        <v>#DIV/0!</v>
      </c>
      <c r="I624" s="4">
        <v>19.356000000000002</v>
      </c>
      <c r="K624" s="43">
        <f t="shared" si="68"/>
        <v>1</v>
      </c>
      <c r="L624" s="43">
        <f t="shared" si="69"/>
        <v>623</v>
      </c>
      <c r="M624" s="44">
        <f t="shared" si="70"/>
        <v>13162.410000000009</v>
      </c>
      <c r="N624" s="4">
        <f t="shared" si="71"/>
        <v>20.931375000000006</v>
      </c>
      <c r="O624" s="4"/>
    </row>
    <row r="625" spans="1:15" x14ac:dyDescent="0.2">
      <c r="A625" s="5">
        <v>42263</v>
      </c>
      <c r="C625" s="4">
        <f>MIN($B$2:B625)</f>
        <v>0</v>
      </c>
      <c r="D625" s="43">
        <f t="shared" si="65"/>
        <v>0</v>
      </c>
      <c r="E625" s="43">
        <f t="shared" si="66"/>
        <v>0</v>
      </c>
      <c r="F625" s="44">
        <f t="shared" si="67"/>
        <v>0</v>
      </c>
      <c r="G625" s="44"/>
      <c r="H625" s="4" t="e">
        <f t="shared" si="72"/>
        <v>#DIV/0!</v>
      </c>
      <c r="I625" s="4">
        <v>19.422000000000001</v>
      </c>
      <c r="K625" s="43">
        <f t="shared" si="68"/>
        <v>1</v>
      </c>
      <c r="L625" s="43">
        <f t="shared" si="69"/>
        <v>624</v>
      </c>
      <c r="M625" s="44">
        <f t="shared" si="70"/>
        <v>13181.832000000009</v>
      </c>
      <c r="N625" s="4">
        <f t="shared" si="71"/>
        <v>20.910890000000009</v>
      </c>
      <c r="O625" s="4"/>
    </row>
    <row r="626" spans="1:15" x14ac:dyDescent="0.2">
      <c r="A626" s="5">
        <v>42264</v>
      </c>
      <c r="C626" s="4">
        <f>MIN($B$2:B626)</f>
        <v>0</v>
      </c>
      <c r="D626" s="43">
        <f t="shared" si="65"/>
        <v>0</v>
      </c>
      <c r="E626" s="43">
        <f t="shared" si="66"/>
        <v>0</v>
      </c>
      <c r="F626" s="44">
        <f t="shared" si="67"/>
        <v>0</v>
      </c>
      <c r="G626" s="44"/>
      <c r="H626" s="4" t="e">
        <f t="shared" si="72"/>
        <v>#DIV/0!</v>
      </c>
      <c r="I626" s="4">
        <v>19.331</v>
      </c>
      <c r="K626" s="43">
        <f t="shared" si="68"/>
        <v>1</v>
      </c>
      <c r="L626" s="43">
        <f t="shared" si="69"/>
        <v>625</v>
      </c>
      <c r="M626" s="44">
        <f t="shared" si="70"/>
        <v>13201.16300000001</v>
      </c>
      <c r="N626" s="4">
        <f t="shared" si="71"/>
        <v>20.889420000000008</v>
      </c>
      <c r="O626" s="4"/>
    </row>
    <row r="627" spans="1:15" x14ac:dyDescent="0.2">
      <c r="A627" s="5">
        <v>42265</v>
      </c>
      <c r="C627" s="4">
        <f>MIN($B$2:B627)</f>
        <v>0</v>
      </c>
      <c r="D627" s="43">
        <f t="shared" si="65"/>
        <v>0</v>
      </c>
      <c r="E627" s="43">
        <f t="shared" si="66"/>
        <v>0</v>
      </c>
      <c r="F627" s="44">
        <f t="shared" si="67"/>
        <v>0</v>
      </c>
      <c r="G627" s="44"/>
      <c r="H627" s="4" t="e">
        <f t="shared" si="72"/>
        <v>#DIV/0!</v>
      </c>
      <c r="I627" s="4">
        <v>18.989999999999998</v>
      </c>
      <c r="K627" s="43">
        <f t="shared" si="68"/>
        <v>1</v>
      </c>
      <c r="L627" s="43">
        <f t="shared" si="69"/>
        <v>626</v>
      </c>
      <c r="M627" s="44">
        <f t="shared" si="70"/>
        <v>13220.153000000009</v>
      </c>
      <c r="N627" s="4">
        <f t="shared" si="71"/>
        <v>20.868670000000012</v>
      </c>
      <c r="O627" s="4"/>
    </row>
    <row r="628" spans="1:15" x14ac:dyDescent="0.2">
      <c r="A628" s="5">
        <v>42266</v>
      </c>
      <c r="C628" s="4">
        <f>MIN($B$2:B628)</f>
        <v>0</v>
      </c>
      <c r="D628" s="43">
        <f t="shared" si="65"/>
        <v>0</v>
      </c>
      <c r="E628" s="43">
        <f t="shared" si="66"/>
        <v>0</v>
      </c>
      <c r="F628" s="44">
        <f t="shared" si="67"/>
        <v>0</v>
      </c>
      <c r="G628" s="44"/>
      <c r="H628" s="4" t="e">
        <f t="shared" si="72"/>
        <v>#DIV/0!</v>
      </c>
      <c r="I628" s="4">
        <v>18.899999999999999</v>
      </c>
      <c r="K628" s="43">
        <f t="shared" si="68"/>
        <v>1</v>
      </c>
      <c r="L628" s="43">
        <f t="shared" si="69"/>
        <v>627</v>
      </c>
      <c r="M628" s="44">
        <f t="shared" si="70"/>
        <v>13239.053000000009</v>
      </c>
      <c r="N628" s="4">
        <f t="shared" si="71"/>
        <v>20.849435000000014</v>
      </c>
      <c r="O628" s="4"/>
    </row>
    <row r="629" spans="1:15" x14ac:dyDescent="0.2">
      <c r="A629" s="5">
        <v>42267</v>
      </c>
      <c r="C629" s="4">
        <f>MIN($B$2:B629)</f>
        <v>0</v>
      </c>
      <c r="D629" s="43">
        <f t="shared" si="65"/>
        <v>0</v>
      </c>
      <c r="E629" s="43">
        <f t="shared" si="66"/>
        <v>0</v>
      </c>
      <c r="F629" s="44">
        <f t="shared" si="67"/>
        <v>0</v>
      </c>
      <c r="G629" s="44"/>
      <c r="H629" s="4" t="e">
        <f t="shared" si="72"/>
        <v>#DIV/0!</v>
      </c>
      <c r="I629" s="4">
        <v>18.995999999999999</v>
      </c>
      <c r="K629" s="43">
        <f t="shared" si="68"/>
        <v>1</v>
      </c>
      <c r="L629" s="43">
        <f t="shared" si="69"/>
        <v>628</v>
      </c>
      <c r="M629" s="44">
        <f t="shared" si="70"/>
        <v>13258.049000000008</v>
      </c>
      <c r="N629" s="4">
        <f t="shared" si="71"/>
        <v>20.830560000000006</v>
      </c>
      <c r="O629" s="4"/>
    </row>
    <row r="630" spans="1:15" x14ac:dyDescent="0.2">
      <c r="A630" s="5">
        <v>42268</v>
      </c>
      <c r="C630" s="4">
        <f>MIN($B$2:B630)</f>
        <v>0</v>
      </c>
      <c r="D630" s="43">
        <f t="shared" si="65"/>
        <v>0</v>
      </c>
      <c r="E630" s="43">
        <f t="shared" si="66"/>
        <v>0</v>
      </c>
      <c r="F630" s="44">
        <f t="shared" si="67"/>
        <v>0</v>
      </c>
      <c r="G630" s="44"/>
      <c r="H630" s="4" t="e">
        <f t="shared" si="72"/>
        <v>#DIV/0!</v>
      </c>
      <c r="I630" s="4">
        <v>19.062000000000001</v>
      </c>
      <c r="K630" s="43">
        <f t="shared" si="68"/>
        <v>1</v>
      </c>
      <c r="L630" s="43">
        <f t="shared" si="69"/>
        <v>629</v>
      </c>
      <c r="M630" s="44">
        <f t="shared" si="70"/>
        <v>13277.111000000008</v>
      </c>
      <c r="N630" s="4">
        <f t="shared" si="71"/>
        <v>20.814140000000005</v>
      </c>
      <c r="O630" s="4"/>
    </row>
    <row r="631" spans="1:15" x14ac:dyDescent="0.2">
      <c r="A631" s="5">
        <v>42269</v>
      </c>
      <c r="C631" s="4">
        <f>MIN($B$2:B631)</f>
        <v>0</v>
      </c>
      <c r="D631" s="43">
        <f t="shared" si="65"/>
        <v>0</v>
      </c>
      <c r="E631" s="43">
        <f t="shared" si="66"/>
        <v>0</v>
      </c>
      <c r="F631" s="44">
        <f t="shared" si="67"/>
        <v>0</v>
      </c>
      <c r="G631" s="44"/>
      <c r="H631" s="4" t="e">
        <f t="shared" si="72"/>
        <v>#DIV/0!</v>
      </c>
      <c r="I631" s="4">
        <v>19.273</v>
      </c>
      <c r="K631" s="43">
        <f t="shared" si="68"/>
        <v>1</v>
      </c>
      <c r="L631" s="43">
        <f t="shared" si="69"/>
        <v>630</v>
      </c>
      <c r="M631" s="44">
        <f t="shared" si="70"/>
        <v>13296.384000000007</v>
      </c>
      <c r="N631" s="4">
        <f t="shared" si="71"/>
        <v>20.803429999999999</v>
      </c>
      <c r="O631" s="4"/>
    </row>
    <row r="632" spans="1:15" x14ac:dyDescent="0.2">
      <c r="A632" s="5">
        <v>42270</v>
      </c>
      <c r="C632" s="4">
        <f>MIN($B$2:B632)</f>
        <v>0</v>
      </c>
      <c r="D632" s="43">
        <f t="shared" si="65"/>
        <v>0</v>
      </c>
      <c r="E632" s="43">
        <f t="shared" si="66"/>
        <v>0</v>
      </c>
      <c r="F632" s="44">
        <f t="shared" si="67"/>
        <v>0</v>
      </c>
      <c r="G632" s="44"/>
      <c r="H632" s="4" t="e">
        <f t="shared" si="72"/>
        <v>#DIV/0!</v>
      </c>
      <c r="I632" s="4">
        <v>19.541</v>
      </c>
      <c r="K632" s="43">
        <f t="shared" si="68"/>
        <v>1</v>
      </c>
      <c r="L632" s="43">
        <f t="shared" si="69"/>
        <v>631</v>
      </c>
      <c r="M632" s="44">
        <f t="shared" si="70"/>
        <v>13315.925000000007</v>
      </c>
      <c r="N632" s="4">
        <f t="shared" si="71"/>
        <v>20.794389999999993</v>
      </c>
      <c r="O632" s="4"/>
    </row>
    <row r="633" spans="1:15" x14ac:dyDescent="0.2">
      <c r="A633" s="5">
        <v>42271</v>
      </c>
      <c r="C633" s="4">
        <f>MIN($B$2:B633)</f>
        <v>0</v>
      </c>
      <c r="D633" s="43">
        <f t="shared" si="65"/>
        <v>0</v>
      </c>
      <c r="E633" s="43">
        <f t="shared" si="66"/>
        <v>0</v>
      </c>
      <c r="F633" s="44">
        <f t="shared" si="67"/>
        <v>0</v>
      </c>
      <c r="G633" s="44"/>
      <c r="H633" s="4" t="e">
        <f t="shared" si="72"/>
        <v>#DIV/0!</v>
      </c>
      <c r="I633" s="4">
        <v>18.954999999999998</v>
      </c>
      <c r="K633" s="43">
        <f t="shared" si="68"/>
        <v>1</v>
      </c>
      <c r="L633" s="43">
        <f t="shared" si="69"/>
        <v>632</v>
      </c>
      <c r="M633" s="44">
        <f t="shared" si="70"/>
        <v>13334.880000000006</v>
      </c>
      <c r="N633" s="4">
        <f t="shared" si="71"/>
        <v>20.781854999999997</v>
      </c>
      <c r="O633" s="4"/>
    </row>
    <row r="634" spans="1:15" x14ac:dyDescent="0.2">
      <c r="A634" s="5">
        <v>42272</v>
      </c>
      <c r="C634" s="4">
        <f>MIN($B$2:B634)</f>
        <v>0</v>
      </c>
      <c r="D634" s="43">
        <f t="shared" si="65"/>
        <v>0</v>
      </c>
      <c r="E634" s="43">
        <f t="shared" si="66"/>
        <v>0</v>
      </c>
      <c r="F634" s="44">
        <f t="shared" si="67"/>
        <v>0</v>
      </c>
      <c r="G634" s="44"/>
      <c r="H634" s="4" t="e">
        <f t="shared" si="72"/>
        <v>#DIV/0!</v>
      </c>
      <c r="I634" s="4">
        <v>18.905999999999999</v>
      </c>
      <c r="K634" s="43">
        <f t="shared" si="68"/>
        <v>1</v>
      </c>
      <c r="L634" s="43">
        <f t="shared" si="69"/>
        <v>633</v>
      </c>
      <c r="M634" s="44">
        <f t="shared" si="70"/>
        <v>13353.786000000007</v>
      </c>
      <c r="N634" s="4">
        <f t="shared" si="71"/>
        <v>20.767454999999998</v>
      </c>
      <c r="O634" s="4"/>
    </row>
    <row r="635" spans="1:15" x14ac:dyDescent="0.2">
      <c r="A635" s="5">
        <v>42273</v>
      </c>
      <c r="C635" s="4">
        <f>MIN($B$2:B635)</f>
        <v>0</v>
      </c>
      <c r="D635" s="43">
        <f t="shared" si="65"/>
        <v>0</v>
      </c>
      <c r="E635" s="43">
        <f t="shared" si="66"/>
        <v>0</v>
      </c>
      <c r="F635" s="44">
        <f t="shared" si="67"/>
        <v>0</v>
      </c>
      <c r="G635" s="44"/>
      <c r="H635" s="4" t="e">
        <f t="shared" si="72"/>
        <v>#DIV/0!</v>
      </c>
      <c r="I635" s="4">
        <v>18.942</v>
      </c>
      <c r="K635" s="43">
        <f t="shared" si="68"/>
        <v>1</v>
      </c>
      <c r="L635" s="43">
        <f t="shared" si="69"/>
        <v>634</v>
      </c>
      <c r="M635" s="44">
        <f t="shared" si="70"/>
        <v>13372.728000000006</v>
      </c>
      <c r="N635" s="4">
        <f t="shared" si="71"/>
        <v>20.753809999999994</v>
      </c>
      <c r="O635" s="4"/>
    </row>
    <row r="636" spans="1:15" x14ac:dyDescent="0.2">
      <c r="A636" s="5">
        <v>42274</v>
      </c>
      <c r="C636" s="4">
        <f>MIN($B$2:B636)</f>
        <v>0</v>
      </c>
      <c r="D636" s="43">
        <f t="shared" si="65"/>
        <v>0</v>
      </c>
      <c r="E636" s="43">
        <f t="shared" si="66"/>
        <v>0</v>
      </c>
      <c r="F636" s="44">
        <f t="shared" si="67"/>
        <v>0</v>
      </c>
      <c r="G636" s="44"/>
      <c r="H636" s="4" t="e">
        <f t="shared" si="72"/>
        <v>#DIV/0!</v>
      </c>
      <c r="I636" s="4">
        <v>19.096</v>
      </c>
      <c r="K636" s="43">
        <f t="shared" si="68"/>
        <v>1</v>
      </c>
      <c r="L636" s="43">
        <f t="shared" si="69"/>
        <v>635</v>
      </c>
      <c r="M636" s="44">
        <f t="shared" si="70"/>
        <v>13391.824000000006</v>
      </c>
      <c r="N636" s="4">
        <f t="shared" si="71"/>
        <v>20.738629999999993</v>
      </c>
      <c r="O636" s="4"/>
    </row>
    <row r="637" spans="1:15" x14ac:dyDescent="0.2">
      <c r="A637" s="5">
        <v>42275</v>
      </c>
      <c r="C637" s="4">
        <f>MIN($B$2:B637)</f>
        <v>0</v>
      </c>
      <c r="D637" s="43">
        <f t="shared" si="65"/>
        <v>0</v>
      </c>
      <c r="E637" s="43">
        <f t="shared" si="66"/>
        <v>0</v>
      </c>
      <c r="F637" s="44">
        <f t="shared" si="67"/>
        <v>0</v>
      </c>
      <c r="G637" s="44"/>
      <c r="H637" s="4" t="e">
        <f t="shared" si="72"/>
        <v>#DIV/0!</v>
      </c>
      <c r="I637" s="4">
        <v>18.891999999999999</v>
      </c>
      <c r="K637" s="43">
        <f t="shared" si="68"/>
        <v>1</v>
      </c>
      <c r="L637" s="43">
        <f t="shared" si="69"/>
        <v>636</v>
      </c>
      <c r="M637" s="44">
        <f t="shared" si="70"/>
        <v>13410.716000000006</v>
      </c>
      <c r="N637" s="4">
        <f t="shared" si="71"/>
        <v>20.721454999999995</v>
      </c>
      <c r="O637" s="4"/>
    </row>
    <row r="638" spans="1:15" x14ac:dyDescent="0.2">
      <c r="A638" s="5">
        <v>42276</v>
      </c>
      <c r="C638" s="4">
        <f>MIN($B$2:B638)</f>
        <v>0</v>
      </c>
      <c r="D638" s="43">
        <f t="shared" si="65"/>
        <v>0</v>
      </c>
      <c r="E638" s="43">
        <f t="shared" si="66"/>
        <v>0</v>
      </c>
      <c r="F638" s="44">
        <f t="shared" si="67"/>
        <v>0</v>
      </c>
      <c r="G638" s="44"/>
      <c r="H638" s="4" t="e">
        <f t="shared" si="72"/>
        <v>#DIV/0!</v>
      </c>
      <c r="I638" s="4">
        <v>18.911000000000001</v>
      </c>
      <c r="K638" s="43">
        <f t="shared" si="68"/>
        <v>1</v>
      </c>
      <c r="L638" s="43">
        <f t="shared" si="69"/>
        <v>637</v>
      </c>
      <c r="M638" s="44">
        <f t="shared" si="70"/>
        <v>13429.627000000006</v>
      </c>
      <c r="N638" s="4">
        <f t="shared" si="71"/>
        <v>20.706499999999995</v>
      </c>
      <c r="O638" s="4"/>
    </row>
    <row r="639" spans="1:15" x14ac:dyDescent="0.2">
      <c r="A639" s="5">
        <v>42277</v>
      </c>
      <c r="C639" s="4">
        <f>MIN($B$2:B639)</f>
        <v>0</v>
      </c>
      <c r="D639" s="43">
        <f t="shared" si="65"/>
        <v>0</v>
      </c>
      <c r="E639" s="43">
        <f t="shared" si="66"/>
        <v>0</v>
      </c>
      <c r="F639" s="44">
        <f t="shared" si="67"/>
        <v>0</v>
      </c>
      <c r="G639" s="44"/>
      <c r="H639" s="4" t="e">
        <f t="shared" si="72"/>
        <v>#DIV/0!</v>
      </c>
      <c r="I639" s="4">
        <v>18.664000000000001</v>
      </c>
      <c r="K639" s="43">
        <f t="shared" si="68"/>
        <v>1</v>
      </c>
      <c r="L639" s="43">
        <f t="shared" si="69"/>
        <v>638</v>
      </c>
      <c r="M639" s="44">
        <f t="shared" si="70"/>
        <v>13448.291000000007</v>
      </c>
      <c r="N639" s="4">
        <f t="shared" si="71"/>
        <v>20.690595000000002</v>
      </c>
      <c r="O639" s="4"/>
    </row>
    <row r="640" spans="1:15" x14ac:dyDescent="0.2">
      <c r="A640" s="5">
        <v>42278</v>
      </c>
      <c r="C640" s="4">
        <f>MIN($B$2:B640)</f>
        <v>0</v>
      </c>
      <c r="D640" s="43">
        <f t="shared" si="65"/>
        <v>0</v>
      </c>
      <c r="E640" s="43">
        <f t="shared" si="66"/>
        <v>0</v>
      </c>
      <c r="F640" s="44">
        <f t="shared" si="67"/>
        <v>0</v>
      </c>
      <c r="G640" s="44"/>
      <c r="H640" s="4" t="e">
        <f t="shared" si="72"/>
        <v>#DIV/0!</v>
      </c>
      <c r="I640" s="4">
        <v>18.352</v>
      </c>
      <c r="K640" s="43">
        <f t="shared" si="68"/>
        <v>1</v>
      </c>
      <c r="L640" s="43">
        <f t="shared" si="69"/>
        <v>639</v>
      </c>
      <c r="M640" s="44">
        <f t="shared" si="70"/>
        <v>13466.643000000007</v>
      </c>
      <c r="N640" s="4">
        <f t="shared" si="71"/>
        <v>20.67250000000001</v>
      </c>
      <c r="O640" s="4"/>
    </row>
    <row r="641" spans="1:15" x14ac:dyDescent="0.2">
      <c r="A641" s="5">
        <v>42279</v>
      </c>
      <c r="C641" s="4">
        <f>MIN($B$2:B641)</f>
        <v>0</v>
      </c>
      <c r="D641" s="43">
        <f t="shared" si="65"/>
        <v>0</v>
      </c>
      <c r="E641" s="43">
        <f t="shared" si="66"/>
        <v>0</v>
      </c>
      <c r="F641" s="44">
        <f t="shared" si="67"/>
        <v>0</v>
      </c>
      <c r="G641" s="44"/>
      <c r="H641" s="4" t="e">
        <f t="shared" si="72"/>
        <v>#DIV/0!</v>
      </c>
      <c r="I641" s="4">
        <v>17.739999999999998</v>
      </c>
      <c r="K641" s="43">
        <f t="shared" si="68"/>
        <v>1</v>
      </c>
      <c r="L641" s="43">
        <f t="shared" si="69"/>
        <v>640</v>
      </c>
      <c r="M641" s="44">
        <f t="shared" si="70"/>
        <v>13484.383000000007</v>
      </c>
      <c r="N641" s="4">
        <f t="shared" si="71"/>
        <v>20.652075000000004</v>
      </c>
      <c r="O641" s="4"/>
    </row>
    <row r="642" spans="1:15" x14ac:dyDescent="0.2">
      <c r="A642" s="5">
        <v>42280</v>
      </c>
      <c r="C642" s="4">
        <f>MIN($B$2:B642)</f>
        <v>0</v>
      </c>
      <c r="D642" s="43">
        <f t="shared" si="65"/>
        <v>0</v>
      </c>
      <c r="E642" s="43">
        <f t="shared" si="66"/>
        <v>0</v>
      </c>
      <c r="F642" s="44">
        <f t="shared" si="67"/>
        <v>0</v>
      </c>
      <c r="G642" s="44"/>
      <c r="H642" s="4" t="e">
        <f t="shared" si="72"/>
        <v>#DIV/0!</v>
      </c>
      <c r="I642" s="4">
        <v>17.681000000000001</v>
      </c>
      <c r="K642" s="43">
        <f t="shared" si="68"/>
        <v>1</v>
      </c>
      <c r="L642" s="43">
        <f t="shared" si="69"/>
        <v>641</v>
      </c>
      <c r="M642" s="44">
        <f t="shared" si="70"/>
        <v>13502.064000000008</v>
      </c>
      <c r="N642" s="4">
        <f t="shared" si="71"/>
        <v>20.633585000000004</v>
      </c>
      <c r="O642" s="4"/>
    </row>
    <row r="643" spans="1:15" x14ac:dyDescent="0.2">
      <c r="A643" s="5">
        <v>42281</v>
      </c>
      <c r="C643" s="4">
        <f>MIN($B$2:B643)</f>
        <v>0</v>
      </c>
      <c r="D643" s="43">
        <f t="shared" ref="D643:D706" si="73">IF(B643&gt;0,1,0)</f>
        <v>0</v>
      </c>
      <c r="E643" s="43">
        <f t="shared" si="66"/>
        <v>0</v>
      </c>
      <c r="F643" s="44">
        <f t="shared" si="67"/>
        <v>0</v>
      </c>
      <c r="G643" s="44"/>
      <c r="H643" s="4" t="e">
        <f t="shared" si="72"/>
        <v>#DIV/0!</v>
      </c>
      <c r="I643" s="4">
        <v>17.817</v>
      </c>
      <c r="K643" s="43">
        <f t="shared" si="68"/>
        <v>1</v>
      </c>
      <c r="L643" s="43">
        <f t="shared" si="69"/>
        <v>642</v>
      </c>
      <c r="M643" s="44">
        <f t="shared" si="70"/>
        <v>13519.881000000007</v>
      </c>
      <c r="N643" s="4">
        <f t="shared" si="71"/>
        <v>20.615265000000001</v>
      </c>
      <c r="O643" s="4"/>
    </row>
    <row r="644" spans="1:15" x14ac:dyDescent="0.2">
      <c r="A644" s="5">
        <v>42282</v>
      </c>
      <c r="C644" s="4">
        <f>MIN($B$2:B644)</f>
        <v>0</v>
      </c>
      <c r="D644" s="43">
        <f t="shared" si="73"/>
        <v>0</v>
      </c>
      <c r="E644" s="43">
        <f t="shared" ref="E644:E707" si="74">E643+D644</f>
        <v>0</v>
      </c>
      <c r="F644" s="44">
        <f t="shared" ref="F644:F707" si="75">IF(D644=1,B644+F643,F643)</f>
        <v>0</v>
      </c>
      <c r="G644" s="44"/>
      <c r="H644" s="4" t="e">
        <f t="shared" si="72"/>
        <v>#DIV/0!</v>
      </c>
      <c r="I644" s="4">
        <v>18.326000000000001</v>
      </c>
      <c r="K644" s="43">
        <f t="shared" ref="K644:K707" si="76">IF(I644&lt;&gt;0,1,0)</f>
        <v>1</v>
      </c>
      <c r="L644" s="43">
        <f t="shared" ref="L644:L707" si="77">K644+L643</f>
        <v>643</v>
      </c>
      <c r="M644" s="44">
        <f t="shared" ref="M644:M707" si="78">IF(K644=1,I644+M643,M643)</f>
        <v>13538.207000000006</v>
      </c>
      <c r="N644" s="4">
        <f t="shared" si="71"/>
        <v>20.599574999999994</v>
      </c>
      <c r="O644" s="4"/>
    </row>
    <row r="645" spans="1:15" x14ac:dyDescent="0.2">
      <c r="A645" s="5">
        <v>42283</v>
      </c>
      <c r="C645" s="4">
        <f>MIN($B$2:B645)</f>
        <v>0</v>
      </c>
      <c r="D645" s="43">
        <f t="shared" si="73"/>
        <v>0</v>
      </c>
      <c r="E645" s="43">
        <f t="shared" si="74"/>
        <v>0</v>
      </c>
      <c r="F645" s="44">
        <f t="shared" si="75"/>
        <v>0</v>
      </c>
      <c r="G645" s="44"/>
      <c r="H645" s="4" t="e">
        <f t="shared" si="72"/>
        <v>#DIV/0!</v>
      </c>
      <c r="I645" s="4">
        <v>18.356000000000002</v>
      </c>
      <c r="K645" s="43">
        <f t="shared" si="76"/>
        <v>1</v>
      </c>
      <c r="L645" s="43">
        <f t="shared" si="77"/>
        <v>644</v>
      </c>
      <c r="M645" s="44">
        <f t="shared" si="78"/>
        <v>13556.563000000006</v>
      </c>
      <c r="N645" s="4">
        <f t="shared" si="71"/>
        <v>20.585544999999993</v>
      </c>
      <c r="O645" s="4"/>
    </row>
    <row r="646" spans="1:15" x14ac:dyDescent="0.2">
      <c r="A646" s="5">
        <v>42284</v>
      </c>
      <c r="C646" s="4">
        <f>MIN($B$2:B646)</f>
        <v>0</v>
      </c>
      <c r="D646" s="43">
        <f t="shared" si="73"/>
        <v>0</v>
      </c>
      <c r="E646" s="43">
        <f t="shared" si="74"/>
        <v>0</v>
      </c>
      <c r="F646" s="44">
        <f t="shared" si="75"/>
        <v>0</v>
      </c>
      <c r="G646" s="44"/>
      <c r="H646" s="4" t="e">
        <f t="shared" si="72"/>
        <v>#DIV/0!</v>
      </c>
      <c r="I646" s="4">
        <v>18.568999999999999</v>
      </c>
      <c r="K646" s="43">
        <f t="shared" si="76"/>
        <v>1</v>
      </c>
      <c r="L646" s="43">
        <f t="shared" si="77"/>
        <v>645</v>
      </c>
      <c r="M646" s="44">
        <f t="shared" si="78"/>
        <v>13575.132000000005</v>
      </c>
      <c r="N646" s="4">
        <f t="shared" si="71"/>
        <v>20.572089999999989</v>
      </c>
      <c r="O646" s="4"/>
    </row>
    <row r="647" spans="1:15" x14ac:dyDescent="0.2">
      <c r="A647" s="5">
        <v>42285</v>
      </c>
      <c r="C647" s="4">
        <f>MIN($B$2:B647)</f>
        <v>0</v>
      </c>
      <c r="D647" s="43">
        <f t="shared" si="73"/>
        <v>0</v>
      </c>
      <c r="E647" s="43">
        <f t="shared" si="74"/>
        <v>0</v>
      </c>
      <c r="F647" s="44">
        <f t="shared" si="75"/>
        <v>0</v>
      </c>
      <c r="G647" s="44"/>
      <c r="H647" s="4" t="e">
        <f t="shared" si="72"/>
        <v>#DIV/0!</v>
      </c>
      <c r="I647" s="4">
        <v>18.802</v>
      </c>
      <c r="K647" s="43">
        <f t="shared" si="76"/>
        <v>1</v>
      </c>
      <c r="L647" s="43">
        <f t="shared" si="77"/>
        <v>646</v>
      </c>
      <c r="M647" s="44">
        <f t="shared" si="78"/>
        <v>13593.934000000005</v>
      </c>
      <c r="N647" s="4">
        <f t="shared" si="71"/>
        <v>20.559449999999988</v>
      </c>
      <c r="O647" s="4"/>
    </row>
    <row r="648" spans="1:15" x14ac:dyDescent="0.2">
      <c r="A648" s="5">
        <v>42286</v>
      </c>
      <c r="C648" s="4">
        <f>MIN($B$2:B648)</f>
        <v>0</v>
      </c>
      <c r="D648" s="43">
        <f t="shared" si="73"/>
        <v>0</v>
      </c>
      <c r="E648" s="43">
        <f t="shared" si="74"/>
        <v>0</v>
      </c>
      <c r="F648" s="44">
        <f t="shared" si="75"/>
        <v>0</v>
      </c>
      <c r="G648" s="44"/>
      <c r="H648" s="4" t="e">
        <f t="shared" si="72"/>
        <v>#DIV/0!</v>
      </c>
      <c r="I648" s="4">
        <v>18.457999999999998</v>
      </c>
      <c r="K648" s="43">
        <f t="shared" si="76"/>
        <v>1</v>
      </c>
      <c r="L648" s="43">
        <f t="shared" si="77"/>
        <v>647</v>
      </c>
      <c r="M648" s="44">
        <f t="shared" si="78"/>
        <v>13612.392000000005</v>
      </c>
      <c r="N648" s="4">
        <f t="shared" si="71"/>
        <v>20.545479999999987</v>
      </c>
      <c r="O648" s="4"/>
    </row>
    <row r="649" spans="1:15" x14ac:dyDescent="0.2">
      <c r="A649" s="5">
        <v>42287</v>
      </c>
      <c r="C649" s="4">
        <f>MIN($B$2:B649)</f>
        <v>0</v>
      </c>
      <c r="D649" s="43">
        <f t="shared" si="73"/>
        <v>0</v>
      </c>
      <c r="E649" s="43">
        <f t="shared" si="74"/>
        <v>0</v>
      </c>
      <c r="F649" s="44">
        <f t="shared" si="75"/>
        <v>0</v>
      </c>
      <c r="G649" s="44"/>
      <c r="H649" s="4" t="e">
        <f t="shared" si="72"/>
        <v>#DIV/0!</v>
      </c>
      <c r="I649" s="4">
        <v>18.619</v>
      </c>
      <c r="K649" s="43">
        <f t="shared" si="76"/>
        <v>1</v>
      </c>
      <c r="L649" s="43">
        <f t="shared" si="77"/>
        <v>648</v>
      </c>
      <c r="M649" s="44">
        <f t="shared" si="78"/>
        <v>13631.011000000006</v>
      </c>
      <c r="N649" s="4">
        <f t="shared" si="71"/>
        <v>20.531319999999997</v>
      </c>
      <c r="O649" s="4"/>
    </row>
    <row r="650" spans="1:15" x14ac:dyDescent="0.2">
      <c r="A650" s="5">
        <v>42288</v>
      </c>
      <c r="C650" s="4">
        <f>MIN($B$2:B650)</f>
        <v>0</v>
      </c>
      <c r="D650" s="43">
        <f t="shared" si="73"/>
        <v>0</v>
      </c>
      <c r="E650" s="43">
        <f t="shared" si="74"/>
        <v>0</v>
      </c>
      <c r="F650" s="44">
        <f t="shared" si="75"/>
        <v>0</v>
      </c>
      <c r="G650" s="44"/>
      <c r="H650" s="4" t="e">
        <f t="shared" si="72"/>
        <v>#DIV/0!</v>
      </c>
      <c r="I650" s="4">
        <v>18.986999999999998</v>
      </c>
      <c r="K650" s="43">
        <f t="shared" si="76"/>
        <v>1</v>
      </c>
      <c r="L650" s="43">
        <f t="shared" si="77"/>
        <v>649</v>
      </c>
      <c r="M650" s="44">
        <f t="shared" si="78"/>
        <v>13649.998000000005</v>
      </c>
      <c r="N650" s="4">
        <f t="shared" si="71"/>
        <v>20.518474999999988</v>
      </c>
      <c r="O650" s="4"/>
    </row>
    <row r="651" spans="1:15" x14ac:dyDescent="0.2">
      <c r="A651" s="5">
        <v>42289</v>
      </c>
      <c r="C651" s="4">
        <f>MIN($B$2:B651)</f>
        <v>0</v>
      </c>
      <c r="D651" s="43">
        <f t="shared" si="73"/>
        <v>0</v>
      </c>
      <c r="E651" s="43">
        <f t="shared" si="74"/>
        <v>0</v>
      </c>
      <c r="F651" s="44">
        <f t="shared" si="75"/>
        <v>0</v>
      </c>
      <c r="G651" s="44"/>
      <c r="H651" s="4" t="e">
        <f t="shared" si="72"/>
        <v>#DIV/0!</v>
      </c>
      <c r="I651" s="4">
        <v>18.765000000000001</v>
      </c>
      <c r="K651" s="43">
        <f t="shared" si="76"/>
        <v>1</v>
      </c>
      <c r="L651" s="43">
        <f t="shared" si="77"/>
        <v>650</v>
      </c>
      <c r="M651" s="44">
        <f t="shared" si="78"/>
        <v>13668.763000000004</v>
      </c>
      <c r="N651" s="4">
        <f t="shared" ref="N651:N714" si="79">(M651-M451)/(L651-L451)</f>
        <v>20.502904999999984</v>
      </c>
      <c r="O651" s="4"/>
    </row>
    <row r="652" spans="1:15" x14ac:dyDescent="0.2">
      <c r="A652" s="5">
        <v>42290</v>
      </c>
      <c r="C652" s="4">
        <f>MIN($B$2:B652)</f>
        <v>0</v>
      </c>
      <c r="D652" s="43">
        <f t="shared" si="73"/>
        <v>0</v>
      </c>
      <c r="E652" s="43">
        <f t="shared" si="74"/>
        <v>0</v>
      </c>
      <c r="F652" s="44">
        <f t="shared" si="75"/>
        <v>0</v>
      </c>
      <c r="G652" s="44"/>
      <c r="H652" s="4" t="e">
        <f t="shared" si="72"/>
        <v>#DIV/0!</v>
      </c>
      <c r="I652" s="4">
        <v>18.613</v>
      </c>
      <c r="K652" s="43">
        <f t="shared" si="76"/>
        <v>1</v>
      </c>
      <c r="L652" s="43">
        <f t="shared" si="77"/>
        <v>651</v>
      </c>
      <c r="M652" s="44">
        <f t="shared" si="78"/>
        <v>13687.376000000004</v>
      </c>
      <c r="N652" s="4">
        <f t="shared" si="79"/>
        <v>20.484349999999978</v>
      </c>
      <c r="O652" s="4"/>
    </row>
    <row r="653" spans="1:15" x14ac:dyDescent="0.2">
      <c r="A653" s="5">
        <v>42291</v>
      </c>
      <c r="C653" s="4">
        <f>MIN($B$2:B653)</f>
        <v>0</v>
      </c>
      <c r="D653" s="43">
        <f t="shared" si="73"/>
        <v>0</v>
      </c>
      <c r="E653" s="43">
        <f t="shared" si="74"/>
        <v>0</v>
      </c>
      <c r="F653" s="44">
        <f t="shared" si="75"/>
        <v>0</v>
      </c>
      <c r="G653" s="44"/>
      <c r="H653" s="4" t="e">
        <f t="shared" si="72"/>
        <v>#DIV/0!</v>
      </c>
      <c r="I653" s="4">
        <v>18.469000000000001</v>
      </c>
      <c r="K653" s="43">
        <f t="shared" si="76"/>
        <v>1</v>
      </c>
      <c r="L653" s="43">
        <f t="shared" si="77"/>
        <v>652</v>
      </c>
      <c r="M653" s="44">
        <f t="shared" si="78"/>
        <v>13705.845000000003</v>
      </c>
      <c r="N653" s="4">
        <f t="shared" si="79"/>
        <v>20.465634999999974</v>
      </c>
      <c r="O653" s="4"/>
    </row>
    <row r="654" spans="1:15" x14ac:dyDescent="0.2">
      <c r="A654" s="5">
        <v>42292</v>
      </c>
      <c r="C654" s="4">
        <f>MIN($B$2:B654)</f>
        <v>0</v>
      </c>
      <c r="D654" s="43">
        <f t="shared" si="73"/>
        <v>0</v>
      </c>
      <c r="E654" s="43">
        <f t="shared" si="74"/>
        <v>0</v>
      </c>
      <c r="F654" s="44">
        <f t="shared" si="75"/>
        <v>0</v>
      </c>
      <c r="G654" s="44"/>
      <c r="H654" s="4" t="e">
        <f t="shared" si="72"/>
        <v>#DIV/0!</v>
      </c>
      <c r="I654" s="4">
        <v>18.658000000000001</v>
      </c>
      <c r="K654" s="43">
        <f t="shared" si="76"/>
        <v>1</v>
      </c>
      <c r="L654" s="43">
        <f t="shared" si="77"/>
        <v>653</v>
      </c>
      <c r="M654" s="44">
        <f t="shared" si="78"/>
        <v>13724.503000000002</v>
      </c>
      <c r="N654" s="4">
        <f t="shared" si="79"/>
        <v>20.447339999999976</v>
      </c>
      <c r="O654" s="4"/>
    </row>
    <row r="655" spans="1:15" x14ac:dyDescent="0.2">
      <c r="A655" s="5">
        <v>42293</v>
      </c>
      <c r="C655" s="4">
        <f>MIN($B$2:B655)</f>
        <v>0</v>
      </c>
      <c r="D655" s="43">
        <f t="shared" si="73"/>
        <v>0</v>
      </c>
      <c r="E655" s="43">
        <f t="shared" si="74"/>
        <v>0</v>
      </c>
      <c r="F655" s="44">
        <f t="shared" si="75"/>
        <v>0</v>
      </c>
      <c r="G655" s="44"/>
      <c r="H655" s="4" t="e">
        <f t="shared" si="72"/>
        <v>#DIV/0!</v>
      </c>
      <c r="I655" s="4">
        <v>18.562000000000001</v>
      </c>
      <c r="K655" s="43">
        <f t="shared" si="76"/>
        <v>1</v>
      </c>
      <c r="L655" s="43">
        <f t="shared" si="77"/>
        <v>654</v>
      </c>
      <c r="M655" s="44">
        <f t="shared" si="78"/>
        <v>13743.065000000002</v>
      </c>
      <c r="N655" s="4">
        <f t="shared" si="79"/>
        <v>20.429699999999976</v>
      </c>
      <c r="O655" s="4"/>
    </row>
    <row r="656" spans="1:15" x14ac:dyDescent="0.2">
      <c r="A656" s="5">
        <v>42294</v>
      </c>
      <c r="C656" s="4">
        <f>MIN($B$2:B656)</f>
        <v>0</v>
      </c>
      <c r="D656" s="43">
        <f t="shared" si="73"/>
        <v>0</v>
      </c>
      <c r="E656" s="43">
        <f t="shared" si="74"/>
        <v>0</v>
      </c>
      <c r="F656" s="44">
        <f t="shared" si="75"/>
        <v>0</v>
      </c>
      <c r="G656" s="44"/>
      <c r="H656" s="4" t="e">
        <f t="shared" si="72"/>
        <v>#DIV/0!</v>
      </c>
      <c r="I656" s="4">
        <v>18.510999999999999</v>
      </c>
      <c r="K656" s="43">
        <f t="shared" si="76"/>
        <v>1</v>
      </c>
      <c r="L656" s="43">
        <f t="shared" si="77"/>
        <v>655</v>
      </c>
      <c r="M656" s="44">
        <f t="shared" si="78"/>
        <v>13761.576000000003</v>
      </c>
      <c r="N656" s="4">
        <f t="shared" si="79"/>
        <v>20.411134999999977</v>
      </c>
      <c r="O656" s="4"/>
    </row>
    <row r="657" spans="1:15" x14ac:dyDescent="0.2">
      <c r="A657" s="5">
        <v>42295</v>
      </c>
      <c r="C657" s="4">
        <f>MIN($B$2:B657)</f>
        <v>0</v>
      </c>
      <c r="D657" s="43">
        <f t="shared" si="73"/>
        <v>0</v>
      </c>
      <c r="E657" s="43">
        <f t="shared" si="74"/>
        <v>0</v>
      </c>
      <c r="F657" s="44">
        <f t="shared" si="75"/>
        <v>0</v>
      </c>
      <c r="G657" s="44"/>
      <c r="H657" s="4" t="e">
        <f t="shared" si="72"/>
        <v>#DIV/0!</v>
      </c>
      <c r="I657" s="4">
        <v>18.698</v>
      </c>
      <c r="K657" s="43">
        <f t="shared" si="76"/>
        <v>1</v>
      </c>
      <c r="L657" s="43">
        <f t="shared" si="77"/>
        <v>656</v>
      </c>
      <c r="M657" s="44">
        <f t="shared" si="78"/>
        <v>13780.274000000003</v>
      </c>
      <c r="N657" s="4">
        <f t="shared" si="79"/>
        <v>20.39106499999998</v>
      </c>
      <c r="O657" s="4"/>
    </row>
    <row r="658" spans="1:15" x14ac:dyDescent="0.2">
      <c r="A658" s="5">
        <v>42296</v>
      </c>
      <c r="C658" s="4">
        <f>MIN($B$2:B658)</f>
        <v>0</v>
      </c>
      <c r="D658" s="43">
        <f t="shared" si="73"/>
        <v>0</v>
      </c>
      <c r="E658" s="43">
        <f t="shared" si="74"/>
        <v>0</v>
      </c>
      <c r="F658" s="44">
        <f t="shared" si="75"/>
        <v>0</v>
      </c>
      <c r="G658" s="44"/>
      <c r="H658" s="4" t="e">
        <f t="shared" si="72"/>
        <v>#DIV/0!</v>
      </c>
      <c r="I658" s="4">
        <v>19.012</v>
      </c>
      <c r="K658" s="43">
        <f t="shared" si="76"/>
        <v>1</v>
      </c>
      <c r="L658" s="43">
        <f t="shared" si="77"/>
        <v>657</v>
      </c>
      <c r="M658" s="44">
        <f t="shared" si="78"/>
        <v>13799.286000000004</v>
      </c>
      <c r="N658" s="4">
        <f t="shared" si="79"/>
        <v>20.372244999999985</v>
      </c>
      <c r="O658" s="4"/>
    </row>
    <row r="659" spans="1:15" x14ac:dyDescent="0.2">
      <c r="A659" s="5">
        <v>42297</v>
      </c>
      <c r="C659" s="4">
        <f>MIN($B$2:B659)</f>
        <v>0</v>
      </c>
      <c r="D659" s="43">
        <f t="shared" si="73"/>
        <v>0</v>
      </c>
      <c r="E659" s="43">
        <f t="shared" si="74"/>
        <v>0</v>
      </c>
      <c r="F659" s="44">
        <f t="shared" si="75"/>
        <v>0</v>
      </c>
      <c r="G659" s="44"/>
      <c r="H659" s="4" t="e">
        <f t="shared" si="72"/>
        <v>#DIV/0!</v>
      </c>
      <c r="I659" s="4">
        <v>18.687999999999999</v>
      </c>
      <c r="K659" s="43">
        <f t="shared" si="76"/>
        <v>1</v>
      </c>
      <c r="L659" s="43">
        <f t="shared" si="77"/>
        <v>658</v>
      </c>
      <c r="M659" s="44">
        <f t="shared" si="78"/>
        <v>13817.974000000004</v>
      </c>
      <c r="N659" s="4">
        <f t="shared" si="79"/>
        <v>20.351939999999985</v>
      </c>
      <c r="O659" s="4"/>
    </row>
    <row r="660" spans="1:15" x14ac:dyDescent="0.2">
      <c r="A660" s="5">
        <v>42298</v>
      </c>
      <c r="C660" s="4">
        <f>MIN($B$2:B660)</f>
        <v>0</v>
      </c>
      <c r="D660" s="43">
        <f t="shared" si="73"/>
        <v>0</v>
      </c>
      <c r="E660" s="43">
        <f t="shared" si="74"/>
        <v>0</v>
      </c>
      <c r="F660" s="44">
        <f t="shared" si="75"/>
        <v>0</v>
      </c>
      <c r="G660" s="44"/>
      <c r="H660" s="4" t="e">
        <f t="shared" si="72"/>
        <v>#DIV/0!</v>
      </c>
      <c r="I660" s="4">
        <v>18.477</v>
      </c>
      <c r="K660" s="43">
        <f t="shared" si="76"/>
        <v>1</v>
      </c>
      <c r="L660" s="43">
        <f t="shared" si="77"/>
        <v>659</v>
      </c>
      <c r="M660" s="44">
        <f t="shared" si="78"/>
        <v>13836.451000000005</v>
      </c>
      <c r="N660" s="4">
        <f t="shared" si="79"/>
        <v>20.330759999999991</v>
      </c>
      <c r="O660" s="4"/>
    </row>
    <row r="661" spans="1:15" x14ac:dyDescent="0.2">
      <c r="A661" s="5">
        <v>42299</v>
      </c>
      <c r="C661" s="4">
        <f>MIN($B$2:B661)</f>
        <v>0</v>
      </c>
      <c r="D661" s="43">
        <f t="shared" si="73"/>
        <v>0</v>
      </c>
      <c r="E661" s="43">
        <f t="shared" si="74"/>
        <v>0</v>
      </c>
      <c r="F661" s="44">
        <f t="shared" si="75"/>
        <v>0</v>
      </c>
      <c r="G661" s="44"/>
      <c r="H661" s="4" t="e">
        <f t="shared" si="72"/>
        <v>#DIV/0!</v>
      </c>
      <c r="I661" s="4">
        <v>18.515000000000001</v>
      </c>
      <c r="K661" s="43">
        <f t="shared" si="76"/>
        <v>1</v>
      </c>
      <c r="L661" s="43">
        <f t="shared" si="77"/>
        <v>660</v>
      </c>
      <c r="M661" s="44">
        <f t="shared" si="78"/>
        <v>13854.966000000004</v>
      </c>
      <c r="N661" s="4">
        <f t="shared" si="79"/>
        <v>20.309809999999988</v>
      </c>
      <c r="O661" s="4"/>
    </row>
    <row r="662" spans="1:15" x14ac:dyDescent="0.2">
      <c r="A662" s="5">
        <v>42300</v>
      </c>
      <c r="C662" s="4">
        <f>MIN($B$2:B662)</f>
        <v>0</v>
      </c>
      <c r="D662" s="43">
        <f t="shared" si="73"/>
        <v>0</v>
      </c>
      <c r="E662" s="43">
        <f t="shared" si="74"/>
        <v>0</v>
      </c>
      <c r="F662" s="44">
        <f t="shared" si="75"/>
        <v>0</v>
      </c>
      <c r="G662" s="44"/>
      <c r="H662" s="4" t="e">
        <f t="shared" si="72"/>
        <v>#DIV/0!</v>
      </c>
      <c r="I662" s="4">
        <v>18.260000000000002</v>
      </c>
      <c r="K662" s="43">
        <f t="shared" si="76"/>
        <v>1</v>
      </c>
      <c r="L662" s="43">
        <f t="shared" si="77"/>
        <v>661</v>
      </c>
      <c r="M662" s="44">
        <f t="shared" si="78"/>
        <v>13873.226000000004</v>
      </c>
      <c r="N662" s="4">
        <f t="shared" si="79"/>
        <v>20.286924999999993</v>
      </c>
      <c r="O662" s="4"/>
    </row>
    <row r="663" spans="1:15" x14ac:dyDescent="0.2">
      <c r="A663" s="5">
        <v>42301</v>
      </c>
      <c r="C663" s="4">
        <f>MIN($B$2:B663)</f>
        <v>0</v>
      </c>
      <c r="D663" s="43">
        <f t="shared" si="73"/>
        <v>0</v>
      </c>
      <c r="E663" s="43">
        <f t="shared" si="74"/>
        <v>0</v>
      </c>
      <c r="F663" s="44">
        <f t="shared" si="75"/>
        <v>0</v>
      </c>
      <c r="G663" s="44"/>
      <c r="H663" s="4" t="e">
        <f t="shared" si="72"/>
        <v>#DIV/0!</v>
      </c>
      <c r="I663" s="4">
        <v>18.259</v>
      </c>
      <c r="K663" s="43">
        <f t="shared" si="76"/>
        <v>1</v>
      </c>
      <c r="L663" s="43">
        <f t="shared" si="77"/>
        <v>662</v>
      </c>
      <c r="M663" s="44">
        <f t="shared" si="78"/>
        <v>13891.485000000004</v>
      </c>
      <c r="N663" s="4">
        <f t="shared" si="79"/>
        <v>20.26753999999999</v>
      </c>
      <c r="O663" s="4"/>
    </row>
    <row r="664" spans="1:15" x14ac:dyDescent="0.2">
      <c r="A664" s="5">
        <v>42302</v>
      </c>
      <c r="C664" s="4">
        <f>MIN($B$2:B664)</f>
        <v>0</v>
      </c>
      <c r="D664" s="43">
        <f t="shared" si="73"/>
        <v>0</v>
      </c>
      <c r="E664" s="43">
        <f t="shared" si="74"/>
        <v>0</v>
      </c>
      <c r="F664" s="44">
        <f t="shared" si="75"/>
        <v>0</v>
      </c>
      <c r="G664" s="44"/>
      <c r="H664" s="4" t="e">
        <f t="shared" si="72"/>
        <v>#DIV/0!</v>
      </c>
      <c r="I664" s="4">
        <v>18.423999999999999</v>
      </c>
      <c r="K664" s="43">
        <f t="shared" si="76"/>
        <v>1</v>
      </c>
      <c r="L664" s="43">
        <f t="shared" si="77"/>
        <v>663</v>
      </c>
      <c r="M664" s="44">
        <f t="shared" si="78"/>
        <v>13909.909000000005</v>
      </c>
      <c r="N664" s="4">
        <f t="shared" si="79"/>
        <v>20.247624999999999</v>
      </c>
      <c r="O664" s="4"/>
    </row>
    <row r="665" spans="1:15" x14ac:dyDescent="0.2">
      <c r="A665" s="5">
        <v>42303</v>
      </c>
      <c r="C665" s="4">
        <f>MIN($B$2:B665)</f>
        <v>0</v>
      </c>
      <c r="D665" s="43">
        <f t="shared" si="73"/>
        <v>0</v>
      </c>
      <c r="E665" s="43">
        <f t="shared" si="74"/>
        <v>0</v>
      </c>
      <c r="F665" s="44">
        <f t="shared" si="75"/>
        <v>0</v>
      </c>
      <c r="G665" s="44"/>
      <c r="H665" s="4" t="e">
        <f t="shared" si="72"/>
        <v>#DIV/0!</v>
      </c>
      <c r="I665" s="4">
        <v>18.300999999999998</v>
      </c>
      <c r="K665" s="43">
        <f t="shared" si="76"/>
        <v>1</v>
      </c>
      <c r="L665" s="43">
        <f t="shared" si="77"/>
        <v>664</v>
      </c>
      <c r="M665" s="44">
        <f t="shared" si="78"/>
        <v>13928.210000000005</v>
      </c>
      <c r="N665" s="4">
        <f t="shared" si="79"/>
        <v>20.226804999999995</v>
      </c>
      <c r="O665" s="4"/>
    </row>
    <row r="666" spans="1:15" x14ac:dyDescent="0.2">
      <c r="A666" s="5">
        <v>42304</v>
      </c>
      <c r="C666" s="4">
        <f>MIN($B$2:B666)</f>
        <v>0</v>
      </c>
      <c r="D666" s="43">
        <f t="shared" si="73"/>
        <v>0</v>
      </c>
      <c r="E666" s="43">
        <f t="shared" si="74"/>
        <v>0</v>
      </c>
      <c r="F666" s="44">
        <f t="shared" si="75"/>
        <v>0</v>
      </c>
      <c r="G666" s="44"/>
      <c r="H666" s="4" t="e">
        <f t="shared" si="72"/>
        <v>#DIV/0!</v>
      </c>
      <c r="I666" s="4">
        <v>18.347999999999999</v>
      </c>
      <c r="K666" s="43">
        <f t="shared" si="76"/>
        <v>1</v>
      </c>
      <c r="L666" s="43">
        <f t="shared" si="77"/>
        <v>665</v>
      </c>
      <c r="M666" s="44">
        <f t="shared" si="78"/>
        <v>13946.558000000005</v>
      </c>
      <c r="N666" s="4">
        <f t="shared" si="79"/>
        <v>20.207079999999998</v>
      </c>
      <c r="O666" s="4"/>
    </row>
    <row r="667" spans="1:15" x14ac:dyDescent="0.2">
      <c r="A667" s="5">
        <v>42305</v>
      </c>
      <c r="C667" s="4">
        <f>MIN($B$2:B667)</f>
        <v>0</v>
      </c>
      <c r="D667" s="43">
        <f t="shared" si="73"/>
        <v>0</v>
      </c>
      <c r="E667" s="43">
        <f t="shared" si="74"/>
        <v>0</v>
      </c>
      <c r="F667" s="44">
        <f t="shared" si="75"/>
        <v>0</v>
      </c>
      <c r="G667" s="44"/>
      <c r="H667" s="4" t="e">
        <f t="shared" si="72"/>
        <v>#DIV/0!</v>
      </c>
      <c r="I667" s="4">
        <v>18.341000000000001</v>
      </c>
      <c r="K667" s="43">
        <f t="shared" si="76"/>
        <v>1</v>
      </c>
      <c r="L667" s="43">
        <f t="shared" si="77"/>
        <v>666</v>
      </c>
      <c r="M667" s="44">
        <f t="shared" si="78"/>
        <v>13964.899000000005</v>
      </c>
      <c r="N667" s="4">
        <f t="shared" si="79"/>
        <v>20.187089999999998</v>
      </c>
      <c r="O667" s="4"/>
    </row>
    <row r="668" spans="1:15" x14ac:dyDescent="0.2">
      <c r="A668" s="5">
        <v>42306</v>
      </c>
      <c r="C668" s="4">
        <f>MIN($B$2:B668)</f>
        <v>0</v>
      </c>
      <c r="D668" s="43">
        <f t="shared" si="73"/>
        <v>0</v>
      </c>
      <c r="E668" s="43">
        <f t="shared" si="74"/>
        <v>0</v>
      </c>
      <c r="F668" s="44">
        <f t="shared" si="75"/>
        <v>0</v>
      </c>
      <c r="G668" s="44"/>
      <c r="H668" s="4" t="e">
        <f t="shared" si="72"/>
        <v>#DIV/0!</v>
      </c>
      <c r="I668" s="4">
        <v>18.501000000000001</v>
      </c>
      <c r="K668" s="43">
        <f t="shared" si="76"/>
        <v>1</v>
      </c>
      <c r="L668" s="43">
        <f t="shared" si="77"/>
        <v>667</v>
      </c>
      <c r="M668" s="44">
        <f t="shared" si="78"/>
        <v>13983.400000000005</v>
      </c>
      <c r="N668" s="4">
        <f t="shared" si="79"/>
        <v>20.166999999999998</v>
      </c>
      <c r="O668" s="4"/>
    </row>
    <row r="669" spans="1:15" x14ac:dyDescent="0.2">
      <c r="A669" s="5">
        <v>42307</v>
      </c>
      <c r="C669" s="4">
        <f>MIN($B$2:B669)</f>
        <v>0</v>
      </c>
      <c r="D669" s="43">
        <f t="shared" si="73"/>
        <v>0</v>
      </c>
      <c r="E669" s="43">
        <f t="shared" si="74"/>
        <v>0</v>
      </c>
      <c r="F669" s="44">
        <f t="shared" si="75"/>
        <v>0</v>
      </c>
      <c r="G669" s="44"/>
      <c r="H669" s="4" t="e">
        <f t="shared" si="72"/>
        <v>#DIV/0!</v>
      </c>
      <c r="I669" s="4">
        <v>17.850999999999999</v>
      </c>
      <c r="K669" s="43">
        <f t="shared" si="76"/>
        <v>1</v>
      </c>
      <c r="L669" s="43">
        <f t="shared" si="77"/>
        <v>668</v>
      </c>
      <c r="M669" s="44">
        <f t="shared" si="78"/>
        <v>14001.251000000006</v>
      </c>
      <c r="N669" s="4">
        <f t="shared" si="79"/>
        <v>20.143075</v>
      </c>
      <c r="O669" s="4"/>
    </row>
    <row r="670" spans="1:15" x14ac:dyDescent="0.2">
      <c r="A670" s="5">
        <v>42308</v>
      </c>
      <c r="C670" s="4">
        <f>MIN($B$2:B670)</f>
        <v>0</v>
      </c>
      <c r="D670" s="43">
        <f t="shared" si="73"/>
        <v>0</v>
      </c>
      <c r="E670" s="43">
        <f t="shared" si="74"/>
        <v>0</v>
      </c>
      <c r="F670" s="44">
        <f t="shared" si="75"/>
        <v>0</v>
      </c>
      <c r="G670" s="44"/>
      <c r="H670" s="4" t="e">
        <f t="shared" si="72"/>
        <v>#DIV/0!</v>
      </c>
      <c r="I670" s="4">
        <v>17.609000000000002</v>
      </c>
      <c r="K670" s="43">
        <f t="shared" si="76"/>
        <v>1</v>
      </c>
      <c r="L670" s="43">
        <f t="shared" si="77"/>
        <v>669</v>
      </c>
      <c r="M670" s="44">
        <f t="shared" si="78"/>
        <v>14018.860000000006</v>
      </c>
      <c r="N670" s="4">
        <f t="shared" si="79"/>
        <v>20.118910000000007</v>
      </c>
      <c r="O670" s="4"/>
    </row>
    <row r="671" spans="1:15" x14ac:dyDescent="0.2">
      <c r="A671" s="5">
        <v>42309</v>
      </c>
      <c r="C671" s="4">
        <f>MIN($B$2:B671)</f>
        <v>0</v>
      </c>
      <c r="D671" s="43">
        <f t="shared" si="73"/>
        <v>0</v>
      </c>
      <c r="E671" s="43">
        <f t="shared" si="74"/>
        <v>0</v>
      </c>
      <c r="F671" s="44">
        <f t="shared" si="75"/>
        <v>0</v>
      </c>
      <c r="G671" s="44"/>
      <c r="H671" s="4" t="e">
        <f t="shared" si="72"/>
        <v>#DIV/0!</v>
      </c>
      <c r="I671" s="4">
        <v>18.225000000000001</v>
      </c>
      <c r="K671" s="43">
        <f t="shared" si="76"/>
        <v>1</v>
      </c>
      <c r="L671" s="43">
        <f t="shared" si="77"/>
        <v>670</v>
      </c>
      <c r="M671" s="44">
        <f t="shared" si="78"/>
        <v>14037.085000000006</v>
      </c>
      <c r="N671" s="4">
        <f t="shared" si="79"/>
        <v>20.098595000000003</v>
      </c>
      <c r="O671" s="4"/>
    </row>
    <row r="672" spans="1:15" x14ac:dyDescent="0.2">
      <c r="A672" s="5">
        <v>42310</v>
      </c>
      <c r="C672" s="4">
        <f>MIN($B$2:B672)</f>
        <v>0</v>
      </c>
      <c r="D672" s="43">
        <f t="shared" si="73"/>
        <v>0</v>
      </c>
      <c r="E672" s="43">
        <f t="shared" si="74"/>
        <v>0</v>
      </c>
      <c r="F672" s="44">
        <f t="shared" si="75"/>
        <v>0</v>
      </c>
      <c r="G672" s="44"/>
      <c r="H672" s="4" t="e">
        <f t="shared" si="72"/>
        <v>#DIV/0!</v>
      </c>
      <c r="I672" s="4">
        <v>17.95</v>
      </c>
      <c r="K672" s="43">
        <f t="shared" si="76"/>
        <v>1</v>
      </c>
      <c r="L672" s="43">
        <f t="shared" si="77"/>
        <v>671</v>
      </c>
      <c r="M672" s="44">
        <f t="shared" si="78"/>
        <v>14055.035000000007</v>
      </c>
      <c r="N672" s="4">
        <f t="shared" si="79"/>
        <v>20.07791000000001</v>
      </c>
      <c r="O672" s="4"/>
    </row>
    <row r="673" spans="1:15" x14ac:dyDescent="0.2">
      <c r="A673" s="5">
        <v>42311</v>
      </c>
      <c r="C673" s="4">
        <f>MIN($B$2:B673)</f>
        <v>0</v>
      </c>
      <c r="D673" s="43">
        <f t="shared" si="73"/>
        <v>0</v>
      </c>
      <c r="E673" s="43">
        <f t="shared" si="74"/>
        <v>0</v>
      </c>
      <c r="F673" s="44">
        <f t="shared" si="75"/>
        <v>0</v>
      </c>
      <c r="G673" s="44"/>
      <c r="H673" s="4" t="e">
        <f t="shared" ref="H673:H736" si="80">(F673-F387)/(E673-E387)</f>
        <v>#DIV/0!</v>
      </c>
      <c r="I673" s="4">
        <v>17.832000000000001</v>
      </c>
      <c r="K673" s="43">
        <f t="shared" si="76"/>
        <v>1</v>
      </c>
      <c r="L673" s="43">
        <f t="shared" si="77"/>
        <v>672</v>
      </c>
      <c r="M673" s="44">
        <f t="shared" si="78"/>
        <v>14072.867000000007</v>
      </c>
      <c r="N673" s="4">
        <f t="shared" si="79"/>
        <v>20.058370000000014</v>
      </c>
      <c r="O673" s="4"/>
    </row>
    <row r="674" spans="1:15" x14ac:dyDescent="0.2">
      <c r="A674" s="5">
        <v>42312</v>
      </c>
      <c r="C674" s="4">
        <f>MIN($B$2:B674)</f>
        <v>0</v>
      </c>
      <c r="D674" s="43">
        <f t="shared" si="73"/>
        <v>0</v>
      </c>
      <c r="E674" s="43">
        <f t="shared" si="74"/>
        <v>0</v>
      </c>
      <c r="F674" s="44">
        <f t="shared" si="75"/>
        <v>0</v>
      </c>
      <c r="G674" s="44"/>
      <c r="H674" s="4" t="e">
        <f t="shared" si="80"/>
        <v>#DIV/0!</v>
      </c>
      <c r="I674" s="4">
        <v>17.873999999999999</v>
      </c>
      <c r="K674" s="43">
        <f t="shared" si="76"/>
        <v>1</v>
      </c>
      <c r="L674" s="43">
        <f t="shared" si="77"/>
        <v>673</v>
      </c>
      <c r="M674" s="44">
        <f t="shared" si="78"/>
        <v>14090.741000000007</v>
      </c>
      <c r="N674" s="4">
        <f t="shared" si="79"/>
        <v>20.038780000000017</v>
      </c>
      <c r="O674" s="4"/>
    </row>
    <row r="675" spans="1:15" x14ac:dyDescent="0.2">
      <c r="A675" s="5">
        <v>42313</v>
      </c>
      <c r="C675" s="4">
        <f>MIN($B$2:B675)</f>
        <v>0</v>
      </c>
      <c r="D675" s="43">
        <f t="shared" si="73"/>
        <v>0</v>
      </c>
      <c r="E675" s="43">
        <f t="shared" si="74"/>
        <v>0</v>
      </c>
      <c r="F675" s="44">
        <f t="shared" si="75"/>
        <v>0</v>
      </c>
      <c r="G675" s="44"/>
      <c r="H675" s="4" t="e">
        <f t="shared" si="80"/>
        <v>#DIV/0!</v>
      </c>
      <c r="I675" s="4">
        <v>17.364000000000001</v>
      </c>
      <c r="K675" s="43">
        <f t="shared" si="76"/>
        <v>1</v>
      </c>
      <c r="L675" s="43">
        <f t="shared" si="77"/>
        <v>674</v>
      </c>
      <c r="M675" s="44">
        <f t="shared" si="78"/>
        <v>14108.105000000007</v>
      </c>
      <c r="N675" s="4">
        <f t="shared" si="79"/>
        <v>20.016535000000012</v>
      </c>
      <c r="O675" s="4"/>
    </row>
    <row r="676" spans="1:15" x14ac:dyDescent="0.2">
      <c r="A676" s="5">
        <v>42314</v>
      </c>
      <c r="C676" s="4">
        <f>MIN($B$2:B676)</f>
        <v>0</v>
      </c>
      <c r="D676" s="43">
        <f t="shared" si="73"/>
        <v>0</v>
      </c>
      <c r="E676" s="43">
        <f t="shared" si="74"/>
        <v>0</v>
      </c>
      <c r="F676" s="44">
        <f t="shared" si="75"/>
        <v>0</v>
      </c>
      <c r="G676" s="44"/>
      <c r="H676" s="4" t="e">
        <f t="shared" si="80"/>
        <v>#DIV/0!</v>
      </c>
      <c r="I676" s="4">
        <v>17.015000000000001</v>
      </c>
      <c r="K676" s="43">
        <f t="shared" si="76"/>
        <v>1</v>
      </c>
      <c r="L676" s="43">
        <f t="shared" si="77"/>
        <v>675</v>
      </c>
      <c r="M676" s="44">
        <f t="shared" si="78"/>
        <v>14125.120000000006</v>
      </c>
      <c r="N676" s="4">
        <f t="shared" si="79"/>
        <v>19.99376500000001</v>
      </c>
      <c r="O676" s="4"/>
    </row>
    <row r="677" spans="1:15" x14ac:dyDescent="0.2">
      <c r="A677" s="5">
        <v>42315</v>
      </c>
      <c r="C677" s="4">
        <f>MIN($B$2:B677)</f>
        <v>0</v>
      </c>
      <c r="D677" s="43">
        <f t="shared" si="73"/>
        <v>0</v>
      </c>
      <c r="E677" s="43">
        <f t="shared" si="74"/>
        <v>0</v>
      </c>
      <c r="F677" s="44">
        <f t="shared" si="75"/>
        <v>0</v>
      </c>
      <c r="G677" s="44"/>
      <c r="H677" s="4" t="e">
        <f t="shared" si="80"/>
        <v>#DIV/0!</v>
      </c>
      <c r="I677" s="4">
        <v>17.04</v>
      </c>
      <c r="K677" s="43">
        <f t="shared" si="76"/>
        <v>1</v>
      </c>
      <c r="L677" s="43">
        <f t="shared" si="77"/>
        <v>676</v>
      </c>
      <c r="M677" s="44">
        <f t="shared" si="78"/>
        <v>14142.160000000007</v>
      </c>
      <c r="N677" s="4">
        <f t="shared" si="79"/>
        <v>19.970320000000019</v>
      </c>
      <c r="O677" s="4"/>
    </row>
    <row r="678" spans="1:15" x14ac:dyDescent="0.2">
      <c r="A678" s="5">
        <v>42316</v>
      </c>
      <c r="C678" s="4">
        <f>MIN($B$2:B678)</f>
        <v>0</v>
      </c>
      <c r="D678" s="43">
        <f t="shared" si="73"/>
        <v>0</v>
      </c>
      <c r="E678" s="43">
        <f t="shared" si="74"/>
        <v>0</v>
      </c>
      <c r="F678" s="44">
        <f t="shared" si="75"/>
        <v>0</v>
      </c>
      <c r="G678" s="44"/>
      <c r="H678" s="4" t="e">
        <f t="shared" si="80"/>
        <v>#DIV/0!</v>
      </c>
      <c r="I678" s="4">
        <v>17.155000000000001</v>
      </c>
      <c r="K678" s="43">
        <f t="shared" si="76"/>
        <v>1</v>
      </c>
      <c r="L678" s="43">
        <f t="shared" si="77"/>
        <v>677</v>
      </c>
      <c r="M678" s="44">
        <f t="shared" si="78"/>
        <v>14159.315000000008</v>
      </c>
      <c r="N678" s="4">
        <f t="shared" si="79"/>
        <v>19.948350000000019</v>
      </c>
      <c r="O678" s="4"/>
    </row>
    <row r="679" spans="1:15" x14ac:dyDescent="0.2">
      <c r="A679" s="5">
        <v>42317</v>
      </c>
      <c r="C679" s="4">
        <f>MIN($B$2:B679)</f>
        <v>0</v>
      </c>
      <c r="D679" s="43">
        <f t="shared" si="73"/>
        <v>0</v>
      </c>
      <c r="E679" s="43">
        <f t="shared" si="74"/>
        <v>0</v>
      </c>
      <c r="F679" s="44">
        <f t="shared" si="75"/>
        <v>0</v>
      </c>
      <c r="G679" s="44"/>
      <c r="H679" s="4" t="e">
        <f t="shared" si="80"/>
        <v>#DIV/0!</v>
      </c>
      <c r="I679" s="4">
        <v>16.841000000000001</v>
      </c>
      <c r="K679" s="43">
        <f t="shared" si="76"/>
        <v>1</v>
      </c>
      <c r="L679" s="43">
        <f t="shared" si="77"/>
        <v>678</v>
      </c>
      <c r="M679" s="44">
        <f t="shared" si="78"/>
        <v>14176.156000000008</v>
      </c>
      <c r="N679" s="4">
        <f t="shared" si="79"/>
        <v>19.925415000000022</v>
      </c>
      <c r="O679" s="4"/>
    </row>
    <row r="680" spans="1:15" x14ac:dyDescent="0.2">
      <c r="A680" s="5">
        <v>42318</v>
      </c>
      <c r="C680" s="4">
        <f>MIN($B$2:B680)</f>
        <v>0</v>
      </c>
      <c r="D680" s="43">
        <f t="shared" si="73"/>
        <v>0</v>
      </c>
      <c r="E680" s="43">
        <f t="shared" si="74"/>
        <v>0</v>
      </c>
      <c r="F680" s="44">
        <f t="shared" si="75"/>
        <v>0</v>
      </c>
      <c r="G680" s="44"/>
      <c r="H680" s="4" t="e">
        <f t="shared" si="80"/>
        <v>#DIV/0!</v>
      </c>
      <c r="I680" s="4">
        <v>17.364999999999998</v>
      </c>
      <c r="K680" s="43">
        <f t="shared" si="76"/>
        <v>1</v>
      </c>
      <c r="L680" s="43">
        <f t="shared" si="77"/>
        <v>679</v>
      </c>
      <c r="M680" s="44">
        <f t="shared" si="78"/>
        <v>14193.521000000008</v>
      </c>
      <c r="N680" s="4">
        <f t="shared" si="79"/>
        <v>19.90563000000002</v>
      </c>
      <c r="O680" s="4"/>
    </row>
    <row r="681" spans="1:15" x14ac:dyDescent="0.2">
      <c r="A681" s="5">
        <v>42319</v>
      </c>
      <c r="C681" s="4">
        <f>MIN($B$2:B681)</f>
        <v>0</v>
      </c>
      <c r="D681" s="43">
        <f t="shared" si="73"/>
        <v>0</v>
      </c>
      <c r="E681" s="43">
        <f t="shared" si="74"/>
        <v>0</v>
      </c>
      <c r="F681" s="44">
        <f t="shared" si="75"/>
        <v>0</v>
      </c>
      <c r="G681" s="44"/>
      <c r="H681" s="4" t="e">
        <f t="shared" si="80"/>
        <v>#DIV/0!</v>
      </c>
      <c r="I681" s="4">
        <v>16.715</v>
      </c>
      <c r="K681" s="43">
        <f t="shared" si="76"/>
        <v>1</v>
      </c>
      <c r="L681" s="43">
        <f t="shared" si="77"/>
        <v>680</v>
      </c>
      <c r="M681" s="44">
        <f t="shared" si="78"/>
        <v>14210.236000000008</v>
      </c>
      <c r="N681" s="4">
        <f t="shared" si="79"/>
        <v>19.883025000000018</v>
      </c>
      <c r="O681" s="4"/>
    </row>
    <row r="682" spans="1:15" x14ac:dyDescent="0.2">
      <c r="A682" s="5">
        <v>42320</v>
      </c>
      <c r="C682" s="4">
        <f>MIN($B$2:B682)</f>
        <v>0</v>
      </c>
      <c r="D682" s="43">
        <f t="shared" si="73"/>
        <v>0</v>
      </c>
      <c r="E682" s="43">
        <f t="shared" si="74"/>
        <v>0</v>
      </c>
      <c r="F682" s="44">
        <f t="shared" si="75"/>
        <v>0</v>
      </c>
      <c r="G682" s="44"/>
      <c r="H682" s="4" t="e">
        <f t="shared" si="80"/>
        <v>#DIV/0!</v>
      </c>
      <c r="I682" s="4">
        <v>16.427</v>
      </c>
      <c r="K682" s="43">
        <f t="shared" si="76"/>
        <v>1</v>
      </c>
      <c r="L682" s="43">
        <f t="shared" si="77"/>
        <v>681</v>
      </c>
      <c r="M682" s="44">
        <f t="shared" si="78"/>
        <v>14226.663000000008</v>
      </c>
      <c r="N682" s="4">
        <f t="shared" si="79"/>
        <v>19.857745000000012</v>
      </c>
      <c r="O682" s="4"/>
    </row>
    <row r="683" spans="1:15" x14ac:dyDescent="0.2">
      <c r="A683" s="5">
        <v>42321</v>
      </c>
      <c r="C683" s="4">
        <f>MIN($B$2:B683)</f>
        <v>0</v>
      </c>
      <c r="D683" s="43">
        <f t="shared" si="73"/>
        <v>0</v>
      </c>
      <c r="E683" s="43">
        <f t="shared" si="74"/>
        <v>0</v>
      </c>
      <c r="F683" s="44">
        <f t="shared" si="75"/>
        <v>0</v>
      </c>
      <c r="G683" s="44"/>
      <c r="H683" s="4" t="e">
        <f t="shared" si="80"/>
        <v>#DIV/0!</v>
      </c>
      <c r="I683" s="4">
        <v>16.533000000000001</v>
      </c>
      <c r="K683" s="43">
        <f t="shared" si="76"/>
        <v>1</v>
      </c>
      <c r="L683" s="43">
        <f t="shared" si="77"/>
        <v>682</v>
      </c>
      <c r="M683" s="44">
        <f t="shared" si="78"/>
        <v>14243.196000000007</v>
      </c>
      <c r="N683" s="4">
        <f t="shared" si="79"/>
        <v>19.832395000000016</v>
      </c>
      <c r="O683" s="4"/>
    </row>
    <row r="684" spans="1:15" x14ac:dyDescent="0.2">
      <c r="A684" s="5">
        <v>42322</v>
      </c>
      <c r="C684" s="4">
        <f>MIN($B$2:B684)</f>
        <v>0</v>
      </c>
      <c r="D684" s="43">
        <f t="shared" si="73"/>
        <v>0</v>
      </c>
      <c r="E684" s="43">
        <f t="shared" si="74"/>
        <v>0</v>
      </c>
      <c r="F684" s="44">
        <f t="shared" si="75"/>
        <v>0</v>
      </c>
      <c r="G684" s="44"/>
      <c r="H684" s="4" t="e">
        <f t="shared" si="80"/>
        <v>#DIV/0!</v>
      </c>
      <c r="I684" s="4">
        <v>16.484999999999999</v>
      </c>
      <c r="K684" s="43">
        <f t="shared" si="76"/>
        <v>1</v>
      </c>
      <c r="L684" s="43">
        <f t="shared" si="77"/>
        <v>683</v>
      </c>
      <c r="M684" s="44">
        <f t="shared" si="78"/>
        <v>14259.681000000008</v>
      </c>
      <c r="N684" s="4">
        <f t="shared" si="79"/>
        <v>19.807750000000013</v>
      </c>
      <c r="O684" s="4"/>
    </row>
    <row r="685" spans="1:15" x14ac:dyDescent="0.2">
      <c r="A685" s="5">
        <v>42323</v>
      </c>
      <c r="C685" s="4">
        <f>MIN($B$2:B685)</f>
        <v>0</v>
      </c>
      <c r="D685" s="43">
        <f t="shared" si="73"/>
        <v>0</v>
      </c>
      <c r="E685" s="43">
        <f t="shared" si="74"/>
        <v>0</v>
      </c>
      <c r="F685" s="44">
        <f t="shared" si="75"/>
        <v>0</v>
      </c>
      <c r="G685" s="44"/>
      <c r="H685" s="4" t="e">
        <f t="shared" si="80"/>
        <v>#DIV/0!</v>
      </c>
      <c r="I685" s="4">
        <v>16.538</v>
      </c>
      <c r="K685" s="43">
        <f t="shared" si="76"/>
        <v>1</v>
      </c>
      <c r="L685" s="43">
        <f t="shared" si="77"/>
        <v>684</v>
      </c>
      <c r="M685" s="44">
        <f t="shared" si="78"/>
        <v>14276.219000000008</v>
      </c>
      <c r="N685" s="4">
        <f t="shared" si="79"/>
        <v>19.783930000000019</v>
      </c>
      <c r="O685" s="4"/>
    </row>
    <row r="686" spans="1:15" x14ac:dyDescent="0.2">
      <c r="A686" s="5">
        <v>42324</v>
      </c>
      <c r="C686" s="4">
        <f>MIN($B$2:B686)</f>
        <v>0</v>
      </c>
      <c r="D686" s="43">
        <f t="shared" si="73"/>
        <v>0</v>
      </c>
      <c r="E686" s="43">
        <f t="shared" si="74"/>
        <v>0</v>
      </c>
      <c r="F686" s="44">
        <f t="shared" si="75"/>
        <v>0</v>
      </c>
      <c r="G686" s="44"/>
      <c r="H686" s="4" t="e">
        <f t="shared" si="80"/>
        <v>#DIV/0!</v>
      </c>
      <c r="I686" s="4">
        <v>16.896000000000001</v>
      </c>
      <c r="K686" s="43">
        <f t="shared" si="76"/>
        <v>1</v>
      </c>
      <c r="L686" s="43">
        <f t="shared" si="77"/>
        <v>685</v>
      </c>
      <c r="M686" s="44">
        <f t="shared" si="78"/>
        <v>14293.115000000009</v>
      </c>
      <c r="N686" s="4">
        <f t="shared" si="79"/>
        <v>19.763590000000022</v>
      </c>
      <c r="O686" s="4"/>
    </row>
    <row r="687" spans="1:15" x14ac:dyDescent="0.2">
      <c r="A687" s="5">
        <v>42325</v>
      </c>
      <c r="C687" s="4">
        <f>MIN($B$2:B687)</f>
        <v>0</v>
      </c>
      <c r="D687" s="43">
        <f t="shared" si="73"/>
        <v>0</v>
      </c>
      <c r="E687" s="43">
        <f t="shared" si="74"/>
        <v>0</v>
      </c>
      <c r="F687" s="44">
        <f t="shared" si="75"/>
        <v>0</v>
      </c>
      <c r="G687" s="44"/>
      <c r="H687" s="4" t="e">
        <f t="shared" si="80"/>
        <v>#DIV/0!</v>
      </c>
      <c r="I687" s="4">
        <v>17.059999999999999</v>
      </c>
      <c r="K687" s="43">
        <f t="shared" si="76"/>
        <v>1</v>
      </c>
      <c r="L687" s="43">
        <f t="shared" si="77"/>
        <v>686</v>
      </c>
      <c r="M687" s="44">
        <f t="shared" si="78"/>
        <v>14310.175000000008</v>
      </c>
      <c r="N687" s="4">
        <f t="shared" si="79"/>
        <v>19.745505000000023</v>
      </c>
      <c r="O687" s="4"/>
    </row>
    <row r="688" spans="1:15" x14ac:dyDescent="0.2">
      <c r="A688" s="5">
        <v>42326</v>
      </c>
      <c r="C688" s="4">
        <f>MIN($B$2:B688)</f>
        <v>0</v>
      </c>
      <c r="D688" s="43">
        <f t="shared" si="73"/>
        <v>0</v>
      </c>
      <c r="E688" s="43">
        <f t="shared" si="74"/>
        <v>0</v>
      </c>
      <c r="F688" s="44">
        <f t="shared" si="75"/>
        <v>0</v>
      </c>
      <c r="G688" s="44"/>
      <c r="H688" s="4" t="e">
        <f t="shared" si="80"/>
        <v>#DIV/0!</v>
      </c>
      <c r="I688" s="4">
        <v>17.164999999999999</v>
      </c>
      <c r="K688" s="43">
        <f t="shared" si="76"/>
        <v>1</v>
      </c>
      <c r="L688" s="43">
        <f t="shared" si="77"/>
        <v>687</v>
      </c>
      <c r="M688" s="44">
        <f t="shared" si="78"/>
        <v>14327.340000000009</v>
      </c>
      <c r="N688" s="4">
        <f t="shared" si="79"/>
        <v>19.728520000000024</v>
      </c>
      <c r="O688" s="4"/>
    </row>
    <row r="689" spans="1:15" x14ac:dyDescent="0.2">
      <c r="A689" s="5">
        <v>42327</v>
      </c>
      <c r="C689" s="4">
        <f>MIN($B$2:B689)</f>
        <v>0</v>
      </c>
      <c r="D689" s="43">
        <f t="shared" si="73"/>
        <v>0</v>
      </c>
      <c r="E689" s="43">
        <f t="shared" si="74"/>
        <v>0</v>
      </c>
      <c r="F689" s="44">
        <f t="shared" si="75"/>
        <v>0</v>
      </c>
      <c r="G689" s="44"/>
      <c r="H689" s="4" t="e">
        <f t="shared" si="80"/>
        <v>#DIV/0!</v>
      </c>
      <c r="I689" s="4">
        <v>17.436</v>
      </c>
      <c r="K689" s="43">
        <f t="shared" si="76"/>
        <v>1</v>
      </c>
      <c r="L689" s="43">
        <f t="shared" si="77"/>
        <v>688</v>
      </c>
      <c r="M689" s="44">
        <f t="shared" si="78"/>
        <v>14344.776000000009</v>
      </c>
      <c r="N689" s="4">
        <f t="shared" si="79"/>
        <v>19.713080000000026</v>
      </c>
      <c r="O689" s="4"/>
    </row>
    <row r="690" spans="1:15" x14ac:dyDescent="0.2">
      <c r="A690" s="5">
        <v>42328</v>
      </c>
      <c r="C690" s="4">
        <f>MIN($B$2:B690)</f>
        <v>0</v>
      </c>
      <c r="D690" s="43">
        <f t="shared" si="73"/>
        <v>0</v>
      </c>
      <c r="E690" s="43">
        <f t="shared" si="74"/>
        <v>0</v>
      </c>
      <c r="F690" s="44">
        <f t="shared" si="75"/>
        <v>0</v>
      </c>
      <c r="G690" s="44"/>
      <c r="H690" s="4" t="e">
        <f t="shared" si="80"/>
        <v>#DIV/0!</v>
      </c>
      <c r="I690" s="4">
        <v>17.574999999999999</v>
      </c>
      <c r="K690" s="43">
        <f t="shared" si="76"/>
        <v>1</v>
      </c>
      <c r="L690" s="43">
        <f t="shared" si="77"/>
        <v>689</v>
      </c>
      <c r="M690" s="44">
        <f t="shared" si="78"/>
        <v>14362.35100000001</v>
      </c>
      <c r="N690" s="4">
        <f t="shared" si="79"/>
        <v>19.69933500000003</v>
      </c>
      <c r="O690" s="4"/>
    </row>
    <row r="691" spans="1:15" x14ac:dyDescent="0.2">
      <c r="A691" s="5">
        <v>42329</v>
      </c>
      <c r="C691" s="4">
        <f>MIN($B$2:B691)</f>
        <v>0</v>
      </c>
      <c r="D691" s="43">
        <f t="shared" si="73"/>
        <v>0</v>
      </c>
      <c r="E691" s="43">
        <f t="shared" si="74"/>
        <v>0</v>
      </c>
      <c r="F691" s="44">
        <f t="shared" si="75"/>
        <v>0</v>
      </c>
      <c r="G691" s="44"/>
      <c r="H691" s="4" t="e">
        <f t="shared" si="80"/>
        <v>#DIV/0!</v>
      </c>
      <c r="I691" s="4">
        <v>17.686</v>
      </c>
      <c r="K691" s="43">
        <f t="shared" si="76"/>
        <v>1</v>
      </c>
      <c r="L691" s="43">
        <f t="shared" si="77"/>
        <v>690</v>
      </c>
      <c r="M691" s="44">
        <f t="shared" si="78"/>
        <v>14380.037000000009</v>
      </c>
      <c r="N691" s="4">
        <f t="shared" si="79"/>
        <v>19.684985000000026</v>
      </c>
      <c r="O691" s="4"/>
    </row>
    <row r="692" spans="1:15" x14ac:dyDescent="0.2">
      <c r="A692" s="5">
        <v>42330</v>
      </c>
      <c r="C692" s="4">
        <f>MIN($B$2:B692)</f>
        <v>0</v>
      </c>
      <c r="D692" s="43">
        <f t="shared" si="73"/>
        <v>0</v>
      </c>
      <c r="E692" s="43">
        <f t="shared" si="74"/>
        <v>0</v>
      </c>
      <c r="F692" s="44">
        <f t="shared" si="75"/>
        <v>0</v>
      </c>
      <c r="G692" s="44"/>
      <c r="H692" s="4" t="e">
        <f t="shared" si="80"/>
        <v>#DIV/0!</v>
      </c>
      <c r="I692" s="4">
        <v>17.965</v>
      </c>
      <c r="K692" s="43">
        <f t="shared" si="76"/>
        <v>1</v>
      </c>
      <c r="L692" s="43">
        <f t="shared" si="77"/>
        <v>691</v>
      </c>
      <c r="M692" s="44">
        <f t="shared" si="78"/>
        <v>14398.00200000001</v>
      </c>
      <c r="N692" s="4">
        <f t="shared" si="79"/>
        <v>19.67171500000002</v>
      </c>
      <c r="O692" s="4"/>
    </row>
    <row r="693" spans="1:15" x14ac:dyDescent="0.2">
      <c r="A693" s="5">
        <v>42331</v>
      </c>
      <c r="C693" s="4">
        <f>MIN($B$2:B693)</f>
        <v>0</v>
      </c>
      <c r="D693" s="43">
        <f t="shared" si="73"/>
        <v>0</v>
      </c>
      <c r="E693" s="43">
        <f t="shared" si="74"/>
        <v>0</v>
      </c>
      <c r="F693" s="44">
        <f t="shared" si="75"/>
        <v>0</v>
      </c>
      <c r="G693" s="44"/>
      <c r="H693" s="4" t="e">
        <f t="shared" si="80"/>
        <v>#DIV/0!</v>
      </c>
      <c r="I693" s="4">
        <v>17.652000000000001</v>
      </c>
      <c r="K693" s="43">
        <f t="shared" si="76"/>
        <v>1</v>
      </c>
      <c r="L693" s="43">
        <f t="shared" si="77"/>
        <v>692</v>
      </c>
      <c r="M693" s="44">
        <f t="shared" si="78"/>
        <v>14415.65400000001</v>
      </c>
      <c r="N693" s="4">
        <f t="shared" si="79"/>
        <v>19.657290000000021</v>
      </c>
      <c r="O693" s="4"/>
    </row>
    <row r="694" spans="1:15" x14ac:dyDescent="0.2">
      <c r="A694" s="5">
        <v>42332</v>
      </c>
      <c r="C694" s="4">
        <f>MIN($B$2:B694)</f>
        <v>0</v>
      </c>
      <c r="D694" s="43">
        <f t="shared" si="73"/>
        <v>0</v>
      </c>
      <c r="E694" s="43">
        <f t="shared" si="74"/>
        <v>0</v>
      </c>
      <c r="F694" s="44">
        <f t="shared" si="75"/>
        <v>0</v>
      </c>
      <c r="G694" s="44"/>
      <c r="H694" s="4" t="e">
        <f t="shared" si="80"/>
        <v>#DIV/0!</v>
      </c>
      <c r="I694" s="4">
        <v>18.001999999999999</v>
      </c>
      <c r="K694" s="43">
        <f t="shared" si="76"/>
        <v>1</v>
      </c>
      <c r="L694" s="43">
        <f t="shared" si="77"/>
        <v>693</v>
      </c>
      <c r="M694" s="44">
        <f t="shared" si="78"/>
        <v>14433.65600000001</v>
      </c>
      <c r="N694" s="4">
        <f t="shared" si="79"/>
        <v>19.644310000000022</v>
      </c>
      <c r="O694" s="4"/>
    </row>
    <row r="695" spans="1:15" x14ac:dyDescent="0.2">
      <c r="A695" s="5">
        <v>42333</v>
      </c>
      <c r="C695" s="4">
        <f>MIN($B$2:B695)</f>
        <v>0</v>
      </c>
      <c r="D695" s="43">
        <f t="shared" si="73"/>
        <v>0</v>
      </c>
      <c r="E695" s="43">
        <f t="shared" si="74"/>
        <v>0</v>
      </c>
      <c r="F695" s="44">
        <f t="shared" si="75"/>
        <v>0</v>
      </c>
      <c r="G695" s="44"/>
      <c r="H695" s="4" t="e">
        <f t="shared" si="80"/>
        <v>#DIV/0!</v>
      </c>
      <c r="I695" s="4">
        <v>18.033999999999999</v>
      </c>
      <c r="K695" s="43">
        <f t="shared" si="76"/>
        <v>1</v>
      </c>
      <c r="L695" s="43">
        <f t="shared" si="77"/>
        <v>694</v>
      </c>
      <c r="M695" s="44">
        <f t="shared" si="78"/>
        <v>14451.69000000001</v>
      </c>
      <c r="N695" s="4">
        <f t="shared" si="79"/>
        <v>19.63268500000002</v>
      </c>
      <c r="O695" s="4"/>
    </row>
    <row r="696" spans="1:15" x14ac:dyDescent="0.2">
      <c r="A696" s="5">
        <v>42334</v>
      </c>
      <c r="C696" s="4">
        <f>MIN($B$2:B696)</f>
        <v>0</v>
      </c>
      <c r="D696" s="43">
        <f t="shared" si="73"/>
        <v>0</v>
      </c>
      <c r="E696" s="43">
        <f t="shared" si="74"/>
        <v>0</v>
      </c>
      <c r="F696" s="44">
        <f t="shared" si="75"/>
        <v>0</v>
      </c>
      <c r="G696" s="44"/>
      <c r="H696" s="4" t="e">
        <f t="shared" si="80"/>
        <v>#DIV/0!</v>
      </c>
      <c r="I696" s="4">
        <v>18.087</v>
      </c>
      <c r="K696" s="43">
        <f t="shared" si="76"/>
        <v>1</v>
      </c>
      <c r="L696" s="43">
        <f t="shared" si="77"/>
        <v>695</v>
      </c>
      <c r="M696" s="44">
        <f t="shared" si="78"/>
        <v>14469.777000000009</v>
      </c>
      <c r="N696" s="4">
        <f t="shared" si="79"/>
        <v>19.621065000000016</v>
      </c>
      <c r="O696" s="4"/>
    </row>
    <row r="697" spans="1:15" x14ac:dyDescent="0.2">
      <c r="A697" s="5">
        <v>42335</v>
      </c>
      <c r="C697" s="4">
        <f>MIN($B$2:B697)</f>
        <v>0</v>
      </c>
      <c r="D697" s="43">
        <f t="shared" si="73"/>
        <v>0</v>
      </c>
      <c r="E697" s="43">
        <f t="shared" si="74"/>
        <v>0</v>
      </c>
      <c r="F697" s="44">
        <f t="shared" si="75"/>
        <v>0</v>
      </c>
      <c r="G697" s="44"/>
      <c r="H697" s="4" t="e">
        <f t="shared" si="80"/>
        <v>#DIV/0!</v>
      </c>
      <c r="I697" s="4">
        <v>17.945</v>
      </c>
      <c r="K697" s="43">
        <f t="shared" si="76"/>
        <v>1</v>
      </c>
      <c r="L697" s="43">
        <f t="shared" si="77"/>
        <v>696</v>
      </c>
      <c r="M697" s="44">
        <f t="shared" si="78"/>
        <v>14487.722000000009</v>
      </c>
      <c r="N697" s="4">
        <f t="shared" si="79"/>
        <v>19.605920000000015</v>
      </c>
      <c r="O697" s="4"/>
    </row>
    <row r="698" spans="1:15" x14ac:dyDescent="0.2">
      <c r="A698" s="5">
        <v>42336</v>
      </c>
      <c r="C698" s="4">
        <f>MIN($B$2:B698)</f>
        <v>0</v>
      </c>
      <c r="D698" s="43">
        <f t="shared" si="73"/>
        <v>0</v>
      </c>
      <c r="E698" s="43">
        <f t="shared" si="74"/>
        <v>0</v>
      </c>
      <c r="F698" s="44">
        <f t="shared" si="75"/>
        <v>0</v>
      </c>
      <c r="G698" s="44"/>
      <c r="H698" s="4" t="e">
        <f t="shared" si="80"/>
        <v>#DIV/0!</v>
      </c>
      <c r="I698" s="4">
        <v>17.914999999999999</v>
      </c>
      <c r="K698" s="43">
        <f t="shared" si="76"/>
        <v>1</v>
      </c>
      <c r="L698" s="43">
        <f t="shared" si="77"/>
        <v>697</v>
      </c>
      <c r="M698" s="44">
        <f t="shared" si="78"/>
        <v>14505.63700000001</v>
      </c>
      <c r="N698" s="4">
        <f t="shared" si="79"/>
        <v>19.590505000000022</v>
      </c>
      <c r="O698" s="4"/>
    </row>
    <row r="699" spans="1:15" x14ac:dyDescent="0.2">
      <c r="A699" s="5">
        <v>42337</v>
      </c>
      <c r="C699" s="4">
        <f>MIN($B$2:B699)</f>
        <v>0</v>
      </c>
      <c r="D699" s="43">
        <f t="shared" si="73"/>
        <v>0</v>
      </c>
      <c r="E699" s="43">
        <f t="shared" si="74"/>
        <v>0</v>
      </c>
      <c r="F699" s="44">
        <f t="shared" si="75"/>
        <v>0</v>
      </c>
      <c r="G699" s="44"/>
      <c r="H699" s="4" t="e">
        <f t="shared" si="80"/>
        <v>#DIV/0!</v>
      </c>
      <c r="I699" s="4">
        <v>17.879000000000001</v>
      </c>
      <c r="K699" s="43">
        <f t="shared" si="76"/>
        <v>1</v>
      </c>
      <c r="L699" s="43">
        <f t="shared" si="77"/>
        <v>698</v>
      </c>
      <c r="M699" s="44">
        <f t="shared" si="78"/>
        <v>14523.516000000011</v>
      </c>
      <c r="N699" s="4">
        <f t="shared" si="79"/>
        <v>19.574815000000026</v>
      </c>
      <c r="O699" s="4"/>
    </row>
    <row r="700" spans="1:15" x14ac:dyDescent="0.2">
      <c r="A700" s="5">
        <v>42338</v>
      </c>
      <c r="C700" s="4">
        <f>MIN($B$2:B700)</f>
        <v>0</v>
      </c>
      <c r="D700" s="43">
        <f t="shared" si="73"/>
        <v>0</v>
      </c>
      <c r="E700" s="43">
        <f t="shared" si="74"/>
        <v>0</v>
      </c>
      <c r="F700" s="44">
        <f t="shared" si="75"/>
        <v>0</v>
      </c>
      <c r="G700" s="44"/>
      <c r="H700" s="4" t="e">
        <f t="shared" si="80"/>
        <v>#DIV/0!</v>
      </c>
      <c r="I700" s="4">
        <v>17.872</v>
      </c>
      <c r="K700" s="43">
        <f t="shared" si="76"/>
        <v>1</v>
      </c>
      <c r="L700" s="43">
        <f t="shared" si="77"/>
        <v>699</v>
      </c>
      <c r="M700" s="44">
        <f t="shared" si="78"/>
        <v>14541.38800000001</v>
      </c>
      <c r="N700" s="4">
        <f t="shared" si="79"/>
        <v>19.560925000000026</v>
      </c>
      <c r="O700" s="4"/>
    </row>
    <row r="701" spans="1:15" x14ac:dyDescent="0.2">
      <c r="A701" s="5">
        <v>42339</v>
      </c>
      <c r="C701" s="4">
        <f>MIN($B$2:B701)</f>
        <v>0</v>
      </c>
      <c r="D701" s="43">
        <f t="shared" si="73"/>
        <v>0</v>
      </c>
      <c r="E701" s="43">
        <f t="shared" si="74"/>
        <v>0</v>
      </c>
      <c r="F701" s="44">
        <f t="shared" si="75"/>
        <v>0</v>
      </c>
      <c r="G701" s="44"/>
      <c r="H701" s="4" t="e">
        <f t="shared" si="80"/>
        <v>#DIV/0!</v>
      </c>
      <c r="I701" s="4">
        <v>18.047000000000001</v>
      </c>
      <c r="K701" s="43">
        <f t="shared" si="76"/>
        <v>1</v>
      </c>
      <c r="L701" s="43">
        <f t="shared" si="77"/>
        <v>700</v>
      </c>
      <c r="M701" s="44">
        <f t="shared" si="78"/>
        <v>14559.43500000001</v>
      </c>
      <c r="N701" s="4">
        <f t="shared" si="79"/>
        <v>19.547570000000022</v>
      </c>
      <c r="O701" s="4"/>
    </row>
    <row r="702" spans="1:15" x14ac:dyDescent="0.2">
      <c r="A702" s="5">
        <v>42340</v>
      </c>
      <c r="C702" s="4">
        <f>MIN($B$2:B702)</f>
        <v>0</v>
      </c>
      <c r="D702" s="43">
        <f t="shared" si="73"/>
        <v>0</v>
      </c>
      <c r="E702" s="43">
        <f t="shared" si="74"/>
        <v>0</v>
      </c>
      <c r="F702" s="44">
        <f t="shared" si="75"/>
        <v>0</v>
      </c>
      <c r="G702" s="44"/>
      <c r="H702" s="4" t="e">
        <f t="shared" si="80"/>
        <v>#DIV/0!</v>
      </c>
      <c r="I702" s="4">
        <v>18.018999999999998</v>
      </c>
      <c r="K702" s="43">
        <f t="shared" si="76"/>
        <v>1</v>
      </c>
      <c r="L702" s="43">
        <f t="shared" si="77"/>
        <v>701</v>
      </c>
      <c r="M702" s="44">
        <f t="shared" si="78"/>
        <v>14577.454000000011</v>
      </c>
      <c r="N702" s="4">
        <f t="shared" si="79"/>
        <v>19.534255000000019</v>
      </c>
      <c r="O702" s="4"/>
    </row>
    <row r="703" spans="1:15" x14ac:dyDescent="0.2">
      <c r="A703" s="5">
        <v>42341</v>
      </c>
      <c r="C703" s="4">
        <f>MIN($B$2:B703)</f>
        <v>0</v>
      </c>
      <c r="D703" s="43">
        <f t="shared" si="73"/>
        <v>0</v>
      </c>
      <c r="E703" s="43">
        <f t="shared" si="74"/>
        <v>0</v>
      </c>
      <c r="F703" s="44">
        <f t="shared" si="75"/>
        <v>0</v>
      </c>
      <c r="G703" s="44"/>
      <c r="H703" s="4" t="e">
        <f t="shared" si="80"/>
        <v>#DIV/0!</v>
      </c>
      <c r="I703" s="4">
        <v>17.515000000000001</v>
      </c>
      <c r="K703" s="43">
        <f t="shared" si="76"/>
        <v>1</v>
      </c>
      <c r="L703" s="43">
        <f t="shared" si="77"/>
        <v>702</v>
      </c>
      <c r="M703" s="44">
        <f t="shared" si="78"/>
        <v>14594.96900000001</v>
      </c>
      <c r="N703" s="4">
        <f t="shared" si="79"/>
        <v>19.518295000000016</v>
      </c>
      <c r="O703" s="4"/>
    </row>
    <row r="704" spans="1:15" x14ac:dyDescent="0.2">
      <c r="A704" s="5">
        <v>42342</v>
      </c>
      <c r="C704" s="4">
        <f>MIN($B$2:B704)</f>
        <v>0</v>
      </c>
      <c r="D704" s="43">
        <f t="shared" si="73"/>
        <v>0</v>
      </c>
      <c r="E704" s="43">
        <f t="shared" si="74"/>
        <v>0</v>
      </c>
      <c r="F704" s="44">
        <f t="shared" si="75"/>
        <v>0</v>
      </c>
      <c r="G704" s="44"/>
      <c r="H704" s="4" t="e">
        <f t="shared" si="80"/>
        <v>#DIV/0!</v>
      </c>
      <c r="I704" s="4">
        <v>17.440999999999999</v>
      </c>
      <c r="K704" s="43">
        <f t="shared" si="76"/>
        <v>1</v>
      </c>
      <c r="L704" s="43">
        <f t="shared" si="77"/>
        <v>703</v>
      </c>
      <c r="M704" s="44">
        <f t="shared" si="78"/>
        <v>14612.410000000011</v>
      </c>
      <c r="N704" s="4">
        <f t="shared" si="79"/>
        <v>19.501465000000017</v>
      </c>
      <c r="O704" s="4"/>
    </row>
    <row r="705" spans="1:15" x14ac:dyDescent="0.2">
      <c r="A705" s="5">
        <v>42343</v>
      </c>
      <c r="C705" s="4">
        <f>MIN($B$2:B705)</f>
        <v>0</v>
      </c>
      <c r="D705" s="43">
        <f t="shared" si="73"/>
        <v>0</v>
      </c>
      <c r="E705" s="43">
        <f t="shared" si="74"/>
        <v>0</v>
      </c>
      <c r="F705" s="44">
        <f t="shared" si="75"/>
        <v>0</v>
      </c>
      <c r="G705" s="44"/>
      <c r="H705" s="4" t="e">
        <f t="shared" si="80"/>
        <v>#DIV/0!</v>
      </c>
      <c r="I705" s="4">
        <v>17.318000000000001</v>
      </c>
      <c r="K705" s="43">
        <f t="shared" si="76"/>
        <v>1</v>
      </c>
      <c r="L705" s="43">
        <f t="shared" si="77"/>
        <v>704</v>
      </c>
      <c r="M705" s="44">
        <f t="shared" si="78"/>
        <v>14629.72800000001</v>
      </c>
      <c r="N705" s="4">
        <f t="shared" si="79"/>
        <v>19.484140000000014</v>
      </c>
      <c r="O705" s="4"/>
    </row>
    <row r="706" spans="1:15" x14ac:dyDescent="0.2">
      <c r="A706" s="5">
        <v>42344</v>
      </c>
      <c r="C706" s="4">
        <f>MIN($B$2:B706)</f>
        <v>0</v>
      </c>
      <c r="D706" s="43">
        <f t="shared" si="73"/>
        <v>0</v>
      </c>
      <c r="E706" s="43">
        <f t="shared" si="74"/>
        <v>0</v>
      </c>
      <c r="F706" s="44">
        <f t="shared" si="75"/>
        <v>0</v>
      </c>
      <c r="G706" s="44"/>
      <c r="H706" s="4" t="e">
        <f t="shared" si="80"/>
        <v>#DIV/0!</v>
      </c>
      <c r="I706" s="4">
        <v>17.349</v>
      </c>
      <c r="K706" s="43">
        <f t="shared" si="76"/>
        <v>1</v>
      </c>
      <c r="L706" s="43">
        <f t="shared" si="77"/>
        <v>705</v>
      </c>
      <c r="M706" s="44">
        <f t="shared" si="78"/>
        <v>14647.07700000001</v>
      </c>
      <c r="N706" s="4">
        <f t="shared" si="79"/>
        <v>19.466225000000012</v>
      </c>
      <c r="O706" s="4"/>
    </row>
    <row r="707" spans="1:15" x14ac:dyDescent="0.2">
      <c r="A707" s="5">
        <v>42345</v>
      </c>
      <c r="C707" s="4">
        <f>MIN($B$2:B707)</f>
        <v>0</v>
      </c>
      <c r="D707" s="43">
        <f t="shared" ref="D707:D770" si="81">IF(B707&gt;0,1,0)</f>
        <v>0</v>
      </c>
      <c r="E707" s="43">
        <f t="shared" si="74"/>
        <v>0</v>
      </c>
      <c r="F707" s="44">
        <f t="shared" si="75"/>
        <v>0</v>
      </c>
      <c r="G707" s="44"/>
      <c r="H707" s="4" t="e">
        <f t="shared" si="80"/>
        <v>#DIV/0!</v>
      </c>
      <c r="I707" s="4">
        <v>17.012</v>
      </c>
      <c r="K707" s="43">
        <f t="shared" si="76"/>
        <v>1</v>
      </c>
      <c r="L707" s="43">
        <f t="shared" si="77"/>
        <v>706</v>
      </c>
      <c r="M707" s="44">
        <f t="shared" si="78"/>
        <v>14664.089000000011</v>
      </c>
      <c r="N707" s="4">
        <f t="shared" si="79"/>
        <v>19.447360000000018</v>
      </c>
      <c r="O707" s="4"/>
    </row>
    <row r="708" spans="1:15" x14ac:dyDescent="0.2">
      <c r="A708" s="5">
        <v>42346</v>
      </c>
      <c r="C708" s="4">
        <f>MIN($B$2:B708)</f>
        <v>0</v>
      </c>
      <c r="D708" s="43">
        <f t="shared" si="81"/>
        <v>0</v>
      </c>
      <c r="E708" s="43">
        <f t="shared" ref="E708:E771" si="82">E707+D708</f>
        <v>0</v>
      </c>
      <c r="F708" s="44">
        <f t="shared" ref="F708:F771" si="83">IF(D708=1,B708+F707,F707)</f>
        <v>0</v>
      </c>
      <c r="G708" s="44"/>
      <c r="H708" s="4" t="e">
        <f t="shared" si="80"/>
        <v>#DIV/0!</v>
      </c>
      <c r="I708" s="4">
        <v>16.928999999999998</v>
      </c>
      <c r="K708" s="43">
        <f t="shared" ref="K708:K771" si="84">IF(I708&lt;&gt;0,1,0)</f>
        <v>1</v>
      </c>
      <c r="L708" s="43">
        <f t="shared" ref="L708:L771" si="85">K708+L707</f>
        <v>707</v>
      </c>
      <c r="M708" s="44">
        <f t="shared" ref="M708:M771" si="86">IF(K708=1,I708+M707,M707)</f>
        <v>14681.018000000011</v>
      </c>
      <c r="N708" s="4">
        <f t="shared" si="79"/>
        <v>19.42889000000002</v>
      </c>
      <c r="O708" s="4"/>
    </row>
    <row r="709" spans="1:15" x14ac:dyDescent="0.2">
      <c r="A709" s="5">
        <v>42347</v>
      </c>
      <c r="C709" s="4">
        <f>MIN($B$2:B709)</f>
        <v>0</v>
      </c>
      <c r="D709" s="43">
        <f t="shared" si="81"/>
        <v>0</v>
      </c>
      <c r="E709" s="43">
        <f t="shared" si="82"/>
        <v>0</v>
      </c>
      <c r="F709" s="44">
        <f t="shared" si="83"/>
        <v>0</v>
      </c>
      <c r="G709" s="44"/>
      <c r="H709" s="4" t="e">
        <f t="shared" si="80"/>
        <v>#DIV/0!</v>
      </c>
      <c r="I709" s="4">
        <v>16.866</v>
      </c>
      <c r="K709" s="43">
        <f t="shared" si="84"/>
        <v>1</v>
      </c>
      <c r="L709" s="43">
        <f t="shared" si="85"/>
        <v>708</v>
      </c>
      <c r="M709" s="44">
        <f t="shared" si="86"/>
        <v>14697.884000000011</v>
      </c>
      <c r="N709" s="4">
        <f t="shared" si="79"/>
        <v>19.410300000000017</v>
      </c>
      <c r="O709" s="4"/>
    </row>
    <row r="710" spans="1:15" x14ac:dyDescent="0.2">
      <c r="A710" s="5">
        <v>42348</v>
      </c>
      <c r="C710" s="4">
        <f>MIN($B$2:B710)</f>
        <v>0</v>
      </c>
      <c r="D710" s="43">
        <f t="shared" si="81"/>
        <v>0</v>
      </c>
      <c r="E710" s="43">
        <f t="shared" si="82"/>
        <v>0</v>
      </c>
      <c r="F710" s="44">
        <f t="shared" si="83"/>
        <v>0</v>
      </c>
      <c r="G710" s="44"/>
      <c r="H710" s="4" t="e">
        <f t="shared" si="80"/>
        <v>#DIV/0!</v>
      </c>
      <c r="I710" s="4">
        <v>16.850000000000001</v>
      </c>
      <c r="K710" s="43">
        <f t="shared" si="84"/>
        <v>1</v>
      </c>
      <c r="L710" s="43">
        <f t="shared" si="85"/>
        <v>709</v>
      </c>
      <c r="M710" s="44">
        <f t="shared" si="86"/>
        <v>14714.734000000011</v>
      </c>
      <c r="N710" s="4">
        <f t="shared" si="79"/>
        <v>19.392250000000022</v>
      </c>
      <c r="O710" s="4"/>
    </row>
    <row r="711" spans="1:15" x14ac:dyDescent="0.2">
      <c r="A711" s="5">
        <v>42349</v>
      </c>
      <c r="C711" s="4">
        <f>MIN($B$2:B711)</f>
        <v>0</v>
      </c>
      <c r="D711" s="43">
        <f t="shared" si="81"/>
        <v>0</v>
      </c>
      <c r="E711" s="43">
        <f t="shared" si="82"/>
        <v>0</v>
      </c>
      <c r="F711" s="44">
        <f t="shared" si="83"/>
        <v>0</v>
      </c>
      <c r="G711" s="44"/>
      <c r="H711" s="4" t="e">
        <f t="shared" si="80"/>
        <v>#DIV/0!</v>
      </c>
      <c r="I711" s="4">
        <v>16.492999999999999</v>
      </c>
      <c r="K711" s="43">
        <f t="shared" si="84"/>
        <v>1</v>
      </c>
      <c r="L711" s="43">
        <f t="shared" si="85"/>
        <v>710</v>
      </c>
      <c r="M711" s="44">
        <f t="shared" si="86"/>
        <v>14731.227000000012</v>
      </c>
      <c r="N711" s="4">
        <f t="shared" si="79"/>
        <v>19.371545000000022</v>
      </c>
      <c r="O711" s="4"/>
    </row>
    <row r="712" spans="1:15" x14ac:dyDescent="0.2">
      <c r="A712" s="5">
        <v>42350</v>
      </c>
      <c r="C712" s="4">
        <f>MIN($B$2:B712)</f>
        <v>0</v>
      </c>
      <c r="D712" s="43">
        <f t="shared" si="81"/>
        <v>0</v>
      </c>
      <c r="E712" s="43">
        <f t="shared" si="82"/>
        <v>0</v>
      </c>
      <c r="F712" s="44">
        <f t="shared" si="83"/>
        <v>0</v>
      </c>
      <c r="G712" s="44"/>
      <c r="H712" s="4" t="e">
        <f t="shared" si="80"/>
        <v>#DIV/0!</v>
      </c>
      <c r="I712" s="4">
        <v>16.460999999999999</v>
      </c>
      <c r="K712" s="43">
        <f t="shared" si="84"/>
        <v>1</v>
      </c>
      <c r="L712" s="43">
        <f t="shared" si="85"/>
        <v>711</v>
      </c>
      <c r="M712" s="44">
        <f t="shared" si="86"/>
        <v>14747.688000000011</v>
      </c>
      <c r="N712" s="4">
        <f t="shared" si="79"/>
        <v>19.34970000000002</v>
      </c>
      <c r="O712" s="4"/>
    </row>
    <row r="713" spans="1:15" x14ac:dyDescent="0.2">
      <c r="A713" s="5">
        <v>42351</v>
      </c>
      <c r="C713" s="4">
        <f>MIN($B$2:B713)</f>
        <v>0</v>
      </c>
      <c r="D713" s="43">
        <f t="shared" si="81"/>
        <v>0</v>
      </c>
      <c r="E713" s="43">
        <f t="shared" si="82"/>
        <v>0</v>
      </c>
      <c r="F713" s="44">
        <f t="shared" si="83"/>
        <v>0</v>
      </c>
      <c r="G713" s="44"/>
      <c r="H713" s="4" t="e">
        <f t="shared" si="80"/>
        <v>#DIV/0!</v>
      </c>
      <c r="I713" s="4">
        <v>16.574999999999999</v>
      </c>
      <c r="K713" s="43">
        <f t="shared" si="84"/>
        <v>1</v>
      </c>
      <c r="L713" s="43">
        <f t="shared" si="85"/>
        <v>712</v>
      </c>
      <c r="M713" s="44">
        <f t="shared" si="86"/>
        <v>14764.263000000012</v>
      </c>
      <c r="N713" s="4">
        <f t="shared" si="79"/>
        <v>19.328525000000027</v>
      </c>
      <c r="O713" s="4"/>
    </row>
    <row r="714" spans="1:15" x14ac:dyDescent="0.2">
      <c r="A714" s="5">
        <v>42352</v>
      </c>
      <c r="C714" s="4">
        <f>MIN($B$2:B714)</f>
        <v>0</v>
      </c>
      <c r="D714" s="43">
        <f t="shared" si="81"/>
        <v>0</v>
      </c>
      <c r="E714" s="43">
        <f t="shared" si="82"/>
        <v>0</v>
      </c>
      <c r="F714" s="44">
        <f t="shared" si="83"/>
        <v>0</v>
      </c>
      <c r="G714" s="44"/>
      <c r="H714" s="4" t="e">
        <f t="shared" si="80"/>
        <v>#DIV/0!</v>
      </c>
      <c r="I714" s="4">
        <v>16.184999999999999</v>
      </c>
      <c r="K714" s="43">
        <f t="shared" si="84"/>
        <v>1</v>
      </c>
      <c r="L714" s="43">
        <f t="shared" si="85"/>
        <v>713</v>
      </c>
      <c r="M714" s="44">
        <f t="shared" si="86"/>
        <v>14780.448000000011</v>
      </c>
      <c r="N714" s="4">
        <f t="shared" si="79"/>
        <v>19.305120000000024</v>
      </c>
      <c r="O714" s="4"/>
    </row>
    <row r="715" spans="1:15" x14ac:dyDescent="0.2">
      <c r="A715" s="5">
        <v>42353</v>
      </c>
      <c r="C715" s="4">
        <f>MIN($B$2:B715)</f>
        <v>0</v>
      </c>
      <c r="D715" s="43">
        <f t="shared" si="81"/>
        <v>0</v>
      </c>
      <c r="E715" s="43">
        <f t="shared" si="82"/>
        <v>0</v>
      </c>
      <c r="F715" s="44">
        <f t="shared" si="83"/>
        <v>0</v>
      </c>
      <c r="G715" s="44"/>
      <c r="H715" s="4" t="e">
        <f t="shared" si="80"/>
        <v>#DIV/0!</v>
      </c>
      <c r="I715" s="4">
        <v>16.183</v>
      </c>
      <c r="K715" s="43">
        <f t="shared" si="84"/>
        <v>1</v>
      </c>
      <c r="L715" s="43">
        <f t="shared" si="85"/>
        <v>714</v>
      </c>
      <c r="M715" s="44">
        <f t="shared" si="86"/>
        <v>14796.631000000012</v>
      </c>
      <c r="N715" s="4">
        <f t="shared" ref="N715:N778" si="87">(M715-M515)/(L715-L515)</f>
        <v>19.28243000000003</v>
      </c>
      <c r="O715" s="4"/>
    </row>
    <row r="716" spans="1:15" x14ac:dyDescent="0.2">
      <c r="A716" s="5">
        <v>42354</v>
      </c>
      <c r="C716" s="4">
        <f>MIN($B$2:B716)</f>
        <v>0</v>
      </c>
      <c r="D716" s="43">
        <f t="shared" si="81"/>
        <v>0</v>
      </c>
      <c r="E716" s="43">
        <f t="shared" si="82"/>
        <v>0</v>
      </c>
      <c r="F716" s="44">
        <f t="shared" si="83"/>
        <v>0</v>
      </c>
      <c r="G716" s="44"/>
      <c r="H716" s="4" t="e">
        <f t="shared" si="80"/>
        <v>#DIV/0!</v>
      </c>
      <c r="I716" s="4">
        <v>15.798</v>
      </c>
      <c r="K716" s="43">
        <f t="shared" si="84"/>
        <v>1</v>
      </c>
      <c r="L716" s="43">
        <f t="shared" si="85"/>
        <v>715</v>
      </c>
      <c r="M716" s="44">
        <f t="shared" si="86"/>
        <v>14812.429000000013</v>
      </c>
      <c r="N716" s="4">
        <f t="shared" si="87"/>
        <v>19.258470000000035</v>
      </c>
      <c r="O716" s="4"/>
    </row>
    <row r="717" spans="1:15" x14ac:dyDescent="0.2">
      <c r="A717" s="5">
        <v>42355</v>
      </c>
      <c r="C717" s="4">
        <f>MIN($B$2:B717)</f>
        <v>0</v>
      </c>
      <c r="D717" s="43">
        <f t="shared" si="81"/>
        <v>0</v>
      </c>
      <c r="E717" s="43">
        <f t="shared" si="82"/>
        <v>0</v>
      </c>
      <c r="F717" s="44">
        <f t="shared" si="83"/>
        <v>0</v>
      </c>
      <c r="G717" s="44"/>
      <c r="H717" s="4" t="e">
        <f t="shared" si="80"/>
        <v>#DIV/0!</v>
      </c>
      <c r="I717" s="4">
        <v>15.129</v>
      </c>
      <c r="K717" s="43">
        <f t="shared" si="84"/>
        <v>1</v>
      </c>
      <c r="L717" s="43">
        <f t="shared" si="85"/>
        <v>716</v>
      </c>
      <c r="M717" s="44">
        <f t="shared" si="86"/>
        <v>14827.558000000014</v>
      </c>
      <c r="N717" s="4">
        <f t="shared" si="87"/>
        <v>19.230990000000038</v>
      </c>
      <c r="O717" s="4"/>
    </row>
    <row r="718" spans="1:15" x14ac:dyDescent="0.2">
      <c r="A718" s="5">
        <v>42356</v>
      </c>
      <c r="C718" s="4">
        <f>MIN($B$2:B718)</f>
        <v>0</v>
      </c>
      <c r="D718" s="43">
        <f t="shared" si="81"/>
        <v>0</v>
      </c>
      <c r="E718" s="43">
        <f t="shared" si="82"/>
        <v>0</v>
      </c>
      <c r="F718" s="44">
        <f t="shared" si="83"/>
        <v>0</v>
      </c>
      <c r="G718" s="44"/>
      <c r="H718" s="4" t="e">
        <f t="shared" si="80"/>
        <v>#DIV/0!</v>
      </c>
      <c r="I718" s="4">
        <v>14.968</v>
      </c>
      <c r="K718" s="43">
        <f t="shared" si="84"/>
        <v>1</v>
      </c>
      <c r="L718" s="43">
        <f t="shared" si="85"/>
        <v>717</v>
      </c>
      <c r="M718" s="44">
        <f t="shared" si="86"/>
        <v>14842.526000000014</v>
      </c>
      <c r="N718" s="4">
        <f t="shared" si="87"/>
        <v>19.202520000000039</v>
      </c>
      <c r="O718" s="4"/>
    </row>
    <row r="719" spans="1:15" x14ac:dyDescent="0.2">
      <c r="A719" s="5">
        <v>42357</v>
      </c>
      <c r="C719" s="4">
        <f>MIN($B$2:B719)</f>
        <v>0</v>
      </c>
      <c r="D719" s="43">
        <f t="shared" si="81"/>
        <v>0</v>
      </c>
      <c r="E719" s="43">
        <f t="shared" si="82"/>
        <v>0</v>
      </c>
      <c r="F719" s="44">
        <f t="shared" si="83"/>
        <v>0</v>
      </c>
      <c r="G719" s="44"/>
      <c r="H719" s="4" t="e">
        <f t="shared" si="80"/>
        <v>#DIV/0!</v>
      </c>
      <c r="I719" s="4">
        <v>14.944000000000001</v>
      </c>
      <c r="K719" s="43">
        <f t="shared" si="84"/>
        <v>1</v>
      </c>
      <c r="L719" s="43">
        <f t="shared" si="85"/>
        <v>718</v>
      </c>
      <c r="M719" s="44">
        <f t="shared" si="86"/>
        <v>14857.470000000014</v>
      </c>
      <c r="N719" s="4">
        <f t="shared" si="87"/>
        <v>19.174355000000041</v>
      </c>
      <c r="O719" s="4"/>
    </row>
    <row r="720" spans="1:15" x14ac:dyDescent="0.2">
      <c r="A720" s="5">
        <v>42358</v>
      </c>
      <c r="C720" s="4">
        <f>MIN($B$2:B720)</f>
        <v>0</v>
      </c>
      <c r="D720" s="43">
        <f t="shared" si="81"/>
        <v>0</v>
      </c>
      <c r="E720" s="43">
        <f t="shared" si="82"/>
        <v>0</v>
      </c>
      <c r="F720" s="44">
        <f t="shared" si="83"/>
        <v>0</v>
      </c>
      <c r="G720" s="44"/>
      <c r="H720" s="4" t="e">
        <f t="shared" si="80"/>
        <v>#DIV/0!</v>
      </c>
      <c r="I720" s="4">
        <v>15.025</v>
      </c>
      <c r="K720" s="43">
        <f t="shared" si="84"/>
        <v>1</v>
      </c>
      <c r="L720" s="43">
        <f t="shared" si="85"/>
        <v>719</v>
      </c>
      <c r="M720" s="44">
        <f t="shared" si="86"/>
        <v>14872.495000000014</v>
      </c>
      <c r="N720" s="4">
        <f t="shared" si="87"/>
        <v>19.146835000000038</v>
      </c>
      <c r="O720" s="4"/>
    </row>
    <row r="721" spans="1:15" x14ac:dyDescent="0.2">
      <c r="A721" s="5">
        <v>42359</v>
      </c>
      <c r="C721" s="4">
        <f>MIN($B$2:B721)</f>
        <v>0</v>
      </c>
      <c r="D721" s="43">
        <f t="shared" si="81"/>
        <v>0</v>
      </c>
      <c r="E721" s="43">
        <f t="shared" si="82"/>
        <v>0</v>
      </c>
      <c r="F721" s="44">
        <f t="shared" si="83"/>
        <v>0</v>
      </c>
      <c r="G721" s="44"/>
      <c r="H721" s="4" t="e">
        <f t="shared" si="80"/>
        <v>#DIV/0!</v>
      </c>
      <c r="I721" s="4">
        <v>14.685</v>
      </c>
      <c r="K721" s="43">
        <f t="shared" si="84"/>
        <v>1</v>
      </c>
      <c r="L721" s="43">
        <f t="shared" si="85"/>
        <v>720</v>
      </c>
      <c r="M721" s="44">
        <f t="shared" si="86"/>
        <v>14887.180000000013</v>
      </c>
      <c r="N721" s="4">
        <f t="shared" si="87"/>
        <v>19.11801000000003</v>
      </c>
      <c r="O721" s="4"/>
    </row>
    <row r="722" spans="1:15" x14ac:dyDescent="0.2">
      <c r="A722" s="5">
        <v>42360</v>
      </c>
      <c r="C722" s="4">
        <f>MIN($B$2:B722)</f>
        <v>0</v>
      </c>
      <c r="D722" s="43">
        <f t="shared" si="81"/>
        <v>0</v>
      </c>
      <c r="E722" s="43">
        <f t="shared" si="82"/>
        <v>0</v>
      </c>
      <c r="F722" s="44">
        <f t="shared" si="83"/>
        <v>0</v>
      </c>
      <c r="G722" s="44"/>
      <c r="H722" s="4" t="e">
        <f t="shared" si="80"/>
        <v>#DIV/0!</v>
      </c>
      <c r="I722" s="4">
        <v>14.444000000000001</v>
      </c>
      <c r="K722" s="43">
        <f t="shared" si="84"/>
        <v>1</v>
      </c>
      <c r="L722" s="43">
        <f t="shared" si="85"/>
        <v>721</v>
      </c>
      <c r="M722" s="44">
        <f t="shared" si="86"/>
        <v>14901.624000000013</v>
      </c>
      <c r="N722" s="4">
        <f t="shared" si="87"/>
        <v>19.088465000000031</v>
      </c>
      <c r="O722" s="4"/>
    </row>
    <row r="723" spans="1:15" x14ac:dyDescent="0.2">
      <c r="A723" s="5">
        <v>42361</v>
      </c>
      <c r="C723" s="4">
        <f>MIN($B$2:B723)</f>
        <v>0</v>
      </c>
      <c r="D723" s="43">
        <f t="shared" si="81"/>
        <v>0</v>
      </c>
      <c r="E723" s="43">
        <f t="shared" si="82"/>
        <v>0</v>
      </c>
      <c r="F723" s="44">
        <f t="shared" si="83"/>
        <v>0</v>
      </c>
      <c r="G723" s="44"/>
      <c r="H723" s="4" t="e">
        <f t="shared" si="80"/>
        <v>#DIV/0!</v>
      </c>
      <c r="I723" s="4">
        <v>13.944000000000001</v>
      </c>
      <c r="K723" s="43">
        <f t="shared" si="84"/>
        <v>1</v>
      </c>
      <c r="L723" s="43">
        <f t="shared" si="85"/>
        <v>722</v>
      </c>
      <c r="M723" s="44">
        <f t="shared" si="86"/>
        <v>14915.568000000012</v>
      </c>
      <c r="N723" s="4">
        <f t="shared" si="87"/>
        <v>19.055980000000027</v>
      </c>
      <c r="O723" s="4"/>
    </row>
    <row r="724" spans="1:15" x14ac:dyDescent="0.2">
      <c r="A724" s="5">
        <v>42362</v>
      </c>
      <c r="C724" s="4">
        <f>MIN($B$2:B724)</f>
        <v>0</v>
      </c>
      <c r="D724" s="43">
        <f t="shared" si="81"/>
        <v>0</v>
      </c>
      <c r="E724" s="43">
        <f t="shared" si="82"/>
        <v>0</v>
      </c>
      <c r="F724" s="44">
        <f t="shared" si="83"/>
        <v>0</v>
      </c>
      <c r="G724" s="44"/>
      <c r="H724" s="4" t="e">
        <f t="shared" si="80"/>
        <v>#DIV/0!</v>
      </c>
      <c r="I724" s="4">
        <v>13.706</v>
      </c>
      <c r="K724" s="43">
        <f t="shared" si="84"/>
        <v>1</v>
      </c>
      <c r="L724" s="43">
        <f t="shared" si="85"/>
        <v>723</v>
      </c>
      <c r="M724" s="44">
        <f t="shared" si="86"/>
        <v>14929.274000000012</v>
      </c>
      <c r="N724" s="4">
        <f t="shared" si="87"/>
        <v>19.022150000000028</v>
      </c>
      <c r="O724" s="4"/>
    </row>
    <row r="725" spans="1:15" x14ac:dyDescent="0.2">
      <c r="A725" s="5">
        <v>42363</v>
      </c>
      <c r="C725" s="4">
        <f>MIN($B$2:B725)</f>
        <v>0</v>
      </c>
      <c r="D725" s="43">
        <f t="shared" si="81"/>
        <v>0</v>
      </c>
      <c r="E725" s="43">
        <f t="shared" si="82"/>
        <v>0</v>
      </c>
      <c r="F725" s="44">
        <f t="shared" si="83"/>
        <v>0</v>
      </c>
      <c r="G725" s="44"/>
      <c r="H725" s="4" t="e">
        <f t="shared" si="80"/>
        <v>#DIV/0!</v>
      </c>
      <c r="I725" s="4">
        <v>13.752000000000001</v>
      </c>
      <c r="K725" s="43">
        <f t="shared" si="84"/>
        <v>1</v>
      </c>
      <c r="L725" s="43">
        <f t="shared" si="85"/>
        <v>724</v>
      </c>
      <c r="M725" s="44">
        <f t="shared" si="86"/>
        <v>14943.026000000013</v>
      </c>
      <c r="N725" s="4">
        <f t="shared" si="87"/>
        <v>18.987270000000034</v>
      </c>
      <c r="O725" s="4"/>
    </row>
    <row r="726" spans="1:15" x14ac:dyDescent="0.2">
      <c r="A726" s="5">
        <v>42364</v>
      </c>
      <c r="C726" s="4">
        <f>MIN($B$2:B726)</f>
        <v>0</v>
      </c>
      <c r="D726" s="43">
        <f t="shared" si="81"/>
        <v>0</v>
      </c>
      <c r="E726" s="43">
        <f t="shared" si="82"/>
        <v>0</v>
      </c>
      <c r="F726" s="44">
        <f t="shared" si="83"/>
        <v>0</v>
      </c>
      <c r="G726" s="44"/>
      <c r="H726" s="4" t="e">
        <f t="shared" si="80"/>
        <v>#DIV/0!</v>
      </c>
      <c r="I726" s="4">
        <v>13.824999999999999</v>
      </c>
      <c r="K726" s="43">
        <f t="shared" si="84"/>
        <v>1</v>
      </c>
      <c r="L726" s="43">
        <f t="shared" si="85"/>
        <v>725</v>
      </c>
      <c r="M726" s="44">
        <f t="shared" si="86"/>
        <v>14956.851000000013</v>
      </c>
      <c r="N726" s="4">
        <f t="shared" si="87"/>
        <v>18.952565000000039</v>
      </c>
      <c r="O726" s="4"/>
    </row>
    <row r="727" spans="1:15" x14ac:dyDescent="0.2">
      <c r="A727" s="5">
        <v>42365</v>
      </c>
      <c r="C727" s="4">
        <f>MIN($B$2:B727)</f>
        <v>0</v>
      </c>
      <c r="D727" s="43">
        <f t="shared" si="81"/>
        <v>0</v>
      </c>
      <c r="E727" s="43">
        <f t="shared" si="82"/>
        <v>0</v>
      </c>
      <c r="F727" s="44">
        <f t="shared" si="83"/>
        <v>0</v>
      </c>
      <c r="G727" s="44"/>
      <c r="H727" s="4" t="e">
        <f t="shared" si="80"/>
        <v>#DIV/0!</v>
      </c>
      <c r="I727" s="4">
        <v>14.089</v>
      </c>
      <c r="K727" s="43">
        <f t="shared" si="84"/>
        <v>1</v>
      </c>
      <c r="L727" s="43">
        <f t="shared" si="85"/>
        <v>726</v>
      </c>
      <c r="M727" s="44">
        <f t="shared" si="86"/>
        <v>14970.940000000013</v>
      </c>
      <c r="N727" s="4">
        <f t="shared" si="87"/>
        <v>18.918575000000036</v>
      </c>
      <c r="O727" s="4"/>
    </row>
    <row r="728" spans="1:15" x14ac:dyDescent="0.2">
      <c r="A728" s="5">
        <v>42366</v>
      </c>
      <c r="C728" s="4">
        <f>MIN($B$2:B728)</f>
        <v>0</v>
      </c>
      <c r="D728" s="43">
        <f t="shared" si="81"/>
        <v>0</v>
      </c>
      <c r="E728" s="43">
        <f t="shared" si="82"/>
        <v>0</v>
      </c>
      <c r="F728" s="44">
        <f t="shared" si="83"/>
        <v>0</v>
      </c>
      <c r="G728" s="44"/>
      <c r="H728" s="4" t="e">
        <f t="shared" si="80"/>
        <v>#DIV/0!</v>
      </c>
      <c r="I728" s="4">
        <v>14.337999999999999</v>
      </c>
      <c r="K728" s="43">
        <f t="shared" si="84"/>
        <v>1</v>
      </c>
      <c r="L728" s="43">
        <f t="shared" si="85"/>
        <v>727</v>
      </c>
      <c r="M728" s="44">
        <f t="shared" si="86"/>
        <v>14985.278000000013</v>
      </c>
      <c r="N728" s="4">
        <f t="shared" si="87"/>
        <v>18.887295000000041</v>
      </c>
      <c r="O728" s="4"/>
    </row>
    <row r="729" spans="1:15" x14ac:dyDescent="0.2">
      <c r="A729" s="5">
        <v>42367</v>
      </c>
      <c r="C729" s="4">
        <f>MIN($B$2:B729)</f>
        <v>0</v>
      </c>
      <c r="D729" s="43">
        <f t="shared" si="81"/>
        <v>0</v>
      </c>
      <c r="E729" s="43">
        <f t="shared" si="82"/>
        <v>0</v>
      </c>
      <c r="F729" s="44">
        <f t="shared" si="83"/>
        <v>0</v>
      </c>
      <c r="G729" s="44"/>
      <c r="H729" s="4" t="e">
        <f t="shared" si="80"/>
        <v>#DIV/0!</v>
      </c>
      <c r="I729" s="4">
        <v>15.349</v>
      </c>
      <c r="K729" s="43">
        <f t="shared" si="84"/>
        <v>1</v>
      </c>
      <c r="L729" s="43">
        <f t="shared" si="85"/>
        <v>728</v>
      </c>
      <c r="M729" s="44">
        <f t="shared" si="86"/>
        <v>15000.627000000013</v>
      </c>
      <c r="N729" s="4">
        <f t="shared" si="87"/>
        <v>18.861545000000042</v>
      </c>
      <c r="O729" s="4"/>
    </row>
    <row r="730" spans="1:15" x14ac:dyDescent="0.2">
      <c r="A730" s="5">
        <v>42368</v>
      </c>
      <c r="C730" s="4">
        <f>MIN($B$2:B730)</f>
        <v>0</v>
      </c>
      <c r="D730" s="43">
        <f t="shared" si="81"/>
        <v>0</v>
      </c>
      <c r="E730" s="43">
        <f t="shared" si="82"/>
        <v>0</v>
      </c>
      <c r="F730" s="44">
        <f t="shared" si="83"/>
        <v>0</v>
      </c>
      <c r="G730" s="44"/>
      <c r="H730" s="4" t="e">
        <f t="shared" si="80"/>
        <v>#DIV/0!</v>
      </c>
      <c r="I730" s="4">
        <v>15.177</v>
      </c>
      <c r="K730" s="43">
        <f t="shared" si="84"/>
        <v>1</v>
      </c>
      <c r="L730" s="43">
        <f t="shared" si="85"/>
        <v>729</v>
      </c>
      <c r="M730" s="44">
        <f t="shared" si="86"/>
        <v>15015.804000000013</v>
      </c>
      <c r="N730" s="4">
        <f t="shared" si="87"/>
        <v>18.834980000000041</v>
      </c>
      <c r="O730" s="4"/>
    </row>
    <row r="731" spans="1:15" x14ac:dyDescent="0.2">
      <c r="A731" s="5">
        <v>42369</v>
      </c>
      <c r="C731" s="4">
        <f>MIN($B$2:B731)</f>
        <v>0</v>
      </c>
      <c r="D731" s="43">
        <f t="shared" si="81"/>
        <v>0</v>
      </c>
      <c r="E731" s="43">
        <f t="shared" si="82"/>
        <v>0</v>
      </c>
      <c r="F731" s="44">
        <f t="shared" si="83"/>
        <v>0</v>
      </c>
      <c r="G731" s="44"/>
      <c r="H731" s="4" t="e">
        <f t="shared" si="80"/>
        <v>#DIV/0!</v>
      </c>
      <c r="I731" s="4">
        <v>14.773999999999999</v>
      </c>
      <c r="K731" s="43">
        <f t="shared" si="84"/>
        <v>1</v>
      </c>
      <c r="L731" s="43">
        <f t="shared" si="85"/>
        <v>730</v>
      </c>
      <c r="M731" s="44">
        <f t="shared" si="86"/>
        <v>15030.578000000012</v>
      </c>
      <c r="N731" s="4">
        <f t="shared" si="87"/>
        <v>18.80609000000004</v>
      </c>
      <c r="O731" s="4"/>
    </row>
    <row r="732" spans="1:15" x14ac:dyDescent="0.2">
      <c r="A732" s="5">
        <v>42370</v>
      </c>
      <c r="C732" s="4">
        <f>MIN($B$2:B732)</f>
        <v>0</v>
      </c>
      <c r="D732" s="43">
        <f t="shared" si="81"/>
        <v>0</v>
      </c>
      <c r="E732" s="43">
        <f t="shared" si="82"/>
        <v>0</v>
      </c>
      <c r="F732" s="44">
        <f t="shared" si="83"/>
        <v>0</v>
      </c>
      <c r="G732" s="44"/>
      <c r="H732" s="4" t="e">
        <f t="shared" si="80"/>
        <v>#DIV/0!</v>
      </c>
      <c r="I732" s="4">
        <v>15.034000000000001</v>
      </c>
      <c r="K732" s="43">
        <f t="shared" si="84"/>
        <v>1</v>
      </c>
      <c r="L732" s="43">
        <f t="shared" si="85"/>
        <v>731</v>
      </c>
      <c r="M732" s="44">
        <f t="shared" si="86"/>
        <v>15045.612000000012</v>
      </c>
      <c r="N732" s="4">
        <f t="shared" si="87"/>
        <v>18.777970000000042</v>
      </c>
      <c r="O732" s="4"/>
    </row>
    <row r="733" spans="1:15" x14ac:dyDescent="0.2">
      <c r="A733" s="5">
        <v>42371</v>
      </c>
      <c r="C733" s="4">
        <f>MIN($B$2:B733)</f>
        <v>0</v>
      </c>
      <c r="D733" s="43">
        <f t="shared" si="81"/>
        <v>0</v>
      </c>
      <c r="E733" s="43">
        <f t="shared" si="82"/>
        <v>0</v>
      </c>
      <c r="F733" s="44">
        <f t="shared" si="83"/>
        <v>0</v>
      </c>
      <c r="G733" s="44"/>
      <c r="H733" s="4" t="e">
        <f t="shared" si="80"/>
        <v>#DIV/0!</v>
      </c>
      <c r="I733" s="4">
        <v>14.971</v>
      </c>
      <c r="K733" s="43">
        <f t="shared" si="84"/>
        <v>1</v>
      </c>
      <c r="L733" s="43">
        <f t="shared" si="85"/>
        <v>732</v>
      </c>
      <c r="M733" s="44">
        <f t="shared" si="86"/>
        <v>15060.583000000011</v>
      </c>
      <c r="N733" s="4">
        <f t="shared" si="87"/>
        <v>18.74931000000004</v>
      </c>
      <c r="O733" s="4"/>
    </row>
    <row r="734" spans="1:15" x14ac:dyDescent="0.2">
      <c r="A734" s="5">
        <v>42372</v>
      </c>
      <c r="C734" s="4">
        <f>MIN($B$2:B734)</f>
        <v>0</v>
      </c>
      <c r="D734" s="43">
        <f t="shared" si="81"/>
        <v>0</v>
      </c>
      <c r="E734" s="43">
        <f t="shared" si="82"/>
        <v>0</v>
      </c>
      <c r="F734" s="44">
        <f t="shared" si="83"/>
        <v>0</v>
      </c>
      <c r="G734" s="44"/>
      <c r="H734" s="4" t="e">
        <f t="shared" si="80"/>
        <v>#DIV/0!</v>
      </c>
      <c r="I734" s="4">
        <v>15.176</v>
      </c>
      <c r="K734" s="43">
        <f t="shared" si="84"/>
        <v>1</v>
      </c>
      <c r="L734" s="43">
        <f t="shared" si="85"/>
        <v>733</v>
      </c>
      <c r="M734" s="44">
        <f t="shared" si="86"/>
        <v>15075.759000000011</v>
      </c>
      <c r="N734" s="4">
        <f t="shared" si="87"/>
        <v>18.722220000000043</v>
      </c>
      <c r="O734" s="4"/>
    </row>
    <row r="735" spans="1:15" x14ac:dyDescent="0.2">
      <c r="A735" s="5">
        <v>42373</v>
      </c>
      <c r="C735" s="4">
        <f>MIN($B$2:B735)</f>
        <v>0</v>
      </c>
      <c r="D735" s="43">
        <f t="shared" si="81"/>
        <v>0</v>
      </c>
      <c r="E735" s="43">
        <f t="shared" si="82"/>
        <v>0</v>
      </c>
      <c r="F735" s="44">
        <f t="shared" si="83"/>
        <v>0</v>
      </c>
      <c r="G735" s="44"/>
      <c r="H735" s="4" t="e">
        <f t="shared" si="80"/>
        <v>#DIV/0!</v>
      </c>
      <c r="I735" s="4">
        <v>15.005000000000001</v>
      </c>
      <c r="K735" s="43">
        <f t="shared" si="84"/>
        <v>1</v>
      </c>
      <c r="L735" s="43">
        <f t="shared" si="85"/>
        <v>734</v>
      </c>
      <c r="M735" s="44">
        <f t="shared" si="86"/>
        <v>15090.76400000001</v>
      </c>
      <c r="N735" s="4">
        <f t="shared" si="87"/>
        <v>18.694735000000037</v>
      </c>
      <c r="O735" s="4"/>
    </row>
    <row r="736" spans="1:15" x14ac:dyDescent="0.2">
      <c r="A736" s="5">
        <v>42374</v>
      </c>
      <c r="C736" s="4">
        <f>MIN($B$2:B736)</f>
        <v>0</v>
      </c>
      <c r="D736" s="43">
        <f t="shared" si="81"/>
        <v>0</v>
      </c>
      <c r="E736" s="43">
        <f t="shared" si="82"/>
        <v>0</v>
      </c>
      <c r="F736" s="44">
        <f t="shared" si="83"/>
        <v>0</v>
      </c>
      <c r="G736" s="44"/>
      <c r="H736" s="4" t="e">
        <f t="shared" si="80"/>
        <v>#DIV/0!</v>
      </c>
      <c r="I736" s="4">
        <v>15.233000000000001</v>
      </c>
      <c r="K736" s="43">
        <f t="shared" si="84"/>
        <v>1</v>
      </c>
      <c r="L736" s="43">
        <f t="shared" si="85"/>
        <v>735</v>
      </c>
      <c r="M736" s="44">
        <f t="shared" si="86"/>
        <v>15105.99700000001</v>
      </c>
      <c r="N736" s="4">
        <f t="shared" si="87"/>
        <v>18.667090000000034</v>
      </c>
      <c r="O736" s="4"/>
    </row>
    <row r="737" spans="1:15" x14ac:dyDescent="0.2">
      <c r="A737" s="5">
        <v>42375</v>
      </c>
      <c r="C737" s="4">
        <f>MIN($B$2:B737)</f>
        <v>0</v>
      </c>
      <c r="D737" s="43">
        <f t="shared" si="81"/>
        <v>0</v>
      </c>
      <c r="E737" s="43">
        <f t="shared" si="82"/>
        <v>0</v>
      </c>
      <c r="F737" s="44">
        <f t="shared" si="83"/>
        <v>0</v>
      </c>
      <c r="G737" s="44"/>
      <c r="H737" s="4" t="e">
        <f t="shared" ref="H737:H800" si="88">(F737-F451)/(E737-E451)</f>
        <v>#DIV/0!</v>
      </c>
      <c r="I737" s="4">
        <v>15.47</v>
      </c>
      <c r="K737" s="43">
        <f t="shared" si="84"/>
        <v>1</v>
      </c>
      <c r="L737" s="43">
        <f t="shared" si="85"/>
        <v>736</v>
      </c>
      <c r="M737" s="44">
        <f t="shared" si="86"/>
        <v>15121.46700000001</v>
      </c>
      <c r="N737" s="4">
        <f t="shared" si="87"/>
        <v>18.640530000000034</v>
      </c>
      <c r="O737" s="4"/>
    </row>
    <row r="738" spans="1:15" x14ac:dyDescent="0.2">
      <c r="A738" s="5">
        <v>42376</v>
      </c>
      <c r="C738" s="4">
        <f>MIN($B$2:B738)</f>
        <v>0</v>
      </c>
      <c r="D738" s="43">
        <f t="shared" si="81"/>
        <v>0</v>
      </c>
      <c r="E738" s="43">
        <f t="shared" si="82"/>
        <v>0</v>
      </c>
      <c r="F738" s="44">
        <f t="shared" si="83"/>
        <v>0</v>
      </c>
      <c r="G738" s="44"/>
      <c r="H738" s="4" t="e">
        <f t="shared" si="88"/>
        <v>#DIV/0!</v>
      </c>
      <c r="I738" s="4">
        <v>15.55</v>
      </c>
      <c r="K738" s="43">
        <f t="shared" si="84"/>
        <v>1</v>
      </c>
      <c r="L738" s="43">
        <f t="shared" si="85"/>
        <v>737</v>
      </c>
      <c r="M738" s="44">
        <f t="shared" si="86"/>
        <v>15137.017000000009</v>
      </c>
      <c r="N738" s="4">
        <f t="shared" si="87"/>
        <v>18.61417000000003</v>
      </c>
      <c r="O738" s="4"/>
    </row>
    <row r="739" spans="1:15" x14ac:dyDescent="0.2">
      <c r="A739" s="5">
        <v>42377</v>
      </c>
      <c r="C739" s="4">
        <f>MIN($B$2:B739)</f>
        <v>0</v>
      </c>
      <c r="D739" s="43">
        <f t="shared" si="81"/>
        <v>0</v>
      </c>
      <c r="E739" s="43">
        <f t="shared" si="82"/>
        <v>0</v>
      </c>
      <c r="F739" s="44">
        <f t="shared" si="83"/>
        <v>0</v>
      </c>
      <c r="G739" s="44"/>
      <c r="H739" s="4" t="e">
        <f t="shared" si="88"/>
        <v>#DIV/0!</v>
      </c>
      <c r="I739" s="4">
        <v>14.997</v>
      </c>
      <c r="K739" s="43">
        <f t="shared" si="84"/>
        <v>1</v>
      </c>
      <c r="L739" s="43">
        <f t="shared" si="85"/>
        <v>738</v>
      </c>
      <c r="M739" s="44">
        <f t="shared" si="86"/>
        <v>15152.014000000008</v>
      </c>
      <c r="N739" s="4">
        <f t="shared" si="87"/>
        <v>18.584420000000026</v>
      </c>
      <c r="O739" s="4"/>
    </row>
    <row r="740" spans="1:15" x14ac:dyDescent="0.2">
      <c r="A740" s="5">
        <v>42378</v>
      </c>
      <c r="C740" s="4">
        <f>MIN($B$2:B740)</f>
        <v>0</v>
      </c>
      <c r="D740" s="43">
        <f t="shared" si="81"/>
        <v>0</v>
      </c>
      <c r="E740" s="43">
        <f t="shared" si="82"/>
        <v>0</v>
      </c>
      <c r="F740" s="44">
        <f t="shared" si="83"/>
        <v>0</v>
      </c>
      <c r="G740" s="44"/>
      <c r="H740" s="4" t="e">
        <f t="shared" si="88"/>
        <v>#DIV/0!</v>
      </c>
      <c r="I740" s="4">
        <v>14.91</v>
      </c>
      <c r="K740" s="43">
        <f t="shared" si="84"/>
        <v>1</v>
      </c>
      <c r="L740" s="43">
        <f t="shared" si="85"/>
        <v>739</v>
      </c>
      <c r="M740" s="44">
        <f t="shared" si="86"/>
        <v>15166.924000000008</v>
      </c>
      <c r="N740" s="4">
        <f t="shared" si="87"/>
        <v>18.552635000000027</v>
      </c>
      <c r="O740" s="4"/>
    </row>
    <row r="741" spans="1:15" x14ac:dyDescent="0.2">
      <c r="A741" s="5">
        <v>42379</v>
      </c>
      <c r="C741" s="4">
        <f>MIN($B$2:B741)</f>
        <v>0</v>
      </c>
      <c r="D741" s="43">
        <f t="shared" si="81"/>
        <v>0</v>
      </c>
      <c r="E741" s="43">
        <f t="shared" si="82"/>
        <v>0</v>
      </c>
      <c r="F741" s="44">
        <f t="shared" si="83"/>
        <v>0</v>
      </c>
      <c r="G741" s="44"/>
      <c r="H741" s="4" t="e">
        <f t="shared" si="88"/>
        <v>#DIV/0!</v>
      </c>
      <c r="I741" s="4">
        <v>15.018000000000001</v>
      </c>
      <c r="K741" s="43">
        <f t="shared" si="84"/>
        <v>1</v>
      </c>
      <c r="L741" s="43">
        <f t="shared" si="85"/>
        <v>740</v>
      </c>
      <c r="M741" s="44">
        <f t="shared" si="86"/>
        <v>15181.942000000008</v>
      </c>
      <c r="N741" s="4">
        <f t="shared" si="87"/>
        <v>18.522405000000028</v>
      </c>
      <c r="O741" s="4"/>
    </row>
    <row r="742" spans="1:15" x14ac:dyDescent="0.2">
      <c r="A742" s="5">
        <v>42380</v>
      </c>
      <c r="C742" s="4">
        <f>MIN($B$2:B742)</f>
        <v>0</v>
      </c>
      <c r="D742" s="43">
        <f t="shared" si="81"/>
        <v>0</v>
      </c>
      <c r="E742" s="43">
        <f t="shared" si="82"/>
        <v>0</v>
      </c>
      <c r="F742" s="44">
        <f t="shared" si="83"/>
        <v>0</v>
      </c>
      <c r="G742" s="44"/>
      <c r="H742" s="4" t="e">
        <f t="shared" si="88"/>
        <v>#DIV/0!</v>
      </c>
      <c r="I742" s="4">
        <v>15.065</v>
      </c>
      <c r="K742" s="43">
        <f t="shared" si="84"/>
        <v>1</v>
      </c>
      <c r="L742" s="43">
        <f t="shared" si="85"/>
        <v>741</v>
      </c>
      <c r="M742" s="44">
        <f t="shared" si="86"/>
        <v>15197.007000000009</v>
      </c>
      <c r="N742" s="4">
        <f t="shared" si="87"/>
        <v>18.493595000000031</v>
      </c>
      <c r="O742" s="4"/>
    </row>
    <row r="743" spans="1:15" x14ac:dyDescent="0.2">
      <c r="A743" s="5">
        <v>42381</v>
      </c>
      <c r="C743" s="4">
        <f>MIN($B$2:B743)</f>
        <v>0</v>
      </c>
      <c r="D743" s="43">
        <f t="shared" si="81"/>
        <v>0</v>
      </c>
      <c r="E743" s="43">
        <f t="shared" si="82"/>
        <v>0</v>
      </c>
      <c r="F743" s="44">
        <f t="shared" si="83"/>
        <v>0</v>
      </c>
      <c r="G743" s="44"/>
      <c r="H743" s="4" t="e">
        <f t="shared" si="88"/>
        <v>#DIV/0!</v>
      </c>
      <c r="I743" s="4">
        <v>14.439</v>
      </c>
      <c r="K743" s="43">
        <f t="shared" si="84"/>
        <v>1</v>
      </c>
      <c r="L743" s="43">
        <f t="shared" si="85"/>
        <v>742</v>
      </c>
      <c r="M743" s="44">
        <f t="shared" si="86"/>
        <v>15211.446000000009</v>
      </c>
      <c r="N743" s="4">
        <f t="shared" si="87"/>
        <v>18.461990000000032</v>
      </c>
      <c r="O743" s="4"/>
    </row>
    <row r="744" spans="1:15" x14ac:dyDescent="0.2">
      <c r="A744" s="5">
        <v>42382</v>
      </c>
      <c r="C744" s="4">
        <f>MIN($B$2:B744)</f>
        <v>0</v>
      </c>
      <c r="D744" s="43">
        <f t="shared" si="81"/>
        <v>0</v>
      </c>
      <c r="E744" s="43">
        <f t="shared" si="82"/>
        <v>0</v>
      </c>
      <c r="F744" s="44">
        <f t="shared" si="83"/>
        <v>0</v>
      </c>
      <c r="G744" s="44"/>
      <c r="H744" s="4" t="e">
        <f t="shared" si="88"/>
        <v>#DIV/0!</v>
      </c>
      <c r="I744" s="4">
        <v>14.628</v>
      </c>
      <c r="K744" s="43">
        <f t="shared" si="84"/>
        <v>1</v>
      </c>
      <c r="L744" s="43">
        <f t="shared" si="85"/>
        <v>743</v>
      </c>
      <c r="M744" s="44">
        <f t="shared" si="86"/>
        <v>15226.07400000001</v>
      </c>
      <c r="N744" s="4">
        <f t="shared" si="87"/>
        <v>18.431735000000035</v>
      </c>
      <c r="O744" s="4"/>
    </row>
    <row r="745" spans="1:15" x14ac:dyDescent="0.2">
      <c r="A745" s="5">
        <v>42383</v>
      </c>
      <c r="C745" s="4">
        <f>MIN($B$2:B745)</f>
        <v>0</v>
      </c>
      <c r="D745" s="43">
        <f t="shared" si="81"/>
        <v>0</v>
      </c>
      <c r="E745" s="43">
        <f t="shared" si="82"/>
        <v>0</v>
      </c>
      <c r="F745" s="44">
        <f t="shared" si="83"/>
        <v>0</v>
      </c>
      <c r="G745" s="44"/>
      <c r="H745" s="4" t="e">
        <f t="shared" si="88"/>
        <v>#DIV/0!</v>
      </c>
      <c r="I745" s="4">
        <v>14.228</v>
      </c>
      <c r="K745" s="43">
        <f t="shared" si="84"/>
        <v>1</v>
      </c>
      <c r="L745" s="43">
        <f t="shared" si="85"/>
        <v>744</v>
      </c>
      <c r="M745" s="44">
        <f t="shared" si="86"/>
        <v>15240.302000000009</v>
      </c>
      <c r="N745" s="4">
        <f t="shared" si="87"/>
        <v>18.399145000000036</v>
      </c>
      <c r="O745" s="4"/>
    </row>
    <row r="746" spans="1:15" x14ac:dyDescent="0.2">
      <c r="A746" s="5">
        <v>42384</v>
      </c>
      <c r="C746" s="4">
        <f>MIN($B$2:B746)</f>
        <v>0</v>
      </c>
      <c r="D746" s="43">
        <f t="shared" si="81"/>
        <v>0</v>
      </c>
      <c r="E746" s="43">
        <f t="shared" si="82"/>
        <v>0</v>
      </c>
      <c r="F746" s="44">
        <f t="shared" si="83"/>
        <v>0</v>
      </c>
      <c r="G746" s="44"/>
      <c r="H746" s="4" t="e">
        <f t="shared" si="88"/>
        <v>#DIV/0!</v>
      </c>
      <c r="I746" s="4">
        <v>13.759</v>
      </c>
      <c r="K746" s="43">
        <f t="shared" si="84"/>
        <v>1</v>
      </c>
      <c r="L746" s="43">
        <f t="shared" si="85"/>
        <v>745</v>
      </c>
      <c r="M746" s="44">
        <f t="shared" si="86"/>
        <v>15254.061000000009</v>
      </c>
      <c r="N746" s="4">
        <f t="shared" si="87"/>
        <v>18.36412500000003</v>
      </c>
      <c r="O746" s="4"/>
    </row>
    <row r="747" spans="1:15" x14ac:dyDescent="0.2">
      <c r="A747" s="5">
        <v>42385</v>
      </c>
      <c r="C747" s="4">
        <f>MIN($B$2:B747)</f>
        <v>0</v>
      </c>
      <c r="D747" s="43">
        <f t="shared" si="81"/>
        <v>0</v>
      </c>
      <c r="E747" s="43">
        <f t="shared" si="82"/>
        <v>0</v>
      </c>
      <c r="F747" s="44">
        <f t="shared" si="83"/>
        <v>0</v>
      </c>
      <c r="G747" s="44"/>
      <c r="H747" s="4" t="e">
        <f t="shared" si="88"/>
        <v>#DIV/0!</v>
      </c>
      <c r="I747" s="4">
        <v>13.824</v>
      </c>
      <c r="K747" s="43">
        <f t="shared" si="84"/>
        <v>1</v>
      </c>
      <c r="L747" s="43">
        <f t="shared" si="85"/>
        <v>746</v>
      </c>
      <c r="M747" s="44">
        <f t="shared" si="86"/>
        <v>15267.885000000009</v>
      </c>
      <c r="N747" s="4">
        <f t="shared" si="87"/>
        <v>18.329255000000032</v>
      </c>
      <c r="O747" s="4"/>
    </row>
    <row r="748" spans="1:15" x14ac:dyDescent="0.2">
      <c r="A748" s="5">
        <v>42386</v>
      </c>
      <c r="C748" s="4">
        <f>MIN($B$2:B748)</f>
        <v>0</v>
      </c>
      <c r="D748" s="43">
        <f t="shared" si="81"/>
        <v>0</v>
      </c>
      <c r="E748" s="43">
        <f t="shared" si="82"/>
        <v>0</v>
      </c>
      <c r="F748" s="44">
        <f t="shared" si="83"/>
        <v>0</v>
      </c>
      <c r="G748" s="44"/>
      <c r="H748" s="4" t="e">
        <f t="shared" si="88"/>
        <v>#DIV/0!</v>
      </c>
      <c r="I748" s="4">
        <v>14.268000000000001</v>
      </c>
      <c r="K748" s="43">
        <f t="shared" si="84"/>
        <v>1</v>
      </c>
      <c r="L748" s="43">
        <f t="shared" si="85"/>
        <v>747</v>
      </c>
      <c r="M748" s="44">
        <f t="shared" si="86"/>
        <v>15282.153000000009</v>
      </c>
      <c r="N748" s="4">
        <f t="shared" si="87"/>
        <v>18.295685000000031</v>
      </c>
      <c r="O748" s="4"/>
    </row>
    <row r="749" spans="1:15" x14ac:dyDescent="0.2">
      <c r="A749" s="5">
        <v>42387</v>
      </c>
      <c r="C749" s="4">
        <f>MIN($B$2:B749)</f>
        <v>0</v>
      </c>
      <c r="D749" s="43">
        <f t="shared" si="81"/>
        <v>0</v>
      </c>
      <c r="E749" s="43">
        <f t="shared" si="82"/>
        <v>0</v>
      </c>
      <c r="F749" s="44">
        <f t="shared" si="83"/>
        <v>0</v>
      </c>
      <c r="G749" s="44"/>
      <c r="H749" s="4" t="e">
        <f t="shared" si="88"/>
        <v>#DIV/0!</v>
      </c>
      <c r="I749" s="4">
        <v>14.04</v>
      </c>
      <c r="K749" s="43">
        <f t="shared" si="84"/>
        <v>1</v>
      </c>
      <c r="L749" s="43">
        <f t="shared" si="85"/>
        <v>748</v>
      </c>
      <c r="M749" s="44">
        <f t="shared" si="86"/>
        <v>15296.19300000001</v>
      </c>
      <c r="N749" s="4">
        <f t="shared" si="87"/>
        <v>18.260415000000037</v>
      </c>
      <c r="O749" s="4"/>
    </row>
    <row r="750" spans="1:15" x14ac:dyDescent="0.2">
      <c r="A750" s="5">
        <v>42388</v>
      </c>
      <c r="C750" s="4">
        <f>MIN($B$2:B750)</f>
        <v>0</v>
      </c>
      <c r="D750" s="43">
        <f t="shared" si="81"/>
        <v>0</v>
      </c>
      <c r="E750" s="43">
        <f t="shared" si="82"/>
        <v>0</v>
      </c>
      <c r="F750" s="44">
        <f t="shared" si="83"/>
        <v>0</v>
      </c>
      <c r="G750" s="44"/>
      <c r="H750" s="4" t="e">
        <f t="shared" si="88"/>
        <v>#DIV/0!</v>
      </c>
      <c r="I750" s="4">
        <v>14.215999999999999</v>
      </c>
      <c r="K750" s="43">
        <f t="shared" si="84"/>
        <v>1</v>
      </c>
      <c r="L750" s="43">
        <f t="shared" si="85"/>
        <v>749</v>
      </c>
      <c r="M750" s="44">
        <f t="shared" si="86"/>
        <v>15310.409000000011</v>
      </c>
      <c r="N750" s="4">
        <f t="shared" si="87"/>
        <v>18.226310000000041</v>
      </c>
      <c r="O750" s="4"/>
    </row>
    <row r="751" spans="1:15" x14ac:dyDescent="0.2">
      <c r="A751" s="5">
        <v>42389</v>
      </c>
      <c r="C751" s="4">
        <f>MIN($B$2:B751)</f>
        <v>0</v>
      </c>
      <c r="D751" s="43">
        <f t="shared" si="81"/>
        <v>0</v>
      </c>
      <c r="E751" s="43">
        <f t="shared" si="82"/>
        <v>0</v>
      </c>
      <c r="F751" s="44">
        <f t="shared" si="83"/>
        <v>0</v>
      </c>
      <c r="G751" s="44"/>
      <c r="H751" s="4" t="e">
        <f t="shared" si="88"/>
        <v>#DIV/0!</v>
      </c>
      <c r="I751" s="4">
        <v>13.601000000000001</v>
      </c>
      <c r="K751" s="43">
        <f t="shared" si="84"/>
        <v>1</v>
      </c>
      <c r="L751" s="43">
        <f t="shared" si="85"/>
        <v>750</v>
      </c>
      <c r="M751" s="44">
        <f t="shared" si="86"/>
        <v>15324.010000000011</v>
      </c>
      <c r="N751" s="4">
        <f t="shared" si="87"/>
        <v>18.188995000000041</v>
      </c>
      <c r="O751" s="4"/>
    </row>
    <row r="752" spans="1:15" x14ac:dyDescent="0.2">
      <c r="A752" s="5">
        <v>42390</v>
      </c>
      <c r="C752" s="4">
        <f>MIN($B$2:B752)</f>
        <v>0</v>
      </c>
      <c r="D752" s="43">
        <f t="shared" si="81"/>
        <v>0</v>
      </c>
      <c r="E752" s="43">
        <f t="shared" si="82"/>
        <v>0</v>
      </c>
      <c r="F752" s="44">
        <f t="shared" si="83"/>
        <v>0</v>
      </c>
      <c r="G752" s="44"/>
      <c r="H752" s="4" t="e">
        <f t="shared" si="88"/>
        <v>#DIV/0!</v>
      </c>
      <c r="I752" s="4">
        <v>13.315</v>
      </c>
      <c r="K752" s="43">
        <f t="shared" si="84"/>
        <v>1</v>
      </c>
      <c r="L752" s="43">
        <f t="shared" si="85"/>
        <v>751</v>
      </c>
      <c r="M752" s="44">
        <f t="shared" si="86"/>
        <v>15337.325000000012</v>
      </c>
      <c r="N752" s="4">
        <f t="shared" si="87"/>
        <v>18.149900000000045</v>
      </c>
      <c r="O752" s="4"/>
    </row>
    <row r="753" spans="1:15" x14ac:dyDescent="0.2">
      <c r="A753" s="5">
        <v>42391</v>
      </c>
      <c r="C753" s="4">
        <f>MIN($B$2:B753)</f>
        <v>0</v>
      </c>
      <c r="D753" s="43">
        <f t="shared" si="81"/>
        <v>0</v>
      </c>
      <c r="E753" s="43">
        <f t="shared" si="82"/>
        <v>0</v>
      </c>
      <c r="F753" s="44">
        <f t="shared" si="83"/>
        <v>0</v>
      </c>
      <c r="G753" s="44"/>
      <c r="H753" s="4" t="e">
        <f t="shared" si="88"/>
        <v>#DIV/0!</v>
      </c>
      <c r="I753" s="4">
        <v>13.805999999999999</v>
      </c>
      <c r="K753" s="43">
        <f t="shared" si="84"/>
        <v>1</v>
      </c>
      <c r="L753" s="43">
        <f t="shared" si="85"/>
        <v>752</v>
      </c>
      <c r="M753" s="44">
        <f t="shared" si="86"/>
        <v>15351.131000000012</v>
      </c>
      <c r="N753" s="4">
        <f t="shared" si="87"/>
        <v>18.112535000000044</v>
      </c>
      <c r="O753" s="4"/>
    </row>
    <row r="754" spans="1:15" x14ac:dyDescent="0.2">
      <c r="A754" s="5">
        <v>42392</v>
      </c>
      <c r="C754" s="4">
        <f>MIN($B$2:B754)</f>
        <v>0</v>
      </c>
      <c r="D754" s="43">
        <f t="shared" si="81"/>
        <v>0</v>
      </c>
      <c r="E754" s="43">
        <f t="shared" si="82"/>
        <v>0</v>
      </c>
      <c r="F754" s="44">
        <f t="shared" si="83"/>
        <v>0</v>
      </c>
      <c r="G754" s="44"/>
      <c r="H754" s="4" t="e">
        <f t="shared" si="88"/>
        <v>#DIV/0!</v>
      </c>
      <c r="I754" s="4">
        <v>13.895</v>
      </c>
      <c r="K754" s="43">
        <f t="shared" si="84"/>
        <v>1</v>
      </c>
      <c r="L754" s="43">
        <f t="shared" si="85"/>
        <v>753</v>
      </c>
      <c r="M754" s="44">
        <f t="shared" si="86"/>
        <v>15365.026000000013</v>
      </c>
      <c r="N754" s="4">
        <f t="shared" si="87"/>
        <v>18.077280000000044</v>
      </c>
      <c r="O754" s="4"/>
    </row>
    <row r="755" spans="1:15" x14ac:dyDescent="0.2">
      <c r="A755" s="5">
        <v>42393</v>
      </c>
      <c r="C755" s="4">
        <f>MIN($B$2:B755)</f>
        <v>0</v>
      </c>
      <c r="D755" s="43">
        <f t="shared" si="81"/>
        <v>0</v>
      </c>
      <c r="E755" s="43">
        <f t="shared" si="82"/>
        <v>0</v>
      </c>
      <c r="F755" s="44">
        <f t="shared" si="83"/>
        <v>0</v>
      </c>
      <c r="G755" s="44"/>
      <c r="H755" s="4" t="e">
        <f t="shared" si="88"/>
        <v>#DIV/0!</v>
      </c>
      <c r="I755" s="4">
        <v>13.696999999999999</v>
      </c>
      <c r="K755" s="43">
        <f t="shared" si="84"/>
        <v>1</v>
      </c>
      <c r="L755" s="43">
        <f t="shared" si="85"/>
        <v>754</v>
      </c>
      <c r="M755" s="44">
        <f t="shared" si="86"/>
        <v>15378.723000000013</v>
      </c>
      <c r="N755" s="4">
        <f t="shared" si="87"/>
        <v>18.041345000000046</v>
      </c>
      <c r="O755" s="4"/>
    </row>
    <row r="756" spans="1:15" x14ac:dyDescent="0.2">
      <c r="A756" s="5">
        <v>42394</v>
      </c>
      <c r="C756" s="4">
        <f>MIN($B$2:B756)</f>
        <v>0</v>
      </c>
      <c r="D756" s="43">
        <f t="shared" si="81"/>
        <v>0</v>
      </c>
      <c r="E756" s="43">
        <f t="shared" si="82"/>
        <v>0</v>
      </c>
      <c r="F756" s="44">
        <f t="shared" si="83"/>
        <v>0</v>
      </c>
      <c r="G756" s="44"/>
      <c r="H756" s="4" t="e">
        <f t="shared" si="88"/>
        <v>#DIV/0!</v>
      </c>
      <c r="I756" s="4">
        <v>13.228999999999999</v>
      </c>
      <c r="K756" s="43">
        <f t="shared" si="84"/>
        <v>1</v>
      </c>
      <c r="L756" s="43">
        <f t="shared" si="85"/>
        <v>755</v>
      </c>
      <c r="M756" s="44">
        <f t="shared" si="86"/>
        <v>15391.952000000012</v>
      </c>
      <c r="N756" s="4">
        <f t="shared" si="87"/>
        <v>18.002560000000038</v>
      </c>
      <c r="O756" s="4"/>
    </row>
    <row r="757" spans="1:15" x14ac:dyDescent="0.2">
      <c r="A757" s="5">
        <v>42395</v>
      </c>
      <c r="C757" s="4">
        <f>MIN($B$2:B757)</f>
        <v>0</v>
      </c>
      <c r="D757" s="43">
        <f t="shared" si="81"/>
        <v>0</v>
      </c>
      <c r="E757" s="43">
        <f t="shared" si="82"/>
        <v>0</v>
      </c>
      <c r="F757" s="44">
        <f t="shared" si="83"/>
        <v>0</v>
      </c>
      <c r="G757" s="44"/>
      <c r="H757" s="4" t="e">
        <f t="shared" si="88"/>
        <v>#DIV/0!</v>
      </c>
      <c r="I757" s="4">
        <v>13.044</v>
      </c>
      <c r="K757" s="43">
        <f t="shared" si="84"/>
        <v>1</v>
      </c>
      <c r="L757" s="43">
        <f t="shared" si="85"/>
        <v>756</v>
      </c>
      <c r="M757" s="44">
        <f t="shared" si="86"/>
        <v>15404.996000000012</v>
      </c>
      <c r="N757" s="4">
        <f t="shared" si="87"/>
        <v>17.962700000000041</v>
      </c>
      <c r="O757" s="4"/>
    </row>
    <row r="758" spans="1:15" x14ac:dyDescent="0.2">
      <c r="A758" s="5">
        <v>42396</v>
      </c>
      <c r="C758" s="4">
        <f>MIN($B$2:B758)</f>
        <v>0</v>
      </c>
      <c r="D758" s="43">
        <f t="shared" si="81"/>
        <v>0</v>
      </c>
      <c r="E758" s="43">
        <f t="shared" si="82"/>
        <v>0</v>
      </c>
      <c r="F758" s="44">
        <f t="shared" si="83"/>
        <v>0</v>
      </c>
      <c r="G758" s="44"/>
      <c r="H758" s="4" t="e">
        <f t="shared" si="88"/>
        <v>#DIV/0!</v>
      </c>
      <c r="I758" s="4">
        <v>13.573</v>
      </c>
      <c r="K758" s="43">
        <f t="shared" si="84"/>
        <v>1</v>
      </c>
      <c r="L758" s="43">
        <f t="shared" si="85"/>
        <v>757</v>
      </c>
      <c r="M758" s="44">
        <f t="shared" si="86"/>
        <v>15418.569000000012</v>
      </c>
      <c r="N758" s="4">
        <f t="shared" si="87"/>
        <v>17.925490000000046</v>
      </c>
      <c r="O758" s="4"/>
    </row>
    <row r="759" spans="1:15" x14ac:dyDescent="0.2">
      <c r="A759" s="5">
        <v>42397</v>
      </c>
      <c r="C759" s="4">
        <f>MIN($B$2:B759)</f>
        <v>0</v>
      </c>
      <c r="D759" s="43">
        <f t="shared" si="81"/>
        <v>0</v>
      </c>
      <c r="E759" s="43">
        <f t="shared" si="82"/>
        <v>0</v>
      </c>
      <c r="F759" s="44">
        <f t="shared" si="83"/>
        <v>0</v>
      </c>
      <c r="G759" s="44"/>
      <c r="H759" s="4" t="e">
        <f t="shared" si="88"/>
        <v>#DIV/0!</v>
      </c>
      <c r="I759" s="4">
        <v>13.983000000000001</v>
      </c>
      <c r="K759" s="43">
        <f t="shared" si="84"/>
        <v>1</v>
      </c>
      <c r="L759" s="43">
        <f t="shared" si="85"/>
        <v>758</v>
      </c>
      <c r="M759" s="44">
        <f t="shared" si="86"/>
        <v>15432.552000000012</v>
      </c>
      <c r="N759" s="4">
        <f t="shared" si="87"/>
        <v>17.890105000000048</v>
      </c>
      <c r="O759" s="4"/>
    </row>
    <row r="760" spans="1:15" x14ac:dyDescent="0.2">
      <c r="A760" s="5">
        <v>42398</v>
      </c>
      <c r="C760" s="4">
        <f>MIN($B$2:B760)</f>
        <v>0</v>
      </c>
      <c r="D760" s="43">
        <f t="shared" si="81"/>
        <v>0</v>
      </c>
      <c r="E760" s="43">
        <f t="shared" si="82"/>
        <v>0</v>
      </c>
      <c r="F760" s="44">
        <f t="shared" si="83"/>
        <v>0</v>
      </c>
      <c r="G760" s="44"/>
      <c r="H760" s="4" t="e">
        <f t="shared" si="88"/>
        <v>#DIV/0!</v>
      </c>
      <c r="I760" s="4">
        <v>13.577999999999999</v>
      </c>
      <c r="K760" s="43">
        <f t="shared" si="84"/>
        <v>1</v>
      </c>
      <c r="L760" s="43">
        <f t="shared" si="85"/>
        <v>759</v>
      </c>
      <c r="M760" s="44">
        <f t="shared" si="86"/>
        <v>15446.130000000012</v>
      </c>
      <c r="N760" s="4">
        <f t="shared" si="87"/>
        <v>17.852110000000049</v>
      </c>
      <c r="O760" s="4"/>
    </row>
    <row r="761" spans="1:15" x14ac:dyDescent="0.2">
      <c r="A761" s="5">
        <v>42399</v>
      </c>
      <c r="C761" s="4">
        <f>MIN($B$2:B761)</f>
        <v>0</v>
      </c>
      <c r="D761" s="43">
        <f t="shared" si="81"/>
        <v>0</v>
      </c>
      <c r="E761" s="43">
        <f t="shared" si="82"/>
        <v>0</v>
      </c>
      <c r="F761" s="44">
        <f t="shared" si="83"/>
        <v>0</v>
      </c>
      <c r="G761" s="44"/>
      <c r="H761" s="4" t="e">
        <f t="shared" si="88"/>
        <v>#DIV/0!</v>
      </c>
      <c r="I761" s="4">
        <v>13.605</v>
      </c>
      <c r="K761" s="43">
        <f t="shared" si="84"/>
        <v>1</v>
      </c>
      <c r="L761" s="43">
        <f t="shared" si="85"/>
        <v>760</v>
      </c>
      <c r="M761" s="44">
        <f t="shared" si="86"/>
        <v>15459.735000000011</v>
      </c>
      <c r="N761" s="4">
        <f t="shared" si="87"/>
        <v>17.814365000000045</v>
      </c>
      <c r="O761" s="4"/>
    </row>
    <row r="762" spans="1:15" x14ac:dyDescent="0.2">
      <c r="A762" s="5">
        <v>42400</v>
      </c>
      <c r="C762" s="4">
        <f>MIN($B$2:B762)</f>
        <v>0</v>
      </c>
      <c r="D762" s="43">
        <f t="shared" si="81"/>
        <v>0</v>
      </c>
      <c r="E762" s="43">
        <f t="shared" si="82"/>
        <v>0</v>
      </c>
      <c r="F762" s="44">
        <f t="shared" si="83"/>
        <v>0</v>
      </c>
      <c r="G762" s="44"/>
      <c r="H762" s="4" t="e">
        <f t="shared" si="88"/>
        <v>#DIV/0!</v>
      </c>
      <c r="I762" s="4">
        <v>13.599</v>
      </c>
      <c r="K762" s="43">
        <f t="shared" si="84"/>
        <v>1</v>
      </c>
      <c r="L762" s="43">
        <f t="shared" si="85"/>
        <v>761</v>
      </c>
      <c r="M762" s="44">
        <f t="shared" si="86"/>
        <v>15473.334000000012</v>
      </c>
      <c r="N762" s="4">
        <f t="shared" si="87"/>
        <v>17.776200000000046</v>
      </c>
      <c r="O762" s="4"/>
    </row>
    <row r="763" spans="1:15" x14ac:dyDescent="0.2">
      <c r="A763" s="5">
        <v>42401</v>
      </c>
      <c r="C763" s="4">
        <f>MIN($B$2:B763)</f>
        <v>0</v>
      </c>
      <c r="D763" s="43">
        <f t="shared" si="81"/>
        <v>0</v>
      </c>
      <c r="E763" s="43">
        <f t="shared" si="82"/>
        <v>0</v>
      </c>
      <c r="F763" s="44">
        <f t="shared" si="83"/>
        <v>0</v>
      </c>
      <c r="G763" s="44"/>
      <c r="H763" s="4" t="e">
        <f t="shared" si="88"/>
        <v>#DIV/0!</v>
      </c>
      <c r="I763" s="4">
        <v>13.319000000000001</v>
      </c>
      <c r="K763" s="43">
        <f t="shared" si="84"/>
        <v>1</v>
      </c>
      <c r="L763" s="43">
        <f t="shared" si="85"/>
        <v>762</v>
      </c>
      <c r="M763" s="44">
        <f t="shared" si="86"/>
        <v>15486.653000000011</v>
      </c>
      <c r="N763" s="4">
        <f t="shared" si="87"/>
        <v>17.736395000000037</v>
      </c>
      <c r="O763" s="4"/>
    </row>
    <row r="764" spans="1:15" x14ac:dyDescent="0.2">
      <c r="A764" s="5">
        <v>42402</v>
      </c>
      <c r="C764" s="4">
        <f>MIN($B$2:B764)</f>
        <v>0</v>
      </c>
      <c r="D764" s="43">
        <f t="shared" si="81"/>
        <v>0</v>
      </c>
      <c r="E764" s="43">
        <f t="shared" si="82"/>
        <v>0</v>
      </c>
      <c r="F764" s="44">
        <f t="shared" si="83"/>
        <v>0</v>
      </c>
      <c r="G764" s="44"/>
      <c r="H764" s="4" t="e">
        <f t="shared" si="88"/>
        <v>#DIV/0!</v>
      </c>
      <c r="I764" s="4">
        <v>13.141999999999999</v>
      </c>
      <c r="K764" s="43">
        <f t="shared" si="84"/>
        <v>1</v>
      </c>
      <c r="L764" s="43">
        <f t="shared" si="85"/>
        <v>763</v>
      </c>
      <c r="M764" s="44">
        <f t="shared" si="86"/>
        <v>15499.795000000011</v>
      </c>
      <c r="N764" s="4">
        <f t="shared" si="87"/>
        <v>17.697180000000035</v>
      </c>
      <c r="O764" s="4"/>
    </row>
    <row r="765" spans="1:15" x14ac:dyDescent="0.2">
      <c r="A765" s="5">
        <v>42403</v>
      </c>
      <c r="C765" s="4">
        <f>MIN($B$2:B765)</f>
        <v>0</v>
      </c>
      <c r="D765" s="43">
        <f t="shared" si="81"/>
        <v>0</v>
      </c>
      <c r="E765" s="43">
        <f t="shared" si="82"/>
        <v>0</v>
      </c>
      <c r="F765" s="44">
        <f t="shared" si="83"/>
        <v>0</v>
      </c>
      <c r="G765" s="44"/>
      <c r="H765" s="4" t="e">
        <f t="shared" si="88"/>
        <v>#DIV/0!</v>
      </c>
      <c r="I765" s="4">
        <v>13.429</v>
      </c>
      <c r="K765" s="43">
        <f t="shared" si="84"/>
        <v>1</v>
      </c>
      <c r="L765" s="43">
        <f t="shared" si="85"/>
        <v>764</v>
      </c>
      <c r="M765" s="44">
        <f t="shared" si="86"/>
        <v>15513.224000000011</v>
      </c>
      <c r="N765" s="4">
        <f t="shared" si="87"/>
        <v>17.659250000000039</v>
      </c>
      <c r="O765" s="4"/>
    </row>
    <row r="766" spans="1:15" x14ac:dyDescent="0.2">
      <c r="A766" s="5">
        <v>42404</v>
      </c>
      <c r="C766" s="4">
        <f>MIN($B$2:B766)</f>
        <v>0</v>
      </c>
      <c r="D766" s="43">
        <f t="shared" si="81"/>
        <v>0</v>
      </c>
      <c r="E766" s="43">
        <f t="shared" si="82"/>
        <v>0</v>
      </c>
      <c r="F766" s="44">
        <f t="shared" si="83"/>
        <v>0</v>
      </c>
      <c r="G766" s="44"/>
      <c r="H766" s="4" t="e">
        <f t="shared" si="88"/>
        <v>#DIV/0!</v>
      </c>
      <c r="I766" s="4">
        <v>12.956</v>
      </c>
      <c r="K766" s="43">
        <f t="shared" si="84"/>
        <v>1</v>
      </c>
      <c r="L766" s="43">
        <f t="shared" si="85"/>
        <v>765</v>
      </c>
      <c r="M766" s="44">
        <f t="shared" si="86"/>
        <v>15526.180000000011</v>
      </c>
      <c r="N766" s="4">
        <f t="shared" si="87"/>
        <v>17.618105000000043</v>
      </c>
      <c r="O766" s="4"/>
    </row>
    <row r="767" spans="1:15" x14ac:dyDescent="0.2">
      <c r="A767" s="5">
        <v>42405</v>
      </c>
      <c r="C767" s="4">
        <f>MIN($B$2:B767)</f>
        <v>0</v>
      </c>
      <c r="D767" s="43">
        <f t="shared" si="81"/>
        <v>0</v>
      </c>
      <c r="E767" s="43">
        <f t="shared" si="82"/>
        <v>0</v>
      </c>
      <c r="F767" s="44">
        <f t="shared" si="83"/>
        <v>0</v>
      </c>
      <c r="G767" s="44"/>
      <c r="H767" s="4" t="e">
        <f t="shared" si="88"/>
        <v>#DIV/0!</v>
      </c>
      <c r="I767" s="4">
        <v>12.645</v>
      </c>
      <c r="K767" s="43">
        <f t="shared" si="84"/>
        <v>1</v>
      </c>
      <c r="L767" s="43">
        <f t="shared" si="85"/>
        <v>766</v>
      </c>
      <c r="M767" s="44">
        <f t="shared" si="86"/>
        <v>15538.825000000012</v>
      </c>
      <c r="N767" s="4">
        <f t="shared" si="87"/>
        <v>17.575200000000041</v>
      </c>
      <c r="O767" s="4"/>
    </row>
    <row r="768" spans="1:15" x14ac:dyDescent="0.2">
      <c r="A768" s="5">
        <v>42406</v>
      </c>
      <c r="C768" s="4">
        <f>MIN($B$2:B768)</f>
        <v>0</v>
      </c>
      <c r="D768" s="43">
        <f t="shared" si="81"/>
        <v>0</v>
      </c>
      <c r="E768" s="43">
        <f t="shared" si="82"/>
        <v>0</v>
      </c>
      <c r="F768" s="44">
        <f t="shared" si="83"/>
        <v>0</v>
      </c>
      <c r="G768" s="44"/>
      <c r="H768" s="4" t="e">
        <f t="shared" si="88"/>
        <v>#DIV/0!</v>
      </c>
      <c r="I768" s="4">
        <v>12.59</v>
      </c>
      <c r="K768" s="43">
        <f t="shared" si="84"/>
        <v>1</v>
      </c>
      <c r="L768" s="43">
        <f t="shared" si="85"/>
        <v>767</v>
      </c>
      <c r="M768" s="44">
        <f t="shared" si="86"/>
        <v>15551.415000000012</v>
      </c>
      <c r="N768" s="4">
        <f t="shared" si="87"/>
        <v>17.532350000000044</v>
      </c>
      <c r="O768" s="4"/>
    </row>
    <row r="769" spans="1:15" x14ac:dyDescent="0.2">
      <c r="A769" s="5">
        <v>42407</v>
      </c>
      <c r="C769" s="4">
        <f>MIN($B$2:B769)</f>
        <v>0</v>
      </c>
      <c r="D769" s="43">
        <f t="shared" si="81"/>
        <v>0</v>
      </c>
      <c r="E769" s="43">
        <f t="shared" si="82"/>
        <v>0</v>
      </c>
      <c r="F769" s="44">
        <f t="shared" si="83"/>
        <v>0</v>
      </c>
      <c r="G769" s="44"/>
      <c r="H769" s="4" t="e">
        <f t="shared" si="88"/>
        <v>#DIV/0!</v>
      </c>
      <c r="I769" s="4">
        <v>12.702999999999999</v>
      </c>
      <c r="K769" s="43">
        <f t="shared" si="84"/>
        <v>1</v>
      </c>
      <c r="L769" s="43">
        <f t="shared" si="85"/>
        <v>768</v>
      </c>
      <c r="M769" s="44">
        <f t="shared" si="86"/>
        <v>15564.118000000011</v>
      </c>
      <c r="N769" s="4">
        <f t="shared" si="87"/>
        <v>17.491345000000038</v>
      </c>
      <c r="O769" s="4"/>
    </row>
    <row r="770" spans="1:15" x14ac:dyDescent="0.2">
      <c r="A770" s="5">
        <v>42408</v>
      </c>
      <c r="C770" s="4">
        <f>MIN($B$2:B770)</f>
        <v>0</v>
      </c>
      <c r="D770" s="43">
        <f t="shared" si="81"/>
        <v>0</v>
      </c>
      <c r="E770" s="43">
        <f t="shared" si="82"/>
        <v>0</v>
      </c>
      <c r="F770" s="44">
        <f t="shared" si="83"/>
        <v>0</v>
      </c>
      <c r="G770" s="44"/>
      <c r="H770" s="4" t="e">
        <f t="shared" si="88"/>
        <v>#DIV/0!</v>
      </c>
      <c r="I770" s="4">
        <v>12.676</v>
      </c>
      <c r="K770" s="43">
        <f t="shared" si="84"/>
        <v>1</v>
      </c>
      <c r="L770" s="43">
        <f t="shared" si="85"/>
        <v>769</v>
      </c>
      <c r="M770" s="44">
        <f t="shared" si="86"/>
        <v>15576.794000000011</v>
      </c>
      <c r="N770" s="4">
        <f t="shared" si="87"/>
        <v>17.450910000000032</v>
      </c>
      <c r="O770" s="4"/>
    </row>
    <row r="771" spans="1:15" x14ac:dyDescent="0.2">
      <c r="A771" s="5">
        <v>42409</v>
      </c>
      <c r="C771" s="4">
        <f>MIN($B$2:B771)</f>
        <v>0</v>
      </c>
      <c r="D771" s="43">
        <f t="shared" ref="D771:D834" si="89">IF(B771&gt;0,1,0)</f>
        <v>0</v>
      </c>
      <c r="E771" s="43">
        <f t="shared" si="82"/>
        <v>0</v>
      </c>
      <c r="F771" s="44">
        <f t="shared" si="83"/>
        <v>0</v>
      </c>
      <c r="G771" s="44"/>
      <c r="H771" s="4" t="e">
        <f t="shared" si="88"/>
        <v>#DIV/0!</v>
      </c>
      <c r="I771" s="4">
        <v>12.794</v>
      </c>
      <c r="K771" s="43">
        <f t="shared" si="84"/>
        <v>1</v>
      </c>
      <c r="L771" s="43">
        <f t="shared" si="85"/>
        <v>770</v>
      </c>
      <c r="M771" s="44">
        <f t="shared" si="86"/>
        <v>15589.588000000011</v>
      </c>
      <c r="N771" s="4">
        <f t="shared" si="87"/>
        <v>17.411645000000025</v>
      </c>
      <c r="O771" s="4"/>
    </row>
    <row r="772" spans="1:15" x14ac:dyDescent="0.2">
      <c r="A772" s="5">
        <v>42410</v>
      </c>
      <c r="C772" s="4">
        <f>MIN($B$2:B772)</f>
        <v>0</v>
      </c>
      <c r="D772" s="43">
        <f t="shared" si="89"/>
        <v>0</v>
      </c>
      <c r="E772" s="43">
        <f t="shared" ref="E772:E835" si="90">E771+D772</f>
        <v>0</v>
      </c>
      <c r="F772" s="44">
        <f t="shared" ref="F772:F835" si="91">IF(D772=1,B772+F771,F771)</f>
        <v>0</v>
      </c>
      <c r="G772" s="44"/>
      <c r="H772" s="4" t="e">
        <f t="shared" si="88"/>
        <v>#DIV/0!</v>
      </c>
      <c r="I772" s="4">
        <v>12.651</v>
      </c>
      <c r="K772" s="43">
        <f t="shared" ref="K772:K835" si="92">IF(I772&lt;&gt;0,1,0)</f>
        <v>1</v>
      </c>
      <c r="L772" s="43">
        <f t="shared" ref="L772:L835" si="93">K772+L771</f>
        <v>771</v>
      </c>
      <c r="M772" s="44">
        <f t="shared" ref="M772:M835" si="94">IF(K772=1,I772+M771,M771)</f>
        <v>15602.23900000001</v>
      </c>
      <c r="N772" s="4">
        <f t="shared" si="87"/>
        <v>17.371600000000026</v>
      </c>
      <c r="O772" s="4"/>
    </row>
    <row r="773" spans="1:15" x14ac:dyDescent="0.2">
      <c r="A773" s="5">
        <v>42411</v>
      </c>
      <c r="C773" s="4">
        <f>MIN($B$2:B773)</f>
        <v>0</v>
      </c>
      <c r="D773" s="43">
        <f t="shared" si="89"/>
        <v>0</v>
      </c>
      <c r="E773" s="43">
        <f t="shared" si="90"/>
        <v>0</v>
      </c>
      <c r="F773" s="44">
        <f t="shared" si="91"/>
        <v>0</v>
      </c>
      <c r="G773" s="44"/>
      <c r="H773" s="4" t="e">
        <f t="shared" si="88"/>
        <v>#DIV/0!</v>
      </c>
      <c r="I773" s="4">
        <v>12.459</v>
      </c>
      <c r="K773" s="43">
        <f t="shared" si="92"/>
        <v>1</v>
      </c>
      <c r="L773" s="43">
        <f t="shared" si="93"/>
        <v>772</v>
      </c>
      <c r="M773" s="44">
        <f t="shared" si="94"/>
        <v>15614.698000000011</v>
      </c>
      <c r="N773" s="4">
        <f t="shared" si="87"/>
        <v>17.330230000000029</v>
      </c>
      <c r="O773" s="4"/>
    </row>
    <row r="774" spans="1:15" x14ac:dyDescent="0.2">
      <c r="A774" s="5">
        <v>42412</v>
      </c>
      <c r="C774" s="4">
        <f>MIN($B$2:B774)</f>
        <v>0</v>
      </c>
      <c r="D774" s="43">
        <f t="shared" si="89"/>
        <v>0</v>
      </c>
      <c r="E774" s="43">
        <f t="shared" si="90"/>
        <v>0</v>
      </c>
      <c r="F774" s="44">
        <f t="shared" si="91"/>
        <v>0</v>
      </c>
      <c r="G774" s="44"/>
      <c r="H774" s="4" t="e">
        <f t="shared" si="88"/>
        <v>#DIV/0!</v>
      </c>
      <c r="I774" s="4">
        <v>12.621</v>
      </c>
      <c r="K774" s="43">
        <f t="shared" si="92"/>
        <v>1</v>
      </c>
      <c r="L774" s="43">
        <f t="shared" si="93"/>
        <v>773</v>
      </c>
      <c r="M774" s="44">
        <f t="shared" si="94"/>
        <v>15627.31900000001</v>
      </c>
      <c r="N774" s="4">
        <f t="shared" si="87"/>
        <v>17.289990000000024</v>
      </c>
      <c r="O774" s="4"/>
    </row>
    <row r="775" spans="1:15" x14ac:dyDescent="0.2">
      <c r="A775" s="5">
        <v>42413</v>
      </c>
      <c r="C775" s="4">
        <f>MIN($B$2:B775)</f>
        <v>0</v>
      </c>
      <c r="D775" s="43">
        <f t="shared" si="89"/>
        <v>0</v>
      </c>
      <c r="E775" s="43">
        <f t="shared" si="90"/>
        <v>0</v>
      </c>
      <c r="F775" s="44">
        <f t="shared" si="91"/>
        <v>0</v>
      </c>
      <c r="G775" s="44"/>
      <c r="H775" s="4" t="e">
        <f t="shared" si="88"/>
        <v>#DIV/0!</v>
      </c>
      <c r="I775" s="4">
        <v>12.548999999999999</v>
      </c>
      <c r="K775" s="43">
        <f t="shared" si="92"/>
        <v>1</v>
      </c>
      <c r="L775" s="43">
        <f t="shared" si="93"/>
        <v>774</v>
      </c>
      <c r="M775" s="44">
        <f t="shared" si="94"/>
        <v>15639.868000000011</v>
      </c>
      <c r="N775" s="4">
        <f t="shared" si="87"/>
        <v>17.248480000000026</v>
      </c>
      <c r="O775" s="4"/>
    </row>
    <row r="776" spans="1:15" x14ac:dyDescent="0.2">
      <c r="A776" s="5">
        <v>42414</v>
      </c>
      <c r="C776" s="4">
        <f>MIN($B$2:B776)</f>
        <v>0</v>
      </c>
      <c r="D776" s="43">
        <f t="shared" si="89"/>
        <v>0</v>
      </c>
      <c r="E776" s="43">
        <f t="shared" si="90"/>
        <v>0</v>
      </c>
      <c r="F776" s="44">
        <f t="shared" si="91"/>
        <v>0</v>
      </c>
      <c r="G776" s="44"/>
      <c r="H776" s="4" t="e">
        <f t="shared" si="88"/>
        <v>#DIV/0!</v>
      </c>
      <c r="I776" s="4">
        <v>12.741</v>
      </c>
      <c r="K776" s="43">
        <f t="shared" si="92"/>
        <v>1</v>
      </c>
      <c r="L776" s="43">
        <f t="shared" si="93"/>
        <v>775</v>
      </c>
      <c r="M776" s="44">
        <f t="shared" si="94"/>
        <v>15652.609000000011</v>
      </c>
      <c r="N776" s="4">
        <f t="shared" si="87"/>
        <v>17.207810000000027</v>
      </c>
      <c r="O776" s="4"/>
    </row>
    <row r="777" spans="1:15" x14ac:dyDescent="0.2">
      <c r="A777" s="5">
        <v>42415</v>
      </c>
      <c r="C777" s="4">
        <f>MIN($B$2:B777)</f>
        <v>0</v>
      </c>
      <c r="D777" s="43">
        <f t="shared" si="89"/>
        <v>0</v>
      </c>
      <c r="E777" s="43">
        <f t="shared" si="90"/>
        <v>0</v>
      </c>
      <c r="F777" s="44">
        <f t="shared" si="91"/>
        <v>0</v>
      </c>
      <c r="G777" s="44"/>
      <c r="H777" s="4" t="e">
        <f t="shared" si="88"/>
        <v>#DIV/0!</v>
      </c>
      <c r="I777" s="4">
        <v>12.840999999999999</v>
      </c>
      <c r="K777" s="43">
        <f t="shared" si="92"/>
        <v>1</v>
      </c>
      <c r="L777" s="43">
        <f t="shared" si="93"/>
        <v>776</v>
      </c>
      <c r="M777" s="44">
        <f t="shared" si="94"/>
        <v>15665.450000000012</v>
      </c>
      <c r="N777" s="4">
        <f t="shared" si="87"/>
        <v>17.16671000000003</v>
      </c>
      <c r="O777" s="4"/>
    </row>
    <row r="778" spans="1:15" x14ac:dyDescent="0.2">
      <c r="A778" s="5">
        <v>42416</v>
      </c>
      <c r="C778" s="4">
        <f>MIN($B$2:B778)</f>
        <v>0</v>
      </c>
      <c r="D778" s="43">
        <f t="shared" si="89"/>
        <v>0</v>
      </c>
      <c r="E778" s="43">
        <f t="shared" si="90"/>
        <v>0</v>
      </c>
      <c r="F778" s="44">
        <f t="shared" si="91"/>
        <v>0</v>
      </c>
      <c r="G778" s="44"/>
      <c r="H778" s="4" t="e">
        <f t="shared" si="88"/>
        <v>#DIV/0!</v>
      </c>
      <c r="I778" s="4">
        <v>12.757999999999999</v>
      </c>
      <c r="K778" s="43">
        <f t="shared" si="92"/>
        <v>1</v>
      </c>
      <c r="L778" s="43">
        <f t="shared" si="93"/>
        <v>777</v>
      </c>
      <c r="M778" s="44">
        <f t="shared" si="94"/>
        <v>15678.208000000011</v>
      </c>
      <c r="N778" s="4">
        <f t="shared" si="87"/>
        <v>17.126460000000023</v>
      </c>
      <c r="O778" s="4"/>
    </row>
    <row r="779" spans="1:15" x14ac:dyDescent="0.2">
      <c r="A779" s="5">
        <v>42417</v>
      </c>
      <c r="C779" s="4">
        <f>MIN($B$2:B779)</f>
        <v>0</v>
      </c>
      <c r="D779" s="43">
        <f t="shared" si="89"/>
        <v>0</v>
      </c>
      <c r="E779" s="43">
        <f t="shared" si="90"/>
        <v>0</v>
      </c>
      <c r="F779" s="44">
        <f t="shared" si="91"/>
        <v>0</v>
      </c>
      <c r="G779" s="44"/>
      <c r="H779" s="4" t="e">
        <f t="shared" si="88"/>
        <v>#DIV/0!</v>
      </c>
      <c r="I779" s="4">
        <v>12.670999999999999</v>
      </c>
      <c r="K779" s="43">
        <f t="shared" si="92"/>
        <v>1</v>
      </c>
      <c r="L779" s="43">
        <f t="shared" si="93"/>
        <v>778</v>
      </c>
      <c r="M779" s="44">
        <f t="shared" si="94"/>
        <v>15690.879000000012</v>
      </c>
      <c r="N779" s="4">
        <f t="shared" ref="N779:N842" si="95">(M779-M579)/(L779-L579)</f>
        <v>17.085985000000029</v>
      </c>
      <c r="O779" s="4"/>
    </row>
    <row r="780" spans="1:15" x14ac:dyDescent="0.2">
      <c r="A780" s="5">
        <v>42418</v>
      </c>
      <c r="C780" s="4">
        <f>MIN($B$2:B780)</f>
        <v>0</v>
      </c>
      <c r="D780" s="43">
        <f t="shared" si="89"/>
        <v>0</v>
      </c>
      <c r="E780" s="43">
        <f t="shared" si="90"/>
        <v>0</v>
      </c>
      <c r="F780" s="44">
        <f t="shared" si="91"/>
        <v>0</v>
      </c>
      <c r="G780" s="44"/>
      <c r="H780" s="4" t="e">
        <f t="shared" si="88"/>
        <v>#DIV/0!</v>
      </c>
      <c r="I780" s="4">
        <v>12.759</v>
      </c>
      <c r="K780" s="43">
        <f t="shared" si="92"/>
        <v>1</v>
      </c>
      <c r="L780" s="43">
        <f t="shared" si="93"/>
        <v>779</v>
      </c>
      <c r="M780" s="44">
        <f t="shared" si="94"/>
        <v>15703.638000000012</v>
      </c>
      <c r="N780" s="4">
        <f t="shared" si="95"/>
        <v>17.045740000000023</v>
      </c>
      <c r="O780" s="4"/>
    </row>
    <row r="781" spans="1:15" x14ac:dyDescent="0.2">
      <c r="A781" s="5">
        <v>42419</v>
      </c>
      <c r="C781" s="4">
        <f>MIN($B$2:B781)</f>
        <v>0</v>
      </c>
      <c r="D781" s="43">
        <f t="shared" si="89"/>
        <v>0</v>
      </c>
      <c r="E781" s="43">
        <f t="shared" si="90"/>
        <v>0</v>
      </c>
      <c r="F781" s="44">
        <f t="shared" si="91"/>
        <v>0</v>
      </c>
      <c r="G781" s="44"/>
      <c r="H781" s="4" t="e">
        <f t="shared" si="88"/>
        <v>#DIV/0!</v>
      </c>
      <c r="I781" s="4">
        <v>12.468</v>
      </c>
      <c r="K781" s="43">
        <f t="shared" si="92"/>
        <v>1</v>
      </c>
      <c r="L781" s="43">
        <f t="shared" si="93"/>
        <v>780</v>
      </c>
      <c r="M781" s="44">
        <f t="shared" si="94"/>
        <v>15716.106000000013</v>
      </c>
      <c r="N781" s="4">
        <f t="shared" si="95"/>
        <v>17.004630000000024</v>
      </c>
      <c r="O781" s="4"/>
    </row>
    <row r="782" spans="1:15" x14ac:dyDescent="0.2">
      <c r="A782" s="5">
        <v>42420</v>
      </c>
      <c r="C782" s="4">
        <f>MIN($B$2:B782)</f>
        <v>0</v>
      </c>
      <c r="D782" s="43">
        <f t="shared" si="89"/>
        <v>0</v>
      </c>
      <c r="E782" s="43">
        <f t="shared" si="90"/>
        <v>0</v>
      </c>
      <c r="F782" s="44">
        <f t="shared" si="91"/>
        <v>0</v>
      </c>
      <c r="G782" s="44"/>
      <c r="H782" s="4" t="e">
        <f t="shared" si="88"/>
        <v>#DIV/0!</v>
      </c>
      <c r="I782" s="4">
        <v>12.255000000000001</v>
      </c>
      <c r="K782" s="43">
        <f t="shared" si="92"/>
        <v>1</v>
      </c>
      <c r="L782" s="43">
        <f t="shared" si="93"/>
        <v>781</v>
      </c>
      <c r="M782" s="44">
        <f t="shared" si="94"/>
        <v>15728.361000000012</v>
      </c>
      <c r="N782" s="4">
        <f t="shared" si="95"/>
        <v>16.963160000000016</v>
      </c>
      <c r="O782" s="4"/>
    </row>
    <row r="783" spans="1:15" x14ac:dyDescent="0.2">
      <c r="A783" s="5">
        <v>42421</v>
      </c>
      <c r="C783" s="4">
        <f>MIN($B$2:B783)</f>
        <v>0</v>
      </c>
      <c r="D783" s="43">
        <f t="shared" si="89"/>
        <v>0</v>
      </c>
      <c r="E783" s="43">
        <f t="shared" si="90"/>
        <v>0</v>
      </c>
      <c r="F783" s="44">
        <f t="shared" si="91"/>
        <v>0</v>
      </c>
      <c r="G783" s="44"/>
      <c r="H783" s="4" t="e">
        <f t="shared" si="88"/>
        <v>#DIV/0!</v>
      </c>
      <c r="I783" s="4">
        <v>12.205</v>
      </c>
      <c r="K783" s="43">
        <f t="shared" si="92"/>
        <v>1</v>
      </c>
      <c r="L783" s="43">
        <f t="shared" si="93"/>
        <v>782</v>
      </c>
      <c r="M783" s="44">
        <f t="shared" si="94"/>
        <v>15740.566000000012</v>
      </c>
      <c r="N783" s="4">
        <f t="shared" si="95"/>
        <v>16.922255000000014</v>
      </c>
      <c r="O783" s="4"/>
    </row>
    <row r="784" spans="1:15" x14ac:dyDescent="0.2">
      <c r="A784" s="5">
        <v>42422</v>
      </c>
      <c r="C784" s="4">
        <f>MIN($B$2:B784)</f>
        <v>0</v>
      </c>
      <c r="D784" s="43">
        <f t="shared" si="89"/>
        <v>0</v>
      </c>
      <c r="E784" s="43">
        <f t="shared" si="90"/>
        <v>0</v>
      </c>
      <c r="F784" s="44">
        <f t="shared" si="91"/>
        <v>0</v>
      </c>
      <c r="G784" s="44"/>
      <c r="H784" s="4" t="e">
        <f t="shared" si="88"/>
        <v>#DIV/0!</v>
      </c>
      <c r="I784" s="4">
        <v>12.757999999999999</v>
      </c>
      <c r="K784" s="43">
        <f t="shared" si="92"/>
        <v>1</v>
      </c>
      <c r="L784" s="43">
        <f t="shared" si="93"/>
        <v>783</v>
      </c>
      <c r="M784" s="44">
        <f t="shared" si="94"/>
        <v>15753.324000000011</v>
      </c>
      <c r="N784" s="4">
        <f t="shared" si="95"/>
        <v>16.882580000000015</v>
      </c>
      <c r="O784" s="4"/>
    </row>
    <row r="785" spans="1:15" x14ac:dyDescent="0.2">
      <c r="A785" s="5">
        <v>42423</v>
      </c>
      <c r="C785" s="4">
        <f>MIN($B$2:B785)</f>
        <v>0</v>
      </c>
      <c r="D785" s="43">
        <f t="shared" si="89"/>
        <v>0</v>
      </c>
      <c r="E785" s="43">
        <f t="shared" si="90"/>
        <v>0</v>
      </c>
      <c r="F785" s="44">
        <f t="shared" si="91"/>
        <v>0</v>
      </c>
      <c r="G785" s="44"/>
      <c r="H785" s="4" t="e">
        <f t="shared" si="88"/>
        <v>#DIV/0!</v>
      </c>
      <c r="I785" s="4">
        <v>12.958</v>
      </c>
      <c r="K785" s="43">
        <f t="shared" si="92"/>
        <v>1</v>
      </c>
      <c r="L785" s="43">
        <f t="shared" si="93"/>
        <v>784</v>
      </c>
      <c r="M785" s="44">
        <f t="shared" si="94"/>
        <v>15766.282000000012</v>
      </c>
      <c r="N785" s="4">
        <f t="shared" si="95"/>
        <v>16.846395000000019</v>
      </c>
      <c r="O785" s="4"/>
    </row>
    <row r="786" spans="1:15" x14ac:dyDescent="0.2">
      <c r="A786" s="5">
        <v>42424</v>
      </c>
      <c r="C786" s="4">
        <f>MIN($B$2:B786)</f>
        <v>0</v>
      </c>
      <c r="D786" s="43">
        <f t="shared" si="89"/>
        <v>0</v>
      </c>
      <c r="E786" s="43">
        <f t="shared" si="90"/>
        <v>0</v>
      </c>
      <c r="F786" s="44">
        <f t="shared" si="91"/>
        <v>0</v>
      </c>
      <c r="G786" s="44"/>
      <c r="H786" s="4" t="e">
        <f t="shared" si="88"/>
        <v>#DIV/0!</v>
      </c>
      <c r="I786" s="4">
        <v>12.685</v>
      </c>
      <c r="K786" s="43">
        <f t="shared" si="92"/>
        <v>1</v>
      </c>
      <c r="L786" s="43">
        <f t="shared" si="93"/>
        <v>785</v>
      </c>
      <c r="M786" s="44">
        <f t="shared" si="94"/>
        <v>15778.967000000011</v>
      </c>
      <c r="N786" s="4">
        <f t="shared" si="95"/>
        <v>16.808875000000015</v>
      </c>
      <c r="O786" s="4"/>
    </row>
    <row r="787" spans="1:15" x14ac:dyDescent="0.2">
      <c r="A787" s="5">
        <v>42425</v>
      </c>
      <c r="C787" s="4">
        <f>MIN($B$2:B787)</f>
        <v>0</v>
      </c>
      <c r="D787" s="43">
        <f t="shared" si="89"/>
        <v>0</v>
      </c>
      <c r="E787" s="43">
        <f t="shared" si="90"/>
        <v>0</v>
      </c>
      <c r="F787" s="44">
        <f t="shared" si="91"/>
        <v>0</v>
      </c>
      <c r="G787" s="44"/>
      <c r="H787" s="4" t="e">
        <f t="shared" si="88"/>
        <v>#DIV/0!</v>
      </c>
      <c r="I787" s="4">
        <v>12.67</v>
      </c>
      <c r="K787" s="43">
        <f t="shared" si="92"/>
        <v>1</v>
      </c>
      <c r="L787" s="43">
        <f t="shared" si="93"/>
        <v>786</v>
      </c>
      <c r="M787" s="44">
        <f t="shared" si="94"/>
        <v>15791.637000000012</v>
      </c>
      <c r="N787" s="4">
        <f t="shared" si="95"/>
        <v>16.770600000000012</v>
      </c>
      <c r="O787" s="4"/>
    </row>
    <row r="788" spans="1:15" x14ac:dyDescent="0.2">
      <c r="A788" s="5">
        <v>42426</v>
      </c>
      <c r="C788" s="4">
        <f>MIN($B$2:B788)</f>
        <v>0</v>
      </c>
      <c r="D788" s="43">
        <f t="shared" si="89"/>
        <v>0</v>
      </c>
      <c r="E788" s="43">
        <f t="shared" si="90"/>
        <v>0</v>
      </c>
      <c r="F788" s="44">
        <f t="shared" si="91"/>
        <v>0</v>
      </c>
      <c r="G788" s="44"/>
      <c r="H788" s="4" t="e">
        <f t="shared" si="88"/>
        <v>#DIV/0!</v>
      </c>
      <c r="I788" s="4">
        <v>12.676</v>
      </c>
      <c r="K788" s="43">
        <f t="shared" si="92"/>
        <v>1</v>
      </c>
      <c r="L788" s="43">
        <f t="shared" si="93"/>
        <v>787</v>
      </c>
      <c r="M788" s="44">
        <f t="shared" si="94"/>
        <v>15804.313000000011</v>
      </c>
      <c r="N788" s="4">
        <f t="shared" si="95"/>
        <v>16.732975000000014</v>
      </c>
      <c r="O788" s="4"/>
    </row>
    <row r="789" spans="1:15" x14ac:dyDescent="0.2">
      <c r="A789" s="5">
        <v>42427</v>
      </c>
      <c r="C789" s="4">
        <f>MIN($B$2:B789)</f>
        <v>0</v>
      </c>
      <c r="D789" s="43">
        <f t="shared" si="89"/>
        <v>0</v>
      </c>
      <c r="E789" s="43">
        <f t="shared" si="90"/>
        <v>0</v>
      </c>
      <c r="F789" s="44">
        <f t="shared" si="91"/>
        <v>0</v>
      </c>
      <c r="G789" s="44"/>
      <c r="H789" s="4" t="e">
        <f t="shared" si="88"/>
        <v>#DIV/0!</v>
      </c>
      <c r="I789" s="4">
        <v>12.615</v>
      </c>
      <c r="K789" s="43">
        <f t="shared" si="92"/>
        <v>1</v>
      </c>
      <c r="L789" s="43">
        <f t="shared" si="93"/>
        <v>788</v>
      </c>
      <c r="M789" s="44">
        <f t="shared" si="94"/>
        <v>15816.928000000011</v>
      </c>
      <c r="N789" s="4">
        <f t="shared" si="95"/>
        <v>16.695110000000014</v>
      </c>
      <c r="O789" s="4"/>
    </row>
    <row r="790" spans="1:15" x14ac:dyDescent="0.2">
      <c r="A790" s="5">
        <v>42428</v>
      </c>
      <c r="C790" s="4">
        <f>MIN($B$2:B790)</f>
        <v>0</v>
      </c>
      <c r="D790" s="43">
        <f t="shared" si="89"/>
        <v>0</v>
      </c>
      <c r="E790" s="43">
        <f t="shared" si="90"/>
        <v>0</v>
      </c>
      <c r="F790" s="44">
        <f t="shared" si="91"/>
        <v>0</v>
      </c>
      <c r="G790" s="44"/>
      <c r="H790" s="4" t="e">
        <f t="shared" si="88"/>
        <v>#DIV/0!</v>
      </c>
      <c r="I790" s="4">
        <v>12.760999999999999</v>
      </c>
      <c r="K790" s="43">
        <f t="shared" si="92"/>
        <v>1</v>
      </c>
      <c r="L790" s="43">
        <f t="shared" si="93"/>
        <v>789</v>
      </c>
      <c r="M790" s="44">
        <f t="shared" si="94"/>
        <v>15829.689000000011</v>
      </c>
      <c r="N790" s="4">
        <f t="shared" si="95"/>
        <v>16.659495000000014</v>
      </c>
      <c r="O790" s="4"/>
    </row>
    <row r="791" spans="1:15" x14ac:dyDescent="0.2">
      <c r="A791" s="5">
        <v>42429</v>
      </c>
      <c r="C791" s="4">
        <f>MIN($B$2:B791)</f>
        <v>0</v>
      </c>
      <c r="D791" s="43">
        <f t="shared" si="89"/>
        <v>0</v>
      </c>
      <c r="E791" s="43">
        <f t="shared" si="90"/>
        <v>0</v>
      </c>
      <c r="F791" s="44">
        <f t="shared" si="91"/>
        <v>0</v>
      </c>
      <c r="G791" s="44"/>
      <c r="H791" s="4" t="e">
        <f t="shared" si="88"/>
        <v>#DIV/0!</v>
      </c>
      <c r="I791" s="4">
        <v>12.808</v>
      </c>
      <c r="K791" s="43">
        <f t="shared" si="92"/>
        <v>1</v>
      </c>
      <c r="L791" s="43">
        <f t="shared" si="93"/>
        <v>790</v>
      </c>
      <c r="M791" s="44">
        <f t="shared" si="94"/>
        <v>15842.497000000012</v>
      </c>
      <c r="N791" s="4">
        <f t="shared" si="95"/>
        <v>16.623995000000022</v>
      </c>
      <c r="O791" s="4"/>
    </row>
    <row r="792" spans="1:15" x14ac:dyDescent="0.2">
      <c r="A792" s="5">
        <v>42430</v>
      </c>
      <c r="C792" s="4">
        <f>MIN($B$2:B792)</f>
        <v>0</v>
      </c>
      <c r="D792" s="43">
        <f t="shared" si="89"/>
        <v>0</v>
      </c>
      <c r="E792" s="43">
        <f t="shared" si="90"/>
        <v>0</v>
      </c>
      <c r="F792" s="44">
        <f t="shared" si="91"/>
        <v>0</v>
      </c>
      <c r="G792" s="44"/>
      <c r="H792" s="4" t="e">
        <f t="shared" si="88"/>
        <v>#DIV/0!</v>
      </c>
      <c r="I792" s="4">
        <v>12.858000000000001</v>
      </c>
      <c r="K792" s="43">
        <f t="shared" si="92"/>
        <v>1</v>
      </c>
      <c r="L792" s="43">
        <f t="shared" si="93"/>
        <v>791</v>
      </c>
      <c r="M792" s="44">
        <f t="shared" si="94"/>
        <v>15855.355000000012</v>
      </c>
      <c r="N792" s="4">
        <f t="shared" si="95"/>
        <v>16.589125000000021</v>
      </c>
      <c r="O792" s="4"/>
    </row>
    <row r="793" spans="1:15" x14ac:dyDescent="0.2">
      <c r="A793" s="5">
        <v>42431</v>
      </c>
      <c r="C793" s="4">
        <f>MIN($B$2:B793)</f>
        <v>0</v>
      </c>
      <c r="D793" s="43">
        <f t="shared" si="89"/>
        <v>0</v>
      </c>
      <c r="E793" s="43">
        <f t="shared" si="90"/>
        <v>0</v>
      </c>
      <c r="F793" s="44">
        <f t="shared" si="91"/>
        <v>0</v>
      </c>
      <c r="G793" s="44"/>
      <c r="H793" s="4" t="e">
        <f t="shared" si="88"/>
        <v>#DIV/0!</v>
      </c>
      <c r="I793" s="4">
        <v>12.87</v>
      </c>
      <c r="K793" s="43">
        <f t="shared" si="92"/>
        <v>1</v>
      </c>
      <c r="L793" s="43">
        <f t="shared" si="93"/>
        <v>792</v>
      </c>
      <c r="M793" s="44">
        <f t="shared" si="94"/>
        <v>15868.225000000013</v>
      </c>
      <c r="N793" s="4">
        <f t="shared" si="95"/>
        <v>16.554860000000026</v>
      </c>
      <c r="O793" s="4"/>
    </row>
    <row r="794" spans="1:15" x14ac:dyDescent="0.2">
      <c r="A794" s="5">
        <v>42432</v>
      </c>
      <c r="C794" s="4">
        <f>MIN($B$2:B794)</f>
        <v>0</v>
      </c>
      <c r="D794" s="43">
        <f t="shared" si="89"/>
        <v>0</v>
      </c>
      <c r="E794" s="43">
        <f t="shared" si="90"/>
        <v>0</v>
      </c>
      <c r="F794" s="44">
        <f t="shared" si="91"/>
        <v>0</v>
      </c>
      <c r="G794" s="44"/>
      <c r="H794" s="4" t="e">
        <f t="shared" si="88"/>
        <v>#DIV/0!</v>
      </c>
      <c r="I794" s="4">
        <v>12.74</v>
      </c>
      <c r="K794" s="43">
        <f t="shared" si="92"/>
        <v>1</v>
      </c>
      <c r="L794" s="43">
        <f t="shared" si="93"/>
        <v>793</v>
      </c>
      <c r="M794" s="44">
        <f t="shared" si="94"/>
        <v>15880.965000000013</v>
      </c>
      <c r="N794" s="4">
        <f t="shared" si="95"/>
        <v>16.51876500000002</v>
      </c>
      <c r="O794" s="4"/>
    </row>
    <row r="795" spans="1:15" x14ac:dyDescent="0.2">
      <c r="A795" s="5">
        <v>42433</v>
      </c>
      <c r="C795" s="4">
        <f>MIN($B$2:B795)</f>
        <v>0</v>
      </c>
      <c r="D795" s="43">
        <f t="shared" si="89"/>
        <v>0</v>
      </c>
      <c r="E795" s="43">
        <f t="shared" si="90"/>
        <v>0</v>
      </c>
      <c r="F795" s="44">
        <f t="shared" si="91"/>
        <v>0</v>
      </c>
      <c r="G795" s="44"/>
      <c r="H795" s="4" t="e">
        <f t="shared" si="88"/>
        <v>#DIV/0!</v>
      </c>
      <c r="I795" s="4">
        <v>12.536</v>
      </c>
      <c r="K795" s="43">
        <f t="shared" si="92"/>
        <v>1</v>
      </c>
      <c r="L795" s="43">
        <f t="shared" si="93"/>
        <v>794</v>
      </c>
      <c r="M795" s="44">
        <f t="shared" si="94"/>
        <v>15893.501000000013</v>
      </c>
      <c r="N795" s="4">
        <f t="shared" si="95"/>
        <v>16.481765000000024</v>
      </c>
      <c r="O795" s="4"/>
    </row>
    <row r="796" spans="1:15" x14ac:dyDescent="0.2">
      <c r="A796" s="5">
        <v>42434</v>
      </c>
      <c r="C796" s="4">
        <f>MIN($B$2:B796)</f>
        <v>0</v>
      </c>
      <c r="D796" s="43">
        <f t="shared" si="89"/>
        <v>0</v>
      </c>
      <c r="E796" s="43">
        <f t="shared" si="90"/>
        <v>0</v>
      </c>
      <c r="F796" s="44">
        <f t="shared" si="91"/>
        <v>0</v>
      </c>
      <c r="G796" s="44"/>
      <c r="H796" s="4" t="e">
        <f t="shared" si="88"/>
        <v>#DIV/0!</v>
      </c>
      <c r="I796" s="4">
        <v>12.548999999999999</v>
      </c>
      <c r="K796" s="43">
        <f t="shared" si="92"/>
        <v>1</v>
      </c>
      <c r="L796" s="43">
        <f t="shared" si="93"/>
        <v>795</v>
      </c>
      <c r="M796" s="44">
        <f t="shared" si="94"/>
        <v>15906.050000000014</v>
      </c>
      <c r="N796" s="4">
        <f t="shared" si="95"/>
        <v>16.446955000000024</v>
      </c>
      <c r="O796" s="4"/>
    </row>
    <row r="797" spans="1:15" x14ac:dyDescent="0.2">
      <c r="A797" s="5">
        <v>42435</v>
      </c>
      <c r="C797" s="4">
        <f>MIN($B$2:B797)</f>
        <v>0</v>
      </c>
      <c r="D797" s="43">
        <f t="shared" si="89"/>
        <v>0</v>
      </c>
      <c r="E797" s="43">
        <f t="shared" si="90"/>
        <v>0</v>
      </c>
      <c r="F797" s="44">
        <f t="shared" si="91"/>
        <v>0</v>
      </c>
      <c r="G797" s="44"/>
      <c r="H797" s="4" t="e">
        <f t="shared" si="88"/>
        <v>#DIV/0!</v>
      </c>
      <c r="I797" s="4">
        <v>12.724</v>
      </c>
      <c r="K797" s="43">
        <f t="shared" si="92"/>
        <v>1</v>
      </c>
      <c r="L797" s="43">
        <f t="shared" si="93"/>
        <v>796</v>
      </c>
      <c r="M797" s="44">
        <f t="shared" si="94"/>
        <v>15918.774000000014</v>
      </c>
      <c r="N797" s="4">
        <f t="shared" si="95"/>
        <v>16.413020000000024</v>
      </c>
      <c r="O797" s="4"/>
    </row>
    <row r="798" spans="1:15" x14ac:dyDescent="0.2">
      <c r="A798" s="5">
        <v>42436</v>
      </c>
      <c r="C798" s="4">
        <f>MIN($B$2:B798)</f>
        <v>0</v>
      </c>
      <c r="D798" s="43">
        <f t="shared" si="89"/>
        <v>0</v>
      </c>
      <c r="E798" s="43">
        <f t="shared" si="90"/>
        <v>0</v>
      </c>
      <c r="F798" s="44">
        <f t="shared" si="91"/>
        <v>0</v>
      </c>
      <c r="G798" s="44"/>
      <c r="H798" s="4" t="e">
        <f t="shared" si="88"/>
        <v>#DIV/0!</v>
      </c>
      <c r="I798" s="4">
        <v>12.628</v>
      </c>
      <c r="K798" s="43">
        <f t="shared" si="92"/>
        <v>1</v>
      </c>
      <c r="L798" s="43">
        <f t="shared" si="93"/>
        <v>797</v>
      </c>
      <c r="M798" s="44">
        <f t="shared" si="94"/>
        <v>15931.402000000015</v>
      </c>
      <c r="N798" s="4">
        <f t="shared" si="95"/>
        <v>16.377945000000025</v>
      </c>
      <c r="O798" s="4"/>
    </row>
    <row r="799" spans="1:15" x14ac:dyDescent="0.2">
      <c r="A799" s="5">
        <v>42437</v>
      </c>
      <c r="C799" s="4">
        <f>MIN($B$2:B799)</f>
        <v>0</v>
      </c>
      <c r="D799" s="43">
        <f t="shared" si="89"/>
        <v>0</v>
      </c>
      <c r="E799" s="43">
        <f t="shared" si="90"/>
        <v>0</v>
      </c>
      <c r="F799" s="44">
        <f t="shared" si="91"/>
        <v>0</v>
      </c>
      <c r="G799" s="44"/>
      <c r="H799" s="4" t="e">
        <f t="shared" si="88"/>
        <v>#DIV/0!</v>
      </c>
      <c r="I799" s="4">
        <v>12.817</v>
      </c>
      <c r="K799" s="43">
        <f t="shared" si="92"/>
        <v>1</v>
      </c>
      <c r="L799" s="43">
        <f t="shared" si="93"/>
        <v>798</v>
      </c>
      <c r="M799" s="44">
        <f t="shared" si="94"/>
        <v>15944.219000000014</v>
      </c>
      <c r="N799" s="4">
        <f t="shared" si="95"/>
        <v>16.346270000000022</v>
      </c>
      <c r="O799" s="4"/>
    </row>
    <row r="800" spans="1:15" x14ac:dyDescent="0.2">
      <c r="A800" s="5">
        <v>42438</v>
      </c>
      <c r="C800" s="4">
        <f>MIN($B$2:B800)</f>
        <v>0</v>
      </c>
      <c r="D800" s="43">
        <f t="shared" si="89"/>
        <v>0</v>
      </c>
      <c r="E800" s="43">
        <f t="shared" si="90"/>
        <v>0</v>
      </c>
      <c r="F800" s="44">
        <f t="shared" si="91"/>
        <v>0</v>
      </c>
      <c r="G800" s="44"/>
      <c r="H800" s="4" t="e">
        <f t="shared" si="88"/>
        <v>#DIV/0!</v>
      </c>
      <c r="I800" s="4">
        <v>12.769</v>
      </c>
      <c r="K800" s="43">
        <f t="shared" si="92"/>
        <v>1</v>
      </c>
      <c r="L800" s="43">
        <f t="shared" si="93"/>
        <v>799</v>
      </c>
      <c r="M800" s="44">
        <f t="shared" si="94"/>
        <v>15956.988000000014</v>
      </c>
      <c r="N800" s="4">
        <f t="shared" si="95"/>
        <v>16.314330000000027</v>
      </c>
      <c r="O800" s="4"/>
    </row>
    <row r="801" spans="1:15" x14ac:dyDescent="0.2">
      <c r="A801" s="5">
        <v>42439</v>
      </c>
      <c r="C801" s="4">
        <f>MIN($B$2:B801)</f>
        <v>0</v>
      </c>
      <c r="D801" s="43">
        <f t="shared" si="89"/>
        <v>0</v>
      </c>
      <c r="E801" s="43">
        <f t="shared" si="90"/>
        <v>0</v>
      </c>
      <c r="F801" s="44">
        <f t="shared" si="91"/>
        <v>0</v>
      </c>
      <c r="G801" s="44"/>
      <c r="H801" s="4" t="e">
        <f t="shared" ref="H801:H864" si="96">(F801-F515)/(E801-E515)</f>
        <v>#DIV/0!</v>
      </c>
      <c r="I801" s="4">
        <v>12.608000000000001</v>
      </c>
      <c r="K801" s="43">
        <f t="shared" si="92"/>
        <v>1</v>
      </c>
      <c r="L801" s="43">
        <f t="shared" si="93"/>
        <v>800</v>
      </c>
      <c r="M801" s="44">
        <f t="shared" si="94"/>
        <v>15969.596000000014</v>
      </c>
      <c r="N801" s="4">
        <f t="shared" si="95"/>
        <v>16.280295000000024</v>
      </c>
      <c r="O801" s="4"/>
    </row>
    <row r="802" spans="1:15" x14ac:dyDescent="0.2">
      <c r="A802" s="5">
        <v>42440</v>
      </c>
      <c r="C802" s="4">
        <f>MIN($B$2:B802)</f>
        <v>0</v>
      </c>
      <c r="D802" s="43">
        <f t="shared" si="89"/>
        <v>0</v>
      </c>
      <c r="E802" s="43">
        <f t="shared" si="90"/>
        <v>0</v>
      </c>
      <c r="F802" s="44">
        <f t="shared" si="91"/>
        <v>0</v>
      </c>
      <c r="G802" s="44"/>
      <c r="H802" s="4" t="e">
        <f t="shared" si="96"/>
        <v>#DIV/0!</v>
      </c>
      <c r="I802" s="4">
        <v>12.452</v>
      </c>
      <c r="K802" s="43">
        <f t="shared" si="92"/>
        <v>1</v>
      </c>
      <c r="L802" s="43">
        <f t="shared" si="93"/>
        <v>801</v>
      </c>
      <c r="M802" s="44">
        <f t="shared" si="94"/>
        <v>15982.048000000013</v>
      </c>
      <c r="N802" s="4">
        <f t="shared" si="95"/>
        <v>16.247800000000026</v>
      </c>
      <c r="O802" s="4"/>
    </row>
    <row r="803" spans="1:15" x14ac:dyDescent="0.2">
      <c r="A803" s="5">
        <v>42441</v>
      </c>
      <c r="C803" s="4">
        <f>MIN($B$2:B803)</f>
        <v>0</v>
      </c>
      <c r="D803" s="43">
        <f t="shared" si="89"/>
        <v>0</v>
      </c>
      <c r="E803" s="43">
        <f t="shared" si="90"/>
        <v>0</v>
      </c>
      <c r="F803" s="44">
        <f t="shared" si="91"/>
        <v>0</v>
      </c>
      <c r="G803" s="44"/>
      <c r="H803" s="4" t="e">
        <f t="shared" si="96"/>
        <v>#DIV/0!</v>
      </c>
      <c r="I803" s="4">
        <v>12.465</v>
      </c>
      <c r="K803" s="43">
        <f t="shared" si="92"/>
        <v>1</v>
      </c>
      <c r="L803" s="43">
        <f t="shared" si="93"/>
        <v>802</v>
      </c>
      <c r="M803" s="44">
        <f t="shared" si="94"/>
        <v>15994.513000000014</v>
      </c>
      <c r="N803" s="4">
        <f t="shared" si="95"/>
        <v>16.212185000000026</v>
      </c>
      <c r="O803" s="4"/>
    </row>
    <row r="804" spans="1:15" x14ac:dyDescent="0.2">
      <c r="A804" s="5">
        <v>42442</v>
      </c>
      <c r="C804" s="4">
        <f>MIN($B$2:B804)</f>
        <v>0</v>
      </c>
      <c r="D804" s="43">
        <f t="shared" si="89"/>
        <v>0</v>
      </c>
      <c r="E804" s="43">
        <f t="shared" si="90"/>
        <v>0</v>
      </c>
      <c r="F804" s="44">
        <f t="shared" si="91"/>
        <v>0</v>
      </c>
      <c r="G804" s="44"/>
      <c r="H804" s="4" t="e">
        <f t="shared" si="96"/>
        <v>#DIV/0!</v>
      </c>
      <c r="I804" s="4">
        <v>12.597</v>
      </c>
      <c r="K804" s="43">
        <f t="shared" si="92"/>
        <v>1</v>
      </c>
      <c r="L804" s="43">
        <f t="shared" si="93"/>
        <v>803</v>
      </c>
      <c r="M804" s="44">
        <f t="shared" si="94"/>
        <v>16007.110000000013</v>
      </c>
      <c r="N804" s="4">
        <f t="shared" si="95"/>
        <v>16.17894500000002</v>
      </c>
      <c r="O804" s="4"/>
    </row>
    <row r="805" spans="1:15" x14ac:dyDescent="0.2">
      <c r="A805" s="5">
        <v>42443</v>
      </c>
      <c r="C805" s="4">
        <f>MIN($B$2:B805)</f>
        <v>0</v>
      </c>
      <c r="D805" s="43">
        <f t="shared" si="89"/>
        <v>0</v>
      </c>
      <c r="E805" s="43">
        <f t="shared" si="90"/>
        <v>0</v>
      </c>
      <c r="F805" s="44">
        <f t="shared" si="91"/>
        <v>0</v>
      </c>
      <c r="G805" s="44"/>
      <c r="H805" s="4" t="e">
        <f t="shared" si="96"/>
        <v>#DIV/0!</v>
      </c>
      <c r="I805" s="4">
        <v>12.631</v>
      </c>
      <c r="K805" s="43">
        <f t="shared" si="92"/>
        <v>1</v>
      </c>
      <c r="L805" s="43">
        <f t="shared" si="93"/>
        <v>804</v>
      </c>
      <c r="M805" s="44">
        <f t="shared" si="94"/>
        <v>16019.741000000013</v>
      </c>
      <c r="N805" s="4">
        <f t="shared" si="95"/>
        <v>16.145200000000024</v>
      </c>
      <c r="O805" s="4"/>
    </row>
    <row r="806" spans="1:15" x14ac:dyDescent="0.2">
      <c r="A806" s="5">
        <v>42444</v>
      </c>
      <c r="C806" s="4">
        <f>MIN($B$2:B806)</f>
        <v>0</v>
      </c>
      <c r="D806" s="43">
        <f t="shared" si="89"/>
        <v>0</v>
      </c>
      <c r="E806" s="43">
        <f t="shared" si="90"/>
        <v>0</v>
      </c>
      <c r="F806" s="44">
        <f t="shared" si="91"/>
        <v>0</v>
      </c>
      <c r="G806" s="44"/>
      <c r="H806" s="4" t="e">
        <f t="shared" si="96"/>
        <v>#DIV/0!</v>
      </c>
      <c r="I806" s="4">
        <v>12.63</v>
      </c>
      <c r="K806" s="43">
        <f t="shared" si="92"/>
        <v>1</v>
      </c>
      <c r="L806" s="43">
        <f t="shared" si="93"/>
        <v>805</v>
      </c>
      <c r="M806" s="44">
        <f t="shared" si="94"/>
        <v>16032.371000000012</v>
      </c>
      <c r="N806" s="4">
        <f t="shared" si="95"/>
        <v>16.111865000000016</v>
      </c>
      <c r="O806" s="4"/>
    </row>
    <row r="807" spans="1:15" x14ac:dyDescent="0.2">
      <c r="A807" s="5">
        <v>42445</v>
      </c>
      <c r="C807" s="4">
        <f>MIN($B$2:B807)</f>
        <v>0</v>
      </c>
      <c r="D807" s="43">
        <f t="shared" si="89"/>
        <v>0</v>
      </c>
      <c r="E807" s="43">
        <f t="shared" si="90"/>
        <v>0</v>
      </c>
      <c r="F807" s="44">
        <f t="shared" si="91"/>
        <v>0</v>
      </c>
      <c r="G807" s="44"/>
      <c r="H807" s="4" t="e">
        <f t="shared" si="96"/>
        <v>#DIV/0!</v>
      </c>
      <c r="I807" s="4">
        <v>12.66</v>
      </c>
      <c r="K807" s="43">
        <f t="shared" si="92"/>
        <v>1</v>
      </c>
      <c r="L807" s="43">
        <f t="shared" si="93"/>
        <v>806</v>
      </c>
      <c r="M807" s="44">
        <f t="shared" si="94"/>
        <v>16045.031000000012</v>
      </c>
      <c r="N807" s="4">
        <f t="shared" si="95"/>
        <v>16.078700000000016</v>
      </c>
      <c r="O807" s="4"/>
    </row>
    <row r="808" spans="1:15" x14ac:dyDescent="0.2">
      <c r="A808" s="5">
        <v>42446</v>
      </c>
      <c r="C808" s="4">
        <f>MIN($B$2:B808)</f>
        <v>0</v>
      </c>
      <c r="D808" s="43">
        <f t="shared" si="89"/>
        <v>0</v>
      </c>
      <c r="E808" s="43">
        <f t="shared" si="90"/>
        <v>0</v>
      </c>
      <c r="F808" s="44">
        <f t="shared" si="91"/>
        <v>0</v>
      </c>
      <c r="G808" s="44"/>
      <c r="H808" s="4" t="e">
        <f t="shared" si="96"/>
        <v>#DIV/0!</v>
      </c>
      <c r="I808" s="4">
        <v>12.536</v>
      </c>
      <c r="K808" s="43">
        <f t="shared" si="92"/>
        <v>1</v>
      </c>
      <c r="L808" s="43">
        <f t="shared" si="93"/>
        <v>807</v>
      </c>
      <c r="M808" s="44">
        <f t="shared" si="94"/>
        <v>16057.567000000012</v>
      </c>
      <c r="N808" s="4">
        <f t="shared" si="95"/>
        <v>16.04452000000002</v>
      </c>
      <c r="O808" s="4"/>
    </row>
    <row r="809" spans="1:15" x14ac:dyDescent="0.2">
      <c r="A809" s="5">
        <v>42447</v>
      </c>
      <c r="C809" s="4">
        <f>MIN($B$2:B809)</f>
        <v>0</v>
      </c>
      <c r="D809" s="43">
        <f t="shared" si="89"/>
        <v>0</v>
      </c>
      <c r="E809" s="43">
        <f t="shared" si="90"/>
        <v>0</v>
      </c>
      <c r="F809" s="44">
        <f t="shared" si="91"/>
        <v>0</v>
      </c>
      <c r="G809" s="44"/>
      <c r="H809" s="4" t="e">
        <f t="shared" si="96"/>
        <v>#DIV/0!</v>
      </c>
      <c r="I809" s="4">
        <v>12.37</v>
      </c>
      <c r="K809" s="43">
        <f t="shared" si="92"/>
        <v>1</v>
      </c>
      <c r="L809" s="43">
        <f t="shared" si="93"/>
        <v>808</v>
      </c>
      <c r="M809" s="44">
        <f t="shared" si="94"/>
        <v>16069.937000000013</v>
      </c>
      <c r="N809" s="4">
        <f t="shared" si="95"/>
        <v>16.009195000000027</v>
      </c>
      <c r="O809" s="4"/>
    </row>
    <row r="810" spans="1:15" x14ac:dyDescent="0.2">
      <c r="A810" s="5">
        <v>42448</v>
      </c>
      <c r="C810" s="4">
        <f>MIN($B$2:B810)</f>
        <v>0</v>
      </c>
      <c r="D810" s="43">
        <f t="shared" si="89"/>
        <v>0</v>
      </c>
      <c r="E810" s="43">
        <f t="shared" si="90"/>
        <v>0</v>
      </c>
      <c r="F810" s="44">
        <f t="shared" si="91"/>
        <v>0</v>
      </c>
      <c r="G810" s="44"/>
      <c r="H810" s="4" t="e">
        <f t="shared" si="96"/>
        <v>#DIV/0!</v>
      </c>
      <c r="I810" s="4">
        <v>12.38</v>
      </c>
      <c r="K810" s="43">
        <f t="shared" si="92"/>
        <v>1</v>
      </c>
      <c r="L810" s="43">
        <f t="shared" si="93"/>
        <v>809</v>
      </c>
      <c r="M810" s="44">
        <f t="shared" si="94"/>
        <v>16082.317000000012</v>
      </c>
      <c r="N810" s="4">
        <f t="shared" si="95"/>
        <v>15.973010000000022</v>
      </c>
      <c r="O810" s="4"/>
    </row>
    <row r="811" spans="1:15" x14ac:dyDescent="0.2">
      <c r="A811" s="5">
        <v>42449</v>
      </c>
      <c r="C811" s="4">
        <f>MIN($B$2:B811)</f>
        <v>0</v>
      </c>
      <c r="D811" s="43">
        <f t="shared" si="89"/>
        <v>0</v>
      </c>
      <c r="E811" s="43">
        <f t="shared" si="90"/>
        <v>0</v>
      </c>
      <c r="F811" s="44">
        <f t="shared" si="91"/>
        <v>0</v>
      </c>
      <c r="G811" s="44"/>
      <c r="H811" s="4" t="e">
        <f t="shared" si="96"/>
        <v>#DIV/0!</v>
      </c>
      <c r="I811" s="4">
        <v>12.497</v>
      </c>
      <c r="K811" s="43">
        <f t="shared" si="92"/>
        <v>1</v>
      </c>
      <c r="L811" s="43">
        <f t="shared" si="93"/>
        <v>810</v>
      </c>
      <c r="M811" s="44">
        <f t="shared" si="94"/>
        <v>16094.814000000011</v>
      </c>
      <c r="N811" s="4">
        <f t="shared" si="95"/>
        <v>15.936315000000022</v>
      </c>
      <c r="O811" s="4"/>
    </row>
    <row r="812" spans="1:15" x14ac:dyDescent="0.2">
      <c r="A812" s="5">
        <v>42450</v>
      </c>
      <c r="C812" s="4">
        <f>MIN($B$2:B812)</f>
        <v>0</v>
      </c>
      <c r="D812" s="43">
        <f t="shared" si="89"/>
        <v>0</v>
      </c>
      <c r="E812" s="43">
        <f t="shared" si="90"/>
        <v>0</v>
      </c>
      <c r="F812" s="44">
        <f t="shared" si="91"/>
        <v>0</v>
      </c>
      <c r="G812" s="44"/>
      <c r="H812" s="4" t="e">
        <f t="shared" si="96"/>
        <v>#DIV/0!</v>
      </c>
      <c r="I812" s="4">
        <v>12.369</v>
      </c>
      <c r="K812" s="43">
        <f t="shared" si="92"/>
        <v>1</v>
      </c>
      <c r="L812" s="43">
        <f t="shared" si="93"/>
        <v>811</v>
      </c>
      <c r="M812" s="44">
        <f t="shared" si="94"/>
        <v>16107.183000000012</v>
      </c>
      <c r="N812" s="4">
        <f t="shared" si="95"/>
        <v>15.898205000000026</v>
      </c>
      <c r="O812" s="4"/>
    </row>
    <row r="813" spans="1:15" x14ac:dyDescent="0.2">
      <c r="A813" s="5">
        <v>42451</v>
      </c>
      <c r="C813" s="4">
        <f>MIN($B$2:B813)</f>
        <v>0</v>
      </c>
      <c r="D813" s="43">
        <f t="shared" si="89"/>
        <v>0</v>
      </c>
      <c r="E813" s="43">
        <f t="shared" si="90"/>
        <v>0</v>
      </c>
      <c r="F813" s="44">
        <f t="shared" si="91"/>
        <v>0</v>
      </c>
      <c r="G813" s="44"/>
      <c r="H813" s="4" t="e">
        <f t="shared" si="96"/>
        <v>#DIV/0!</v>
      </c>
      <c r="I813" s="4">
        <v>12.25</v>
      </c>
      <c r="K813" s="43">
        <f t="shared" si="92"/>
        <v>1</v>
      </c>
      <c r="L813" s="43">
        <f t="shared" si="93"/>
        <v>812</v>
      </c>
      <c r="M813" s="44">
        <f t="shared" si="94"/>
        <v>16119.433000000012</v>
      </c>
      <c r="N813" s="4">
        <f t="shared" si="95"/>
        <v>15.860680000000029</v>
      </c>
      <c r="O813" s="4"/>
    </row>
    <row r="814" spans="1:15" x14ac:dyDescent="0.2">
      <c r="A814" s="5">
        <v>42452</v>
      </c>
      <c r="C814" s="4">
        <f>MIN($B$2:B814)</f>
        <v>0</v>
      </c>
      <c r="D814" s="43">
        <f t="shared" si="89"/>
        <v>0</v>
      </c>
      <c r="E814" s="43">
        <f t="shared" si="90"/>
        <v>0</v>
      </c>
      <c r="F814" s="44">
        <f t="shared" si="91"/>
        <v>0</v>
      </c>
      <c r="G814" s="44"/>
      <c r="H814" s="4" t="e">
        <f t="shared" si="96"/>
        <v>#DIV/0!</v>
      </c>
      <c r="I814" s="4">
        <v>12.25</v>
      </c>
      <c r="K814" s="43">
        <f t="shared" si="92"/>
        <v>1</v>
      </c>
      <c r="L814" s="43">
        <f t="shared" si="93"/>
        <v>813</v>
      </c>
      <c r="M814" s="44">
        <f t="shared" si="94"/>
        <v>16131.683000000012</v>
      </c>
      <c r="N814" s="4">
        <f t="shared" si="95"/>
        <v>15.823110000000034</v>
      </c>
      <c r="O814" s="4"/>
    </row>
    <row r="815" spans="1:15" x14ac:dyDescent="0.2">
      <c r="A815" s="5">
        <v>42453</v>
      </c>
      <c r="C815" s="4">
        <f>MIN($B$2:B815)</f>
        <v>0</v>
      </c>
      <c r="D815" s="43">
        <f t="shared" si="89"/>
        <v>0</v>
      </c>
      <c r="E815" s="43">
        <f t="shared" si="90"/>
        <v>0</v>
      </c>
      <c r="F815" s="44">
        <f t="shared" si="91"/>
        <v>0</v>
      </c>
      <c r="G815" s="44"/>
      <c r="H815" s="4" t="e">
        <f t="shared" si="96"/>
        <v>#DIV/0!</v>
      </c>
      <c r="I815" s="4">
        <v>12.196999999999999</v>
      </c>
      <c r="K815" s="43">
        <f t="shared" si="92"/>
        <v>1</v>
      </c>
      <c r="L815" s="43">
        <f t="shared" si="93"/>
        <v>814</v>
      </c>
      <c r="M815" s="44">
        <f t="shared" si="94"/>
        <v>16143.880000000012</v>
      </c>
      <c r="N815" s="4">
        <f t="shared" si="95"/>
        <v>15.78523500000003</v>
      </c>
      <c r="O815" s="4"/>
    </row>
    <row r="816" spans="1:15" x14ac:dyDescent="0.2">
      <c r="A816" s="5">
        <v>42454</v>
      </c>
      <c r="C816" s="4">
        <f>MIN($B$2:B816)</f>
        <v>0</v>
      </c>
      <c r="D816" s="43">
        <f t="shared" si="89"/>
        <v>0</v>
      </c>
      <c r="E816" s="43">
        <f t="shared" si="90"/>
        <v>0</v>
      </c>
      <c r="F816" s="44">
        <f t="shared" si="91"/>
        <v>0</v>
      </c>
      <c r="G816" s="44"/>
      <c r="H816" s="4" t="e">
        <f t="shared" si="96"/>
        <v>#DIV/0!</v>
      </c>
      <c r="I816" s="4">
        <v>12.132999999999999</v>
      </c>
      <c r="K816" s="43">
        <f t="shared" si="92"/>
        <v>1</v>
      </c>
      <c r="L816" s="43">
        <f t="shared" si="93"/>
        <v>815</v>
      </c>
      <c r="M816" s="44">
        <f t="shared" si="94"/>
        <v>16156.013000000012</v>
      </c>
      <c r="N816" s="4">
        <f t="shared" si="95"/>
        <v>15.747800000000025</v>
      </c>
      <c r="O816" s="4"/>
    </row>
    <row r="817" spans="1:15" x14ac:dyDescent="0.2">
      <c r="A817" s="5">
        <v>42455</v>
      </c>
      <c r="C817" s="4">
        <f>MIN($B$2:B817)</f>
        <v>0</v>
      </c>
      <c r="D817" s="43">
        <f t="shared" si="89"/>
        <v>0</v>
      </c>
      <c r="E817" s="43">
        <f t="shared" si="90"/>
        <v>0</v>
      </c>
      <c r="F817" s="44">
        <f t="shared" si="91"/>
        <v>0</v>
      </c>
      <c r="G817" s="44"/>
      <c r="H817" s="4" t="e">
        <f t="shared" si="96"/>
        <v>#DIV/0!</v>
      </c>
      <c r="I817" s="4">
        <v>12.061</v>
      </c>
      <c r="K817" s="43">
        <f t="shared" si="92"/>
        <v>1</v>
      </c>
      <c r="L817" s="43">
        <f t="shared" si="93"/>
        <v>816</v>
      </c>
      <c r="M817" s="44">
        <f t="shared" si="94"/>
        <v>16168.074000000011</v>
      </c>
      <c r="N817" s="4">
        <f t="shared" si="95"/>
        <v>15.710370000000021</v>
      </c>
      <c r="O817" s="4"/>
    </row>
    <row r="818" spans="1:15" x14ac:dyDescent="0.2">
      <c r="A818" s="5">
        <v>42456</v>
      </c>
      <c r="C818" s="4">
        <f>MIN($B$2:B818)</f>
        <v>0</v>
      </c>
      <c r="D818" s="43">
        <f t="shared" si="89"/>
        <v>0</v>
      </c>
      <c r="E818" s="43">
        <f t="shared" si="90"/>
        <v>0</v>
      </c>
      <c r="F818" s="44">
        <f t="shared" si="91"/>
        <v>0</v>
      </c>
      <c r="G818" s="44"/>
      <c r="H818" s="4" t="e">
        <f t="shared" si="96"/>
        <v>#DIV/0!</v>
      </c>
      <c r="I818" s="4">
        <v>11.965999999999999</v>
      </c>
      <c r="K818" s="43">
        <f t="shared" si="92"/>
        <v>1</v>
      </c>
      <c r="L818" s="43">
        <f t="shared" si="93"/>
        <v>817</v>
      </c>
      <c r="M818" s="44">
        <f t="shared" si="94"/>
        <v>16180.040000000012</v>
      </c>
      <c r="N818" s="4">
        <f t="shared" si="95"/>
        <v>15.671850000000022</v>
      </c>
      <c r="O818" s="4"/>
    </row>
    <row r="819" spans="1:15" x14ac:dyDescent="0.2">
      <c r="A819" s="5">
        <v>42457</v>
      </c>
      <c r="C819" s="4">
        <f>MIN($B$2:B819)</f>
        <v>0</v>
      </c>
      <c r="D819" s="43">
        <f t="shared" si="89"/>
        <v>0</v>
      </c>
      <c r="E819" s="43">
        <f t="shared" si="90"/>
        <v>0</v>
      </c>
      <c r="F819" s="44">
        <f t="shared" si="91"/>
        <v>0</v>
      </c>
      <c r="G819" s="44"/>
      <c r="H819" s="4" t="e">
        <f t="shared" si="96"/>
        <v>#DIV/0!</v>
      </c>
      <c r="I819" s="4">
        <v>12.157999999999999</v>
      </c>
      <c r="K819" s="43">
        <f t="shared" si="92"/>
        <v>1</v>
      </c>
      <c r="L819" s="43">
        <f t="shared" si="93"/>
        <v>818</v>
      </c>
      <c r="M819" s="44">
        <f t="shared" si="94"/>
        <v>16192.198000000011</v>
      </c>
      <c r="N819" s="4">
        <f t="shared" si="95"/>
        <v>15.634905000000018</v>
      </c>
      <c r="O819" s="4"/>
    </row>
    <row r="820" spans="1:15" x14ac:dyDescent="0.2">
      <c r="A820" s="5">
        <v>42458</v>
      </c>
      <c r="C820" s="4">
        <f>MIN($B$2:B820)</f>
        <v>0</v>
      </c>
      <c r="D820" s="43">
        <f t="shared" si="89"/>
        <v>0</v>
      </c>
      <c r="E820" s="43">
        <f t="shared" si="90"/>
        <v>0</v>
      </c>
      <c r="F820" s="44">
        <f t="shared" si="91"/>
        <v>0</v>
      </c>
      <c r="G820" s="44"/>
      <c r="H820" s="4" t="e">
        <f t="shared" si="96"/>
        <v>#DIV/0!</v>
      </c>
      <c r="I820" s="4">
        <v>12.259</v>
      </c>
      <c r="K820" s="43">
        <f t="shared" si="92"/>
        <v>1</v>
      </c>
      <c r="L820" s="43">
        <f t="shared" si="93"/>
        <v>819</v>
      </c>
      <c r="M820" s="44">
        <f t="shared" si="94"/>
        <v>16204.457000000011</v>
      </c>
      <c r="N820" s="4">
        <f t="shared" si="95"/>
        <v>15.599020000000019</v>
      </c>
      <c r="O820" s="4"/>
    </row>
    <row r="821" spans="1:15" x14ac:dyDescent="0.2">
      <c r="A821" s="5">
        <v>42459</v>
      </c>
      <c r="C821" s="4">
        <f>MIN($B$2:B821)</f>
        <v>0</v>
      </c>
      <c r="D821" s="43">
        <f t="shared" si="89"/>
        <v>0</v>
      </c>
      <c r="E821" s="43">
        <f t="shared" si="90"/>
        <v>0</v>
      </c>
      <c r="F821" s="44">
        <f t="shared" si="91"/>
        <v>0</v>
      </c>
      <c r="G821" s="44"/>
      <c r="H821" s="4" t="e">
        <f t="shared" si="96"/>
        <v>#DIV/0!</v>
      </c>
      <c r="I821" s="4">
        <v>12.224</v>
      </c>
      <c r="K821" s="43">
        <f t="shared" si="92"/>
        <v>1</v>
      </c>
      <c r="L821" s="43">
        <f t="shared" si="93"/>
        <v>820</v>
      </c>
      <c r="M821" s="44">
        <f t="shared" si="94"/>
        <v>16216.681000000011</v>
      </c>
      <c r="N821" s="4">
        <f t="shared" si="95"/>
        <v>15.562935000000016</v>
      </c>
      <c r="O821" s="4"/>
    </row>
    <row r="822" spans="1:15" x14ac:dyDescent="0.2">
      <c r="A822" s="5">
        <v>42460</v>
      </c>
      <c r="C822" s="4">
        <f>MIN($B$2:B822)</f>
        <v>0</v>
      </c>
      <c r="D822" s="43">
        <f t="shared" si="89"/>
        <v>0</v>
      </c>
      <c r="E822" s="43">
        <f t="shared" si="90"/>
        <v>0</v>
      </c>
      <c r="F822" s="44">
        <f t="shared" si="91"/>
        <v>0</v>
      </c>
      <c r="G822" s="44"/>
      <c r="H822" s="4" t="e">
        <f t="shared" si="96"/>
        <v>#DIV/0!</v>
      </c>
      <c r="I822" s="4">
        <v>12.28</v>
      </c>
      <c r="K822" s="43">
        <f t="shared" si="92"/>
        <v>1</v>
      </c>
      <c r="L822" s="43">
        <f t="shared" si="93"/>
        <v>821</v>
      </c>
      <c r="M822" s="44">
        <f t="shared" si="94"/>
        <v>16228.961000000012</v>
      </c>
      <c r="N822" s="4">
        <f t="shared" si="95"/>
        <v>15.526690000000016</v>
      </c>
      <c r="O822" s="4"/>
    </row>
    <row r="823" spans="1:15" x14ac:dyDescent="0.2">
      <c r="A823" s="5">
        <v>42461</v>
      </c>
      <c r="C823" s="4">
        <f>MIN($B$2:B823)</f>
        <v>0</v>
      </c>
      <c r="D823" s="43">
        <f t="shared" si="89"/>
        <v>0</v>
      </c>
      <c r="E823" s="43">
        <f t="shared" si="90"/>
        <v>0</v>
      </c>
      <c r="F823" s="44">
        <f t="shared" si="91"/>
        <v>0</v>
      </c>
      <c r="G823" s="44"/>
      <c r="H823" s="4" t="e">
        <f t="shared" si="96"/>
        <v>#DIV/0!</v>
      </c>
      <c r="I823" s="4">
        <v>11.778</v>
      </c>
      <c r="K823" s="43">
        <f t="shared" si="92"/>
        <v>1</v>
      </c>
      <c r="L823" s="43">
        <f t="shared" si="93"/>
        <v>822</v>
      </c>
      <c r="M823" s="44">
        <f t="shared" si="94"/>
        <v>16240.739000000012</v>
      </c>
      <c r="N823" s="4">
        <f t="shared" si="95"/>
        <v>15.488425000000015</v>
      </c>
      <c r="O823" s="4"/>
    </row>
    <row r="824" spans="1:15" x14ac:dyDescent="0.2">
      <c r="A824" s="5">
        <v>42462</v>
      </c>
      <c r="C824" s="4">
        <f>MIN($B$2:B824)</f>
        <v>0</v>
      </c>
      <c r="D824" s="43">
        <f t="shared" si="89"/>
        <v>0</v>
      </c>
      <c r="E824" s="43">
        <f t="shared" si="90"/>
        <v>0</v>
      </c>
      <c r="F824" s="44">
        <f t="shared" si="91"/>
        <v>0</v>
      </c>
      <c r="G824" s="44"/>
      <c r="H824" s="4" t="e">
        <f t="shared" si="96"/>
        <v>#DIV/0!</v>
      </c>
      <c r="I824" s="4">
        <v>11.694000000000001</v>
      </c>
      <c r="K824" s="43">
        <f t="shared" si="92"/>
        <v>1</v>
      </c>
      <c r="L824" s="43">
        <f t="shared" si="93"/>
        <v>823</v>
      </c>
      <c r="M824" s="44">
        <f t="shared" si="94"/>
        <v>16252.433000000012</v>
      </c>
      <c r="N824" s="4">
        <f t="shared" si="95"/>
        <v>15.450115000000014</v>
      </c>
      <c r="O824" s="4"/>
    </row>
    <row r="825" spans="1:15" x14ac:dyDescent="0.2">
      <c r="A825" s="5">
        <v>42463</v>
      </c>
      <c r="C825" s="4">
        <f>MIN($B$2:B825)</f>
        <v>0</v>
      </c>
      <c r="D825" s="43">
        <f t="shared" si="89"/>
        <v>0</v>
      </c>
      <c r="E825" s="43">
        <f t="shared" si="90"/>
        <v>0</v>
      </c>
      <c r="F825" s="44">
        <f t="shared" si="91"/>
        <v>0</v>
      </c>
      <c r="G825" s="44"/>
      <c r="H825" s="4" t="e">
        <f t="shared" si="96"/>
        <v>#DIV/0!</v>
      </c>
      <c r="I825" s="4">
        <v>11.837</v>
      </c>
      <c r="K825" s="43">
        <f t="shared" si="92"/>
        <v>1</v>
      </c>
      <c r="L825" s="43">
        <f t="shared" si="93"/>
        <v>824</v>
      </c>
      <c r="M825" s="44">
        <f t="shared" si="94"/>
        <v>16264.270000000011</v>
      </c>
      <c r="N825" s="4">
        <f t="shared" si="95"/>
        <v>15.41219000000001</v>
      </c>
      <c r="O825" s="4"/>
    </row>
    <row r="826" spans="1:15" x14ac:dyDescent="0.2">
      <c r="A826" s="5">
        <v>42464</v>
      </c>
      <c r="C826" s="4">
        <f>MIN($B$2:B826)</f>
        <v>0</v>
      </c>
      <c r="D826" s="43">
        <f t="shared" si="89"/>
        <v>0</v>
      </c>
      <c r="E826" s="43">
        <f t="shared" si="90"/>
        <v>0</v>
      </c>
      <c r="F826" s="44">
        <f t="shared" si="91"/>
        <v>0</v>
      </c>
      <c r="G826" s="44"/>
      <c r="H826" s="4" t="e">
        <f t="shared" si="96"/>
        <v>#DIV/0!</v>
      </c>
      <c r="I826" s="4">
        <v>11.525</v>
      </c>
      <c r="K826" s="43">
        <f t="shared" si="92"/>
        <v>1</v>
      </c>
      <c r="L826" s="43">
        <f t="shared" si="93"/>
        <v>825</v>
      </c>
      <c r="M826" s="44">
        <f t="shared" si="94"/>
        <v>16275.795000000011</v>
      </c>
      <c r="N826" s="4">
        <f t="shared" si="95"/>
        <v>15.373160000000007</v>
      </c>
      <c r="O826" s="4"/>
    </row>
    <row r="827" spans="1:15" x14ac:dyDescent="0.2">
      <c r="A827" s="5">
        <v>42465</v>
      </c>
      <c r="C827" s="4">
        <f>MIN($B$2:B827)</f>
        <v>0</v>
      </c>
      <c r="D827" s="43">
        <f t="shared" si="89"/>
        <v>0</v>
      </c>
      <c r="E827" s="43">
        <f t="shared" si="90"/>
        <v>0</v>
      </c>
      <c r="F827" s="44">
        <f t="shared" si="91"/>
        <v>0</v>
      </c>
      <c r="G827" s="44"/>
      <c r="H827" s="4" t="e">
        <f t="shared" si="96"/>
        <v>#DIV/0!</v>
      </c>
      <c r="I827" s="4">
        <v>11.4</v>
      </c>
      <c r="K827" s="43">
        <f t="shared" si="92"/>
        <v>1</v>
      </c>
      <c r="L827" s="43">
        <f t="shared" si="93"/>
        <v>826</v>
      </c>
      <c r="M827" s="44">
        <f t="shared" si="94"/>
        <v>16287.195000000011</v>
      </c>
      <c r="N827" s="4">
        <f t="shared" si="95"/>
        <v>15.335210000000007</v>
      </c>
      <c r="O827" s="4"/>
    </row>
    <row r="828" spans="1:15" x14ac:dyDescent="0.2">
      <c r="A828" s="5">
        <v>42466</v>
      </c>
      <c r="C828" s="4">
        <f>MIN($B$2:B828)</f>
        <v>0</v>
      </c>
      <c r="D828" s="43">
        <f t="shared" si="89"/>
        <v>0</v>
      </c>
      <c r="E828" s="43">
        <f t="shared" si="90"/>
        <v>0</v>
      </c>
      <c r="F828" s="44">
        <f t="shared" si="91"/>
        <v>0</v>
      </c>
      <c r="G828" s="44"/>
      <c r="H828" s="4" t="e">
        <f t="shared" si="96"/>
        <v>#DIV/0!</v>
      </c>
      <c r="I828" s="4">
        <v>11.54</v>
      </c>
      <c r="K828" s="43">
        <f t="shared" si="92"/>
        <v>1</v>
      </c>
      <c r="L828" s="43">
        <f t="shared" si="93"/>
        <v>827</v>
      </c>
      <c r="M828" s="44">
        <f t="shared" si="94"/>
        <v>16298.735000000011</v>
      </c>
      <c r="N828" s="4">
        <f t="shared" si="95"/>
        <v>15.298410000000013</v>
      </c>
      <c r="O828" s="4"/>
    </row>
    <row r="829" spans="1:15" x14ac:dyDescent="0.2">
      <c r="A829" s="5">
        <v>42467</v>
      </c>
      <c r="C829" s="4">
        <f>MIN($B$2:B829)</f>
        <v>0</v>
      </c>
      <c r="D829" s="43">
        <f t="shared" si="89"/>
        <v>0</v>
      </c>
      <c r="E829" s="43">
        <f t="shared" si="90"/>
        <v>0</v>
      </c>
      <c r="F829" s="44">
        <f t="shared" si="91"/>
        <v>0</v>
      </c>
      <c r="G829" s="44"/>
      <c r="H829" s="4" t="e">
        <f t="shared" si="96"/>
        <v>#DIV/0!</v>
      </c>
      <c r="I829" s="4">
        <v>11.468</v>
      </c>
      <c r="K829" s="43">
        <f t="shared" si="92"/>
        <v>1</v>
      </c>
      <c r="L829" s="43">
        <f t="shared" si="93"/>
        <v>828</v>
      </c>
      <c r="M829" s="44">
        <f t="shared" si="94"/>
        <v>16310.203000000012</v>
      </c>
      <c r="N829" s="4">
        <f t="shared" si="95"/>
        <v>15.26077000000002</v>
      </c>
      <c r="O829" s="4"/>
    </row>
    <row r="830" spans="1:15" x14ac:dyDescent="0.2">
      <c r="A830" s="5">
        <v>42468</v>
      </c>
      <c r="C830" s="4">
        <f>MIN($B$2:B830)</f>
        <v>0</v>
      </c>
      <c r="D830" s="43">
        <f t="shared" si="89"/>
        <v>0</v>
      </c>
      <c r="E830" s="43">
        <f t="shared" si="90"/>
        <v>0</v>
      </c>
      <c r="F830" s="44">
        <f t="shared" si="91"/>
        <v>0</v>
      </c>
      <c r="G830" s="44"/>
      <c r="H830" s="4" t="e">
        <f t="shared" si="96"/>
        <v>#DIV/0!</v>
      </c>
      <c r="I830" s="4">
        <v>11.374000000000001</v>
      </c>
      <c r="K830" s="43">
        <f t="shared" si="92"/>
        <v>1</v>
      </c>
      <c r="L830" s="43">
        <f t="shared" si="93"/>
        <v>829</v>
      </c>
      <c r="M830" s="44">
        <f t="shared" si="94"/>
        <v>16321.577000000012</v>
      </c>
      <c r="N830" s="4">
        <f t="shared" si="95"/>
        <v>15.222330000000021</v>
      </c>
      <c r="O830" s="4"/>
    </row>
    <row r="831" spans="1:15" x14ac:dyDescent="0.2">
      <c r="A831" s="5">
        <v>42469</v>
      </c>
      <c r="C831" s="4">
        <f>MIN($B$2:B831)</f>
        <v>0</v>
      </c>
      <c r="D831" s="43">
        <f t="shared" si="89"/>
        <v>0</v>
      </c>
      <c r="E831" s="43">
        <f t="shared" si="90"/>
        <v>0</v>
      </c>
      <c r="F831" s="44">
        <f t="shared" si="91"/>
        <v>0</v>
      </c>
      <c r="G831" s="44"/>
      <c r="H831" s="4" t="e">
        <f t="shared" si="96"/>
        <v>#DIV/0!</v>
      </c>
      <c r="I831" s="4">
        <v>11.331</v>
      </c>
      <c r="K831" s="43">
        <f t="shared" si="92"/>
        <v>1</v>
      </c>
      <c r="L831" s="43">
        <f t="shared" si="93"/>
        <v>830</v>
      </c>
      <c r="M831" s="44">
        <f t="shared" si="94"/>
        <v>16332.908000000012</v>
      </c>
      <c r="N831" s="4">
        <f t="shared" si="95"/>
        <v>15.182620000000025</v>
      </c>
      <c r="O831" s="4"/>
    </row>
    <row r="832" spans="1:15" x14ac:dyDescent="0.2">
      <c r="A832" s="5">
        <v>42470</v>
      </c>
      <c r="C832" s="4">
        <f>MIN($B$2:B832)</f>
        <v>0</v>
      </c>
      <c r="D832" s="43">
        <f t="shared" si="89"/>
        <v>0</v>
      </c>
      <c r="E832" s="43">
        <f t="shared" si="90"/>
        <v>0</v>
      </c>
      <c r="F832" s="44">
        <f t="shared" si="91"/>
        <v>0</v>
      </c>
      <c r="G832" s="44"/>
      <c r="H832" s="4" t="e">
        <f t="shared" si="96"/>
        <v>#DIV/0!</v>
      </c>
      <c r="I832" s="4">
        <v>11.273</v>
      </c>
      <c r="K832" s="43">
        <f t="shared" si="92"/>
        <v>1</v>
      </c>
      <c r="L832" s="43">
        <f t="shared" si="93"/>
        <v>831</v>
      </c>
      <c r="M832" s="44">
        <f t="shared" si="94"/>
        <v>16344.181000000011</v>
      </c>
      <c r="N832" s="4">
        <f t="shared" si="95"/>
        <v>15.141280000000025</v>
      </c>
      <c r="O832" s="4"/>
    </row>
    <row r="833" spans="1:15" x14ac:dyDescent="0.2">
      <c r="A833" s="5">
        <v>42471</v>
      </c>
      <c r="C833" s="4">
        <f>MIN($B$2:B833)</f>
        <v>0</v>
      </c>
      <c r="D833" s="43">
        <f t="shared" si="89"/>
        <v>0</v>
      </c>
      <c r="E833" s="43">
        <f t="shared" si="90"/>
        <v>0</v>
      </c>
      <c r="F833" s="44">
        <f t="shared" si="91"/>
        <v>0</v>
      </c>
      <c r="G833" s="44"/>
      <c r="H833" s="4" t="e">
        <f t="shared" si="96"/>
        <v>#DIV/0!</v>
      </c>
      <c r="I833" s="4">
        <v>11.291</v>
      </c>
      <c r="K833" s="43">
        <f t="shared" si="92"/>
        <v>1</v>
      </c>
      <c r="L833" s="43">
        <f t="shared" si="93"/>
        <v>832</v>
      </c>
      <c r="M833" s="44">
        <f t="shared" si="94"/>
        <v>16355.472000000011</v>
      </c>
      <c r="N833" s="4">
        <f t="shared" si="95"/>
        <v>15.102960000000021</v>
      </c>
      <c r="O833" s="4"/>
    </row>
    <row r="834" spans="1:15" x14ac:dyDescent="0.2">
      <c r="A834" s="5">
        <v>42472</v>
      </c>
      <c r="C834" s="4">
        <f>MIN($B$2:B834)</f>
        <v>0</v>
      </c>
      <c r="D834" s="43">
        <f t="shared" si="89"/>
        <v>0</v>
      </c>
      <c r="E834" s="43">
        <f t="shared" si="90"/>
        <v>0</v>
      </c>
      <c r="F834" s="44">
        <f t="shared" si="91"/>
        <v>0</v>
      </c>
      <c r="G834" s="44"/>
      <c r="H834" s="4" t="e">
        <f t="shared" si="96"/>
        <v>#DIV/0!</v>
      </c>
      <c r="I834" s="4">
        <v>11.414999999999999</v>
      </c>
      <c r="K834" s="43">
        <f t="shared" si="92"/>
        <v>1</v>
      </c>
      <c r="L834" s="43">
        <f t="shared" si="93"/>
        <v>833</v>
      </c>
      <c r="M834" s="44">
        <f t="shared" si="94"/>
        <v>16366.887000000012</v>
      </c>
      <c r="N834" s="4">
        <f t="shared" si="95"/>
        <v>15.065505000000021</v>
      </c>
      <c r="O834" s="4"/>
    </row>
    <row r="835" spans="1:15" x14ac:dyDescent="0.2">
      <c r="A835" s="5">
        <v>42473</v>
      </c>
      <c r="C835" s="4">
        <f>MIN($B$2:B835)</f>
        <v>0</v>
      </c>
      <c r="D835" s="43">
        <f t="shared" ref="D835:D876" si="97">IF(B835&gt;0,1,0)</f>
        <v>0</v>
      </c>
      <c r="E835" s="43">
        <f t="shared" si="90"/>
        <v>0</v>
      </c>
      <c r="F835" s="44">
        <f t="shared" si="91"/>
        <v>0</v>
      </c>
      <c r="G835" s="44"/>
      <c r="H835" s="4" t="e">
        <f t="shared" si="96"/>
        <v>#DIV/0!</v>
      </c>
      <c r="I835" s="4">
        <v>11.444000000000001</v>
      </c>
      <c r="K835" s="43">
        <f t="shared" si="92"/>
        <v>1</v>
      </c>
      <c r="L835" s="43">
        <f t="shared" si="93"/>
        <v>834</v>
      </c>
      <c r="M835" s="44">
        <f t="shared" si="94"/>
        <v>16378.331000000011</v>
      </c>
      <c r="N835" s="4">
        <f t="shared" si="95"/>
        <v>15.028015000000023</v>
      </c>
      <c r="O835" s="4"/>
    </row>
    <row r="836" spans="1:15" x14ac:dyDescent="0.2">
      <c r="A836" s="5">
        <v>42474</v>
      </c>
      <c r="C836" s="4">
        <f>MIN($B$2:B836)</f>
        <v>0</v>
      </c>
      <c r="D836" s="43">
        <f t="shared" si="97"/>
        <v>0</v>
      </c>
      <c r="E836" s="43">
        <f t="shared" ref="E836:E876" si="98">E835+D836</f>
        <v>0</v>
      </c>
      <c r="F836" s="44">
        <f t="shared" ref="F836:F876" si="99">IF(D836=1,B836+F835,F835)</f>
        <v>0</v>
      </c>
      <c r="G836" s="44"/>
      <c r="H836" s="4" t="e">
        <f t="shared" si="96"/>
        <v>#DIV/0!</v>
      </c>
      <c r="I836" s="4">
        <v>11.443</v>
      </c>
      <c r="K836" s="43">
        <f t="shared" ref="K836:K876" si="100">IF(I836&lt;&gt;0,1,0)</f>
        <v>1</v>
      </c>
      <c r="L836" s="43">
        <f t="shared" ref="L836:L876" si="101">K836+L835</f>
        <v>835</v>
      </c>
      <c r="M836" s="44">
        <f t="shared" ref="M836:M876" si="102">IF(K836=1,I836+M835,M835)</f>
        <v>16389.774000000012</v>
      </c>
      <c r="N836" s="4">
        <f t="shared" si="95"/>
        <v>14.989750000000031</v>
      </c>
      <c r="O836" s="4"/>
    </row>
    <row r="837" spans="1:15" x14ac:dyDescent="0.2">
      <c r="A837" s="5">
        <v>42475</v>
      </c>
      <c r="C837" s="4">
        <f>MIN($B$2:B837)</f>
        <v>0</v>
      </c>
      <c r="D837" s="43">
        <f t="shared" si="97"/>
        <v>0</v>
      </c>
      <c r="E837" s="43">
        <f t="shared" si="98"/>
        <v>0</v>
      </c>
      <c r="F837" s="44">
        <f t="shared" si="99"/>
        <v>0</v>
      </c>
      <c r="G837" s="44"/>
      <c r="H837" s="4" t="e">
        <f t="shared" si="96"/>
        <v>#DIV/0!</v>
      </c>
      <c r="I837" s="4">
        <v>11.592000000000001</v>
      </c>
      <c r="K837" s="43">
        <f t="shared" si="100"/>
        <v>1</v>
      </c>
      <c r="L837" s="43">
        <f t="shared" si="101"/>
        <v>836</v>
      </c>
      <c r="M837" s="44">
        <f t="shared" si="102"/>
        <v>16401.366000000013</v>
      </c>
      <c r="N837" s="4">
        <f t="shared" si="95"/>
        <v>14.953250000000034</v>
      </c>
      <c r="O837" s="4"/>
    </row>
    <row r="838" spans="1:15" x14ac:dyDescent="0.2">
      <c r="A838" s="5">
        <v>42476</v>
      </c>
      <c r="C838" s="4">
        <f>MIN($B$2:B838)</f>
        <v>0</v>
      </c>
      <c r="D838" s="43">
        <f t="shared" si="97"/>
        <v>0</v>
      </c>
      <c r="E838" s="43">
        <f t="shared" si="98"/>
        <v>0</v>
      </c>
      <c r="F838" s="44">
        <f t="shared" si="99"/>
        <v>0</v>
      </c>
      <c r="G838" s="44"/>
      <c r="H838" s="4" t="e">
        <f t="shared" si="96"/>
        <v>#DIV/0!</v>
      </c>
      <c r="I838" s="4">
        <v>11.449</v>
      </c>
      <c r="K838" s="43">
        <f t="shared" si="100"/>
        <v>1</v>
      </c>
      <c r="L838" s="43">
        <f t="shared" si="101"/>
        <v>837</v>
      </c>
      <c r="M838" s="44">
        <f t="shared" si="102"/>
        <v>16412.815000000013</v>
      </c>
      <c r="N838" s="4">
        <f t="shared" si="95"/>
        <v>14.915940000000036</v>
      </c>
      <c r="O838" s="4"/>
    </row>
    <row r="839" spans="1:15" x14ac:dyDescent="0.2">
      <c r="A839" s="5">
        <v>42477</v>
      </c>
      <c r="C839" s="4">
        <f>MIN($B$2:B839)</f>
        <v>0</v>
      </c>
      <c r="D839" s="43">
        <f t="shared" si="97"/>
        <v>0</v>
      </c>
      <c r="E839" s="43">
        <f t="shared" si="98"/>
        <v>0</v>
      </c>
      <c r="F839" s="44">
        <f t="shared" si="99"/>
        <v>0</v>
      </c>
      <c r="G839" s="44"/>
      <c r="H839" s="4" t="e">
        <f t="shared" si="96"/>
        <v>#DIV/0!</v>
      </c>
      <c r="I839" s="4">
        <v>11.574999999999999</v>
      </c>
      <c r="K839" s="43">
        <f t="shared" si="100"/>
        <v>1</v>
      </c>
      <c r="L839" s="43">
        <f t="shared" si="101"/>
        <v>838</v>
      </c>
      <c r="M839" s="44">
        <f t="shared" si="102"/>
        <v>16424.390000000014</v>
      </c>
      <c r="N839" s="4">
        <f t="shared" si="95"/>
        <v>14.880495000000037</v>
      </c>
      <c r="O839" s="4"/>
    </row>
    <row r="840" spans="1:15" x14ac:dyDescent="0.2">
      <c r="A840" s="5">
        <v>42478</v>
      </c>
      <c r="C840" s="4">
        <f>MIN($B$2:B840)</f>
        <v>0</v>
      </c>
      <c r="D840" s="43">
        <f t="shared" si="97"/>
        <v>0</v>
      </c>
      <c r="E840" s="43">
        <f t="shared" si="98"/>
        <v>0</v>
      </c>
      <c r="F840" s="44">
        <f t="shared" si="99"/>
        <v>0</v>
      </c>
      <c r="G840" s="44"/>
      <c r="H840" s="4" t="e">
        <f t="shared" si="96"/>
        <v>#DIV/0!</v>
      </c>
      <c r="I840" s="4">
        <v>11.622999999999999</v>
      </c>
      <c r="K840" s="43">
        <f t="shared" si="100"/>
        <v>1</v>
      </c>
      <c r="L840" s="43">
        <f t="shared" si="101"/>
        <v>839</v>
      </c>
      <c r="M840" s="44">
        <f t="shared" si="102"/>
        <v>16436.013000000014</v>
      </c>
      <c r="N840" s="4">
        <f t="shared" si="95"/>
        <v>14.846850000000032</v>
      </c>
      <c r="O840" s="4"/>
    </row>
    <row r="841" spans="1:15" x14ac:dyDescent="0.2">
      <c r="A841" s="5">
        <v>42479</v>
      </c>
      <c r="C841" s="4">
        <f>MIN($B$2:B841)</f>
        <v>0</v>
      </c>
      <c r="D841" s="43">
        <f t="shared" si="97"/>
        <v>0</v>
      </c>
      <c r="E841" s="43">
        <f t="shared" si="98"/>
        <v>0</v>
      </c>
      <c r="F841" s="44">
        <f t="shared" si="99"/>
        <v>0</v>
      </c>
      <c r="G841" s="44"/>
      <c r="H841" s="4" t="e">
        <f t="shared" si="96"/>
        <v>#DIV/0!</v>
      </c>
      <c r="I841" s="4">
        <v>11.823</v>
      </c>
      <c r="K841" s="43">
        <f t="shared" si="100"/>
        <v>1</v>
      </c>
      <c r="L841" s="43">
        <f t="shared" si="101"/>
        <v>840</v>
      </c>
      <c r="M841" s="44">
        <f t="shared" si="102"/>
        <v>16447.836000000014</v>
      </c>
      <c r="N841" s="4">
        <f t="shared" si="95"/>
        <v>14.817265000000035</v>
      </c>
      <c r="O841" s="4"/>
    </row>
    <row r="842" spans="1:15" x14ac:dyDescent="0.2">
      <c r="A842" s="5">
        <v>42480</v>
      </c>
      <c r="C842" s="4">
        <f>MIN($B$2:B842)</f>
        <v>0</v>
      </c>
      <c r="D842" s="43">
        <f t="shared" si="97"/>
        <v>0</v>
      </c>
      <c r="E842" s="43">
        <f t="shared" si="98"/>
        <v>0</v>
      </c>
      <c r="F842" s="44">
        <f t="shared" si="99"/>
        <v>0</v>
      </c>
      <c r="G842" s="44"/>
      <c r="H842" s="4" t="e">
        <f t="shared" si="96"/>
        <v>#DIV/0!</v>
      </c>
      <c r="I842" s="4">
        <v>11.909000000000001</v>
      </c>
      <c r="K842" s="43">
        <f t="shared" si="100"/>
        <v>1</v>
      </c>
      <c r="L842" s="43">
        <f t="shared" si="101"/>
        <v>841</v>
      </c>
      <c r="M842" s="44">
        <f t="shared" si="102"/>
        <v>16459.745000000014</v>
      </c>
      <c r="N842" s="4">
        <f t="shared" si="95"/>
        <v>14.788405000000029</v>
      </c>
      <c r="O842" s="4"/>
    </row>
    <row r="843" spans="1:15" x14ac:dyDescent="0.2">
      <c r="A843" s="5">
        <v>42481</v>
      </c>
      <c r="C843" s="4">
        <f>MIN($B$2:B843)</f>
        <v>0</v>
      </c>
      <c r="D843" s="43">
        <f t="shared" si="97"/>
        <v>0</v>
      </c>
      <c r="E843" s="43">
        <f t="shared" si="98"/>
        <v>0</v>
      </c>
      <c r="F843" s="44">
        <f t="shared" si="99"/>
        <v>0</v>
      </c>
      <c r="G843" s="44"/>
      <c r="H843" s="4" t="e">
        <f t="shared" si="96"/>
        <v>#DIV/0!</v>
      </c>
      <c r="I843" s="4">
        <v>12.611000000000001</v>
      </c>
      <c r="K843" s="43">
        <f t="shared" si="100"/>
        <v>1</v>
      </c>
      <c r="L843" s="43">
        <f t="shared" si="101"/>
        <v>842</v>
      </c>
      <c r="M843" s="44">
        <f t="shared" si="102"/>
        <v>16472.356000000014</v>
      </c>
      <c r="N843" s="4">
        <f t="shared" ref="N843:N876" si="103">(M843-M643)/(L843-L643)</f>
        <v>14.762375000000038</v>
      </c>
      <c r="O843" s="4"/>
    </row>
    <row r="844" spans="1:15" x14ac:dyDescent="0.2">
      <c r="A844" s="5">
        <v>42482</v>
      </c>
      <c r="C844" s="4">
        <f>MIN($B$2:B844)</f>
        <v>0</v>
      </c>
      <c r="D844" s="43">
        <f t="shared" si="97"/>
        <v>0</v>
      </c>
      <c r="E844" s="43">
        <f t="shared" si="98"/>
        <v>0</v>
      </c>
      <c r="F844" s="44">
        <f t="shared" si="99"/>
        <v>0</v>
      </c>
      <c r="G844" s="44"/>
      <c r="H844" s="4" t="e">
        <f t="shared" si="96"/>
        <v>#DIV/0!</v>
      </c>
      <c r="I844" s="4">
        <v>12.795</v>
      </c>
      <c r="K844" s="43">
        <f t="shared" si="100"/>
        <v>1</v>
      </c>
      <c r="L844" s="43">
        <f t="shared" si="101"/>
        <v>843</v>
      </c>
      <c r="M844" s="44">
        <f t="shared" si="102"/>
        <v>16485.151000000013</v>
      </c>
      <c r="N844" s="4">
        <f t="shared" si="103"/>
        <v>14.734720000000033</v>
      </c>
      <c r="O844" s="4"/>
    </row>
    <row r="845" spans="1:15" x14ac:dyDescent="0.2">
      <c r="A845" s="5">
        <v>42483</v>
      </c>
      <c r="C845" s="4">
        <f>MIN($B$2:B845)</f>
        <v>0</v>
      </c>
      <c r="D845" s="43">
        <f t="shared" si="97"/>
        <v>0</v>
      </c>
      <c r="E845" s="43">
        <f t="shared" si="98"/>
        <v>0</v>
      </c>
      <c r="F845" s="44">
        <f t="shared" si="99"/>
        <v>0</v>
      </c>
      <c r="G845" s="44"/>
      <c r="H845" s="4" t="e">
        <f t="shared" si="96"/>
        <v>#DIV/0!</v>
      </c>
      <c r="I845" s="4">
        <v>12.941000000000001</v>
      </c>
      <c r="K845" s="43">
        <f t="shared" si="100"/>
        <v>1</v>
      </c>
      <c r="L845" s="43">
        <f t="shared" si="101"/>
        <v>844</v>
      </c>
      <c r="M845" s="44">
        <f t="shared" si="102"/>
        <v>16498.092000000011</v>
      </c>
      <c r="N845" s="4">
        <f t="shared" si="103"/>
        <v>14.70764500000003</v>
      </c>
      <c r="O845" s="4"/>
    </row>
    <row r="846" spans="1:15" x14ac:dyDescent="0.2">
      <c r="A846" s="5">
        <v>42484</v>
      </c>
      <c r="C846" s="4">
        <f>MIN($B$2:B846)</f>
        <v>0</v>
      </c>
      <c r="D846" s="43">
        <f t="shared" si="97"/>
        <v>0</v>
      </c>
      <c r="E846" s="43">
        <f t="shared" si="98"/>
        <v>0</v>
      </c>
      <c r="F846" s="44">
        <f t="shared" si="99"/>
        <v>0</v>
      </c>
      <c r="G846" s="44"/>
      <c r="H846" s="4" t="e">
        <f t="shared" si="96"/>
        <v>#DIV/0!</v>
      </c>
      <c r="I846" s="4">
        <v>13.137</v>
      </c>
      <c r="K846" s="43">
        <f t="shared" si="100"/>
        <v>1</v>
      </c>
      <c r="L846" s="43">
        <f t="shared" si="101"/>
        <v>845</v>
      </c>
      <c r="M846" s="44">
        <f t="shared" si="102"/>
        <v>16511.22900000001</v>
      </c>
      <c r="N846" s="4">
        <f t="shared" si="103"/>
        <v>14.680485000000026</v>
      </c>
      <c r="O846" s="4"/>
    </row>
    <row r="847" spans="1:15" x14ac:dyDescent="0.2">
      <c r="A847" s="5">
        <v>42485</v>
      </c>
      <c r="C847" s="4">
        <f>MIN($B$2:B847)</f>
        <v>0</v>
      </c>
      <c r="D847" s="43">
        <f t="shared" si="97"/>
        <v>0</v>
      </c>
      <c r="E847" s="43">
        <f t="shared" si="98"/>
        <v>0</v>
      </c>
      <c r="F847" s="44">
        <f t="shared" si="99"/>
        <v>0</v>
      </c>
      <c r="G847" s="44"/>
      <c r="H847" s="4" t="e">
        <f t="shared" si="96"/>
        <v>#DIV/0!</v>
      </c>
      <c r="I847" s="4">
        <v>13.369</v>
      </c>
      <c r="K847" s="43">
        <f t="shared" si="100"/>
        <v>1</v>
      </c>
      <c r="L847" s="43">
        <f t="shared" si="101"/>
        <v>846</v>
      </c>
      <c r="M847" s="44">
        <f t="shared" si="102"/>
        <v>16524.598000000009</v>
      </c>
      <c r="N847" s="4">
        <f t="shared" si="103"/>
        <v>14.653320000000022</v>
      </c>
      <c r="O847" s="4"/>
    </row>
    <row r="848" spans="1:15" x14ac:dyDescent="0.2">
      <c r="A848" s="5">
        <v>42486</v>
      </c>
      <c r="C848" s="4">
        <f>MIN($B$2:B848)</f>
        <v>0</v>
      </c>
      <c r="D848" s="43">
        <f t="shared" si="97"/>
        <v>0</v>
      </c>
      <c r="E848" s="43">
        <f t="shared" si="98"/>
        <v>0</v>
      </c>
      <c r="F848" s="44">
        <f t="shared" si="99"/>
        <v>0</v>
      </c>
      <c r="G848" s="44"/>
      <c r="H848" s="4" t="e">
        <f t="shared" si="96"/>
        <v>#DIV/0!</v>
      </c>
      <c r="I848" s="4">
        <v>14.388999999999999</v>
      </c>
      <c r="K848" s="43">
        <f t="shared" si="100"/>
        <v>1</v>
      </c>
      <c r="L848" s="43">
        <f t="shared" si="101"/>
        <v>847</v>
      </c>
      <c r="M848" s="44">
        <f t="shared" si="102"/>
        <v>16538.987000000008</v>
      </c>
      <c r="N848" s="4">
        <f t="shared" si="103"/>
        <v>14.632975000000014</v>
      </c>
      <c r="O848" s="4"/>
    </row>
    <row r="849" spans="1:15" x14ac:dyDescent="0.2">
      <c r="A849" s="5">
        <v>42487</v>
      </c>
      <c r="C849" s="4">
        <f>MIN($B$2:B849)</f>
        <v>0</v>
      </c>
      <c r="D849" s="43">
        <f t="shared" si="97"/>
        <v>0</v>
      </c>
      <c r="E849" s="43">
        <f t="shared" si="98"/>
        <v>0</v>
      </c>
      <c r="F849" s="44">
        <f t="shared" si="99"/>
        <v>0</v>
      </c>
      <c r="G849" s="44"/>
      <c r="H849" s="4" t="e">
        <f t="shared" si="96"/>
        <v>#DIV/0!</v>
      </c>
      <c r="I849" s="4">
        <v>14.711</v>
      </c>
      <c r="K849" s="43">
        <f t="shared" si="100"/>
        <v>1</v>
      </c>
      <c r="L849" s="43">
        <f t="shared" si="101"/>
        <v>848</v>
      </c>
      <c r="M849" s="44">
        <f t="shared" si="102"/>
        <v>16553.698000000008</v>
      </c>
      <c r="N849" s="4">
        <f t="shared" si="103"/>
        <v>14.613435000000008</v>
      </c>
      <c r="O849" s="4"/>
    </row>
    <row r="850" spans="1:15" x14ac:dyDescent="0.2">
      <c r="A850" s="5">
        <v>42488</v>
      </c>
      <c r="C850" s="4">
        <f>MIN($B$2:B850)</f>
        <v>0</v>
      </c>
      <c r="D850" s="43">
        <f t="shared" si="97"/>
        <v>0</v>
      </c>
      <c r="E850" s="43">
        <f t="shared" si="98"/>
        <v>0</v>
      </c>
      <c r="F850" s="44">
        <f t="shared" si="99"/>
        <v>0</v>
      </c>
      <c r="G850" s="44"/>
      <c r="H850" s="4" t="e">
        <f t="shared" si="96"/>
        <v>#DIV/0!</v>
      </c>
      <c r="I850" s="4">
        <v>13.478999999999999</v>
      </c>
      <c r="K850" s="43">
        <f t="shared" si="100"/>
        <v>1</v>
      </c>
      <c r="L850" s="43">
        <f t="shared" si="101"/>
        <v>849</v>
      </c>
      <c r="M850" s="44">
        <f t="shared" si="102"/>
        <v>16567.177000000007</v>
      </c>
      <c r="N850" s="4">
        <f t="shared" si="103"/>
        <v>14.58589500000001</v>
      </c>
      <c r="O850" s="4"/>
    </row>
    <row r="851" spans="1:15" x14ac:dyDescent="0.2">
      <c r="A851" s="5">
        <v>42489</v>
      </c>
      <c r="C851" s="4">
        <f>MIN($B$2:B851)</f>
        <v>0</v>
      </c>
      <c r="D851" s="43">
        <f t="shared" si="97"/>
        <v>0</v>
      </c>
      <c r="E851" s="43">
        <f t="shared" si="98"/>
        <v>0</v>
      </c>
      <c r="F851" s="44">
        <f t="shared" si="99"/>
        <v>0</v>
      </c>
      <c r="G851" s="44"/>
      <c r="H851" s="4" t="e">
        <f t="shared" si="96"/>
        <v>#DIV/0!</v>
      </c>
      <c r="I851" s="4">
        <v>12.976000000000001</v>
      </c>
      <c r="K851" s="43">
        <f t="shared" si="100"/>
        <v>1</v>
      </c>
      <c r="L851" s="43">
        <f t="shared" si="101"/>
        <v>850</v>
      </c>
      <c r="M851" s="44">
        <f t="shared" si="102"/>
        <v>16580.153000000006</v>
      </c>
      <c r="N851" s="4">
        <f t="shared" si="103"/>
        <v>14.556950000000006</v>
      </c>
      <c r="O851" s="4"/>
    </row>
    <row r="852" spans="1:15" x14ac:dyDescent="0.2">
      <c r="A852" s="5">
        <v>42490</v>
      </c>
      <c r="C852" s="4">
        <f>MIN($B$2:B852)</f>
        <v>0</v>
      </c>
      <c r="D852" s="43">
        <f t="shared" si="97"/>
        <v>0</v>
      </c>
      <c r="E852" s="43">
        <f t="shared" si="98"/>
        <v>0</v>
      </c>
      <c r="F852" s="44">
        <f t="shared" si="99"/>
        <v>0</v>
      </c>
      <c r="G852" s="44"/>
      <c r="H852" s="4" t="e">
        <f t="shared" si="96"/>
        <v>#DIV/0!</v>
      </c>
      <c r="I852" s="4">
        <v>12.964</v>
      </c>
      <c r="K852" s="43">
        <f t="shared" si="100"/>
        <v>1</v>
      </c>
      <c r="L852" s="43">
        <f t="shared" si="101"/>
        <v>851</v>
      </c>
      <c r="M852" s="44">
        <f t="shared" si="102"/>
        <v>16593.117000000006</v>
      </c>
      <c r="N852" s="4">
        <f t="shared" si="103"/>
        <v>14.528705000000009</v>
      </c>
      <c r="O852" s="4"/>
    </row>
    <row r="853" spans="1:15" x14ac:dyDescent="0.2">
      <c r="A853" s="5">
        <v>42491</v>
      </c>
      <c r="C853" s="4">
        <f>MIN($B$2:B853)</f>
        <v>0</v>
      </c>
      <c r="D853" s="43">
        <f t="shared" si="97"/>
        <v>0</v>
      </c>
      <c r="E853" s="43">
        <f t="shared" si="98"/>
        <v>0</v>
      </c>
      <c r="F853" s="44">
        <f t="shared" si="99"/>
        <v>0</v>
      </c>
      <c r="G853" s="44"/>
      <c r="H853" s="4" t="e">
        <f t="shared" si="96"/>
        <v>#DIV/0!</v>
      </c>
      <c r="I853" s="4">
        <v>12.978999999999999</v>
      </c>
      <c r="K853" s="43">
        <f t="shared" si="100"/>
        <v>1</v>
      </c>
      <c r="L853" s="43">
        <f t="shared" si="101"/>
        <v>852</v>
      </c>
      <c r="M853" s="44">
        <f t="shared" si="102"/>
        <v>16606.096000000005</v>
      </c>
      <c r="N853" s="4">
        <f t="shared" si="103"/>
        <v>14.501255000000009</v>
      </c>
      <c r="O853" s="4"/>
    </row>
    <row r="854" spans="1:15" x14ac:dyDescent="0.2">
      <c r="A854" s="5">
        <v>42492</v>
      </c>
      <c r="C854" s="4">
        <f>MIN($B$2:B854)</f>
        <v>0</v>
      </c>
      <c r="D854" s="43">
        <f t="shared" si="97"/>
        <v>0</v>
      </c>
      <c r="E854" s="43">
        <f t="shared" si="98"/>
        <v>0</v>
      </c>
      <c r="F854" s="44">
        <f t="shared" si="99"/>
        <v>0</v>
      </c>
      <c r="G854" s="44"/>
      <c r="H854" s="4" t="e">
        <f t="shared" si="96"/>
        <v>#DIV/0!</v>
      </c>
      <c r="I854" s="4">
        <v>12.916</v>
      </c>
      <c r="K854" s="43">
        <f t="shared" si="100"/>
        <v>1</v>
      </c>
      <c r="L854" s="43">
        <f t="shared" si="101"/>
        <v>853</v>
      </c>
      <c r="M854" s="44">
        <f t="shared" si="102"/>
        <v>16619.012000000006</v>
      </c>
      <c r="N854" s="4">
        <f t="shared" si="103"/>
        <v>14.472545000000018</v>
      </c>
      <c r="O854" s="4"/>
    </row>
    <row r="855" spans="1:15" x14ac:dyDescent="0.2">
      <c r="A855" s="5">
        <v>42493</v>
      </c>
      <c r="C855" s="4">
        <f>MIN($B$2:B855)</f>
        <v>0</v>
      </c>
      <c r="D855" s="43">
        <f t="shared" si="97"/>
        <v>0</v>
      </c>
      <c r="E855" s="43">
        <f t="shared" si="98"/>
        <v>0</v>
      </c>
      <c r="F855" s="44">
        <f t="shared" si="99"/>
        <v>0</v>
      </c>
      <c r="G855" s="44"/>
      <c r="H855" s="4" t="e">
        <f t="shared" si="96"/>
        <v>#DIV/0!</v>
      </c>
      <c r="I855" s="4">
        <v>12.367000000000001</v>
      </c>
      <c r="K855" s="43">
        <f t="shared" si="100"/>
        <v>1</v>
      </c>
      <c r="L855" s="43">
        <f t="shared" si="101"/>
        <v>854</v>
      </c>
      <c r="M855" s="44">
        <f t="shared" si="102"/>
        <v>16631.379000000004</v>
      </c>
      <c r="N855" s="4">
        <f t="shared" si="103"/>
        <v>14.441570000000011</v>
      </c>
      <c r="O855" s="4"/>
    </row>
    <row r="856" spans="1:15" x14ac:dyDescent="0.2">
      <c r="A856" s="5">
        <v>42494</v>
      </c>
      <c r="C856" s="4">
        <f>MIN($B$2:B856)</f>
        <v>0</v>
      </c>
      <c r="D856" s="43">
        <f t="shared" si="97"/>
        <v>0</v>
      </c>
      <c r="E856" s="43">
        <f t="shared" si="98"/>
        <v>0</v>
      </c>
      <c r="F856" s="44">
        <f t="shared" si="99"/>
        <v>0</v>
      </c>
      <c r="G856" s="44"/>
      <c r="H856" s="4" t="e">
        <f t="shared" si="96"/>
        <v>#DIV/0!</v>
      </c>
      <c r="I856" s="4">
        <v>12.407999999999999</v>
      </c>
      <c r="K856" s="43">
        <f t="shared" si="100"/>
        <v>1</v>
      </c>
      <c r="L856" s="43">
        <f t="shared" si="101"/>
        <v>855</v>
      </c>
      <c r="M856" s="44">
        <f t="shared" si="102"/>
        <v>16643.787000000004</v>
      </c>
      <c r="N856" s="4">
        <f t="shared" si="103"/>
        <v>14.411055000000006</v>
      </c>
      <c r="O856" s="4"/>
    </row>
    <row r="857" spans="1:15" x14ac:dyDescent="0.2">
      <c r="A857" s="5">
        <v>42495</v>
      </c>
      <c r="C857" s="4">
        <f>MIN($B$2:B857)</f>
        <v>0</v>
      </c>
      <c r="D857" s="43">
        <f t="shared" si="97"/>
        <v>0</v>
      </c>
      <c r="E857" s="43">
        <f t="shared" si="98"/>
        <v>0</v>
      </c>
      <c r="F857" s="44">
        <f t="shared" si="99"/>
        <v>0</v>
      </c>
      <c r="G857" s="44"/>
      <c r="H857" s="4" t="e">
        <f t="shared" si="96"/>
        <v>#DIV/0!</v>
      </c>
      <c r="I857" s="4">
        <v>12.711</v>
      </c>
      <c r="K857" s="43">
        <f t="shared" si="100"/>
        <v>1</v>
      </c>
      <c r="L857" s="43">
        <f t="shared" si="101"/>
        <v>856</v>
      </c>
      <c r="M857" s="44">
        <f t="shared" si="102"/>
        <v>16656.498000000003</v>
      </c>
      <c r="N857" s="4">
        <f t="shared" si="103"/>
        <v>14.381120000000001</v>
      </c>
      <c r="O857" s="4"/>
    </row>
    <row r="858" spans="1:15" x14ac:dyDescent="0.2">
      <c r="A858" s="5">
        <v>42496</v>
      </c>
      <c r="C858" s="4">
        <f>MIN($B$2:B858)</f>
        <v>0</v>
      </c>
      <c r="D858" s="43">
        <f t="shared" si="97"/>
        <v>0</v>
      </c>
      <c r="E858" s="43">
        <f t="shared" si="98"/>
        <v>0</v>
      </c>
      <c r="F858" s="44">
        <f t="shared" si="99"/>
        <v>0</v>
      </c>
      <c r="G858" s="44"/>
      <c r="H858" s="4" t="e">
        <f t="shared" si="96"/>
        <v>#DIV/0!</v>
      </c>
      <c r="I858" s="4">
        <v>12.53</v>
      </c>
      <c r="K858" s="43">
        <f t="shared" si="100"/>
        <v>1</v>
      </c>
      <c r="L858" s="43">
        <f t="shared" si="101"/>
        <v>857</v>
      </c>
      <c r="M858" s="44">
        <f t="shared" si="102"/>
        <v>16669.028000000002</v>
      </c>
      <c r="N858" s="4">
        <f t="shared" si="103"/>
        <v>14.348709999999992</v>
      </c>
      <c r="O858" s="4"/>
    </row>
    <row r="859" spans="1:15" x14ac:dyDescent="0.2">
      <c r="A859" s="5">
        <v>42497</v>
      </c>
      <c r="C859" s="4">
        <f>MIN($B$2:B859)</f>
        <v>0</v>
      </c>
      <c r="D859" s="43">
        <f t="shared" si="97"/>
        <v>0</v>
      </c>
      <c r="E859" s="43">
        <f t="shared" si="98"/>
        <v>0</v>
      </c>
      <c r="F859" s="44">
        <f t="shared" si="99"/>
        <v>0</v>
      </c>
      <c r="G859" s="44"/>
      <c r="H859" s="4" t="e">
        <f t="shared" si="96"/>
        <v>#DIV/0!</v>
      </c>
      <c r="I859" s="4">
        <v>12.417</v>
      </c>
      <c r="K859" s="43">
        <f t="shared" si="100"/>
        <v>1</v>
      </c>
      <c r="L859" s="43">
        <f t="shared" si="101"/>
        <v>858</v>
      </c>
      <c r="M859" s="44">
        <f t="shared" si="102"/>
        <v>16681.445000000003</v>
      </c>
      <c r="N859" s="4">
        <f t="shared" si="103"/>
        <v>14.317354999999997</v>
      </c>
      <c r="O859" s="4"/>
    </row>
    <row r="860" spans="1:15" x14ac:dyDescent="0.2">
      <c r="A860" s="5">
        <v>42498</v>
      </c>
      <c r="C860" s="4">
        <f>MIN($B$2:B860)</f>
        <v>0</v>
      </c>
      <c r="D860" s="43">
        <f t="shared" si="97"/>
        <v>0</v>
      </c>
      <c r="E860" s="43">
        <f t="shared" si="98"/>
        <v>0</v>
      </c>
      <c r="F860" s="44">
        <f t="shared" si="99"/>
        <v>0</v>
      </c>
      <c r="G860" s="44"/>
      <c r="H860" s="4" t="e">
        <f t="shared" si="96"/>
        <v>#DIV/0!</v>
      </c>
      <c r="I860" s="4">
        <v>12.5</v>
      </c>
      <c r="K860" s="43">
        <f t="shared" si="100"/>
        <v>1</v>
      </c>
      <c r="L860" s="43">
        <f t="shared" si="101"/>
        <v>859</v>
      </c>
      <c r="M860" s="44">
        <f t="shared" si="102"/>
        <v>16693.945000000003</v>
      </c>
      <c r="N860" s="4">
        <f t="shared" si="103"/>
        <v>14.287469999999994</v>
      </c>
      <c r="O860" s="4"/>
    </row>
    <row r="861" spans="1:15" x14ac:dyDescent="0.2">
      <c r="A861" s="5">
        <v>42499</v>
      </c>
      <c r="C861" s="4">
        <f>MIN($B$2:B861)</f>
        <v>0</v>
      </c>
      <c r="D861" s="43">
        <f t="shared" si="97"/>
        <v>0</v>
      </c>
      <c r="E861" s="43">
        <f t="shared" si="98"/>
        <v>0</v>
      </c>
      <c r="F861" s="44">
        <f t="shared" si="99"/>
        <v>0</v>
      </c>
      <c r="G861" s="44"/>
      <c r="H861" s="4" t="e">
        <f t="shared" si="96"/>
        <v>#DIV/0!</v>
      </c>
      <c r="I861" s="4">
        <v>13.116</v>
      </c>
      <c r="K861" s="43">
        <f t="shared" si="100"/>
        <v>1</v>
      </c>
      <c r="L861" s="43">
        <f t="shared" si="101"/>
        <v>860</v>
      </c>
      <c r="M861" s="44">
        <f t="shared" si="102"/>
        <v>16707.061000000005</v>
      </c>
      <c r="N861" s="4">
        <f t="shared" si="103"/>
        <v>14.260475000000007</v>
      </c>
      <c r="O861" s="4"/>
    </row>
    <row r="862" spans="1:15" x14ac:dyDescent="0.2">
      <c r="A862" s="5">
        <v>42500</v>
      </c>
      <c r="C862" s="4">
        <f>MIN($B$2:B862)</f>
        <v>0</v>
      </c>
      <c r="D862" s="43">
        <f t="shared" si="97"/>
        <v>0</v>
      </c>
      <c r="E862" s="43">
        <f t="shared" si="98"/>
        <v>0</v>
      </c>
      <c r="F862" s="44">
        <f t="shared" si="99"/>
        <v>0</v>
      </c>
      <c r="G862" s="44"/>
      <c r="H862" s="4" t="e">
        <f t="shared" si="96"/>
        <v>#DIV/0!</v>
      </c>
      <c r="I862" s="4">
        <v>12.717000000000001</v>
      </c>
      <c r="K862" s="43">
        <f t="shared" si="100"/>
        <v>1</v>
      </c>
      <c r="L862" s="43">
        <f t="shared" si="101"/>
        <v>861</v>
      </c>
      <c r="M862" s="44">
        <f t="shared" si="102"/>
        <v>16719.778000000006</v>
      </c>
      <c r="N862" s="4">
        <f t="shared" si="103"/>
        <v>14.232760000000008</v>
      </c>
      <c r="O862" s="4"/>
    </row>
    <row r="863" spans="1:15" x14ac:dyDescent="0.2">
      <c r="A863" s="5">
        <v>42501</v>
      </c>
      <c r="C863" s="4">
        <f>MIN($B$2:B863)</f>
        <v>0</v>
      </c>
      <c r="D863" s="43">
        <f t="shared" si="97"/>
        <v>0</v>
      </c>
      <c r="E863" s="43">
        <f t="shared" si="98"/>
        <v>0</v>
      </c>
      <c r="F863" s="44">
        <f t="shared" si="99"/>
        <v>0</v>
      </c>
      <c r="G863" s="44"/>
      <c r="H863" s="4" t="e">
        <f t="shared" si="96"/>
        <v>#DIV/0!</v>
      </c>
      <c r="I863" s="4">
        <v>12.901</v>
      </c>
      <c r="K863" s="43">
        <f t="shared" si="100"/>
        <v>1</v>
      </c>
      <c r="L863" s="43">
        <f t="shared" si="101"/>
        <v>862</v>
      </c>
      <c r="M863" s="44">
        <f t="shared" si="102"/>
        <v>16732.679000000007</v>
      </c>
      <c r="N863" s="4">
        <f t="shared" si="103"/>
        <v>14.205970000000015</v>
      </c>
      <c r="O863" s="4"/>
    </row>
    <row r="864" spans="1:15" x14ac:dyDescent="0.2">
      <c r="A864" s="5">
        <v>42502</v>
      </c>
      <c r="C864" s="4">
        <f>MIN($B$2:B864)</f>
        <v>0</v>
      </c>
      <c r="D864" s="43">
        <f t="shared" si="97"/>
        <v>0</v>
      </c>
      <c r="E864" s="43">
        <f t="shared" si="98"/>
        <v>0</v>
      </c>
      <c r="F864" s="44">
        <f t="shared" si="99"/>
        <v>0</v>
      </c>
      <c r="G864" s="44"/>
      <c r="H864" s="4" t="e">
        <f t="shared" si="96"/>
        <v>#DIV/0!</v>
      </c>
      <c r="I864" s="4">
        <v>13.178000000000001</v>
      </c>
      <c r="K864" s="43">
        <f t="shared" si="100"/>
        <v>1</v>
      </c>
      <c r="L864" s="43">
        <f t="shared" si="101"/>
        <v>863</v>
      </c>
      <c r="M864" s="44">
        <f t="shared" si="102"/>
        <v>16745.857000000007</v>
      </c>
      <c r="N864" s="4">
        <f t="shared" si="103"/>
        <v>14.179740000000011</v>
      </c>
      <c r="O864" s="4"/>
    </row>
    <row r="865" spans="1:15" x14ac:dyDescent="0.2">
      <c r="A865" s="5">
        <v>42503</v>
      </c>
      <c r="C865" s="4">
        <f>MIN($B$2:B865)</f>
        <v>0</v>
      </c>
      <c r="D865" s="43">
        <f t="shared" si="97"/>
        <v>0</v>
      </c>
      <c r="E865" s="43">
        <f t="shared" si="98"/>
        <v>0</v>
      </c>
      <c r="F865" s="44">
        <f t="shared" si="99"/>
        <v>0</v>
      </c>
      <c r="G865" s="44"/>
      <c r="H865" s="4" t="e">
        <f t="shared" ref="H865:H876" si="104">(F865-F579)/(E865-E579)</f>
        <v>#DIV/0!</v>
      </c>
      <c r="I865" s="4">
        <v>12.943</v>
      </c>
      <c r="K865" s="43">
        <f t="shared" si="100"/>
        <v>1</v>
      </c>
      <c r="L865" s="43">
        <f t="shared" si="101"/>
        <v>864</v>
      </c>
      <c r="M865" s="44">
        <f t="shared" si="102"/>
        <v>16758.800000000007</v>
      </c>
      <c r="N865" s="4">
        <f t="shared" si="103"/>
        <v>14.152950000000009</v>
      </c>
      <c r="O865" s="4"/>
    </row>
    <row r="866" spans="1:15" x14ac:dyDescent="0.2">
      <c r="A866" s="5">
        <v>42504</v>
      </c>
      <c r="C866" s="4">
        <f>MIN($B$2:B866)</f>
        <v>0</v>
      </c>
      <c r="D866" s="43">
        <f t="shared" si="97"/>
        <v>0</v>
      </c>
      <c r="E866" s="43">
        <f t="shared" si="98"/>
        <v>0</v>
      </c>
      <c r="F866" s="44">
        <f t="shared" si="99"/>
        <v>0</v>
      </c>
      <c r="G866" s="44"/>
      <c r="H866" s="4" t="e">
        <f t="shared" si="104"/>
        <v>#DIV/0!</v>
      </c>
      <c r="I866" s="4">
        <v>12.98</v>
      </c>
      <c r="K866" s="43">
        <f t="shared" si="100"/>
        <v>1</v>
      </c>
      <c r="L866" s="43">
        <f t="shared" si="101"/>
        <v>865</v>
      </c>
      <c r="M866" s="44">
        <f t="shared" si="102"/>
        <v>16771.780000000006</v>
      </c>
      <c r="N866" s="4">
        <f t="shared" si="103"/>
        <v>14.126110000000008</v>
      </c>
      <c r="O866" s="4"/>
    </row>
    <row r="867" spans="1:15" x14ac:dyDescent="0.2">
      <c r="A867" s="5">
        <v>42505</v>
      </c>
      <c r="C867" s="4">
        <f>MIN($B$2:B867)</f>
        <v>0</v>
      </c>
      <c r="D867" s="43">
        <f t="shared" si="97"/>
        <v>0</v>
      </c>
      <c r="E867" s="43">
        <f t="shared" si="98"/>
        <v>0</v>
      </c>
      <c r="F867" s="44">
        <f t="shared" si="99"/>
        <v>0</v>
      </c>
      <c r="G867" s="44"/>
      <c r="H867" s="4" t="e">
        <f t="shared" si="104"/>
        <v>#DIV/0!</v>
      </c>
      <c r="I867" s="4">
        <v>13.047000000000001</v>
      </c>
      <c r="K867" s="43">
        <f t="shared" si="100"/>
        <v>1</v>
      </c>
      <c r="L867" s="43">
        <f t="shared" si="101"/>
        <v>866</v>
      </c>
      <c r="M867" s="44">
        <f t="shared" si="102"/>
        <v>16784.827000000005</v>
      </c>
      <c r="N867" s="4">
        <f t="shared" si="103"/>
        <v>14.099639999999999</v>
      </c>
      <c r="O867" s="4"/>
    </row>
    <row r="868" spans="1:15" x14ac:dyDescent="0.2">
      <c r="A868" s="5">
        <v>42506</v>
      </c>
      <c r="C868" s="4">
        <f>MIN($B$2:B868)</f>
        <v>0</v>
      </c>
      <c r="D868" s="43">
        <f t="shared" si="97"/>
        <v>0</v>
      </c>
      <c r="E868" s="43">
        <f t="shared" si="98"/>
        <v>0</v>
      </c>
      <c r="F868" s="44">
        <f t="shared" si="99"/>
        <v>0</v>
      </c>
      <c r="G868" s="44"/>
      <c r="H868" s="4" t="e">
        <f t="shared" si="104"/>
        <v>#DIV/0!</v>
      </c>
      <c r="I868" s="4">
        <v>13.305</v>
      </c>
      <c r="K868" s="43">
        <f t="shared" si="100"/>
        <v>1</v>
      </c>
      <c r="L868" s="43">
        <f t="shared" si="101"/>
        <v>867</v>
      </c>
      <c r="M868" s="44">
        <f t="shared" si="102"/>
        <v>16798.132000000005</v>
      </c>
      <c r="N868" s="4">
        <f t="shared" si="103"/>
        <v>14.07366</v>
      </c>
      <c r="O868" s="4"/>
    </row>
    <row r="869" spans="1:15" x14ac:dyDescent="0.2">
      <c r="A869" s="5">
        <v>42507</v>
      </c>
      <c r="C869" s="4">
        <f>MIN($B$2:B869)</f>
        <v>0</v>
      </c>
      <c r="D869" s="43">
        <f t="shared" si="97"/>
        <v>0</v>
      </c>
      <c r="E869" s="43">
        <f t="shared" si="98"/>
        <v>0</v>
      </c>
      <c r="F869" s="44">
        <f t="shared" si="99"/>
        <v>0</v>
      </c>
      <c r="G869" s="44"/>
      <c r="H869" s="4" t="e">
        <f t="shared" si="104"/>
        <v>#DIV/0!</v>
      </c>
      <c r="I869" s="4">
        <v>13.34</v>
      </c>
      <c r="K869" s="43">
        <f t="shared" si="100"/>
        <v>1</v>
      </c>
      <c r="L869" s="43">
        <f t="shared" si="101"/>
        <v>868</v>
      </c>
      <c r="M869" s="44">
        <f t="shared" si="102"/>
        <v>16811.472000000005</v>
      </c>
      <c r="N869" s="4">
        <f t="shared" si="103"/>
        <v>14.051104999999998</v>
      </c>
      <c r="O869" s="4"/>
    </row>
    <row r="870" spans="1:15" x14ac:dyDescent="0.2">
      <c r="A870" s="5">
        <v>42508</v>
      </c>
      <c r="C870" s="4">
        <f>MIN($B$2:B870)</f>
        <v>0</v>
      </c>
      <c r="D870" s="43">
        <f t="shared" si="97"/>
        <v>0</v>
      </c>
      <c r="E870" s="43">
        <f t="shared" si="98"/>
        <v>0</v>
      </c>
      <c r="F870" s="44">
        <f t="shared" si="99"/>
        <v>0</v>
      </c>
      <c r="G870" s="44"/>
      <c r="H870" s="4" t="e">
        <f t="shared" si="104"/>
        <v>#DIV/0!</v>
      </c>
      <c r="I870" s="4">
        <v>13.250999999999999</v>
      </c>
      <c r="K870" s="43">
        <f t="shared" si="100"/>
        <v>1</v>
      </c>
      <c r="L870" s="43">
        <f t="shared" si="101"/>
        <v>869</v>
      </c>
      <c r="M870" s="44">
        <f t="shared" si="102"/>
        <v>16824.723000000005</v>
      </c>
      <c r="N870" s="4">
        <f t="shared" si="103"/>
        <v>14.029314999999997</v>
      </c>
      <c r="O870" s="4"/>
    </row>
    <row r="871" spans="1:15" x14ac:dyDescent="0.2">
      <c r="A871" s="5">
        <v>42509</v>
      </c>
      <c r="C871" s="4">
        <f>MIN($B$2:B871)</f>
        <v>0</v>
      </c>
      <c r="D871" s="43">
        <f t="shared" si="97"/>
        <v>0</v>
      </c>
      <c r="E871" s="43">
        <f t="shared" si="98"/>
        <v>0</v>
      </c>
      <c r="F871" s="44">
        <f t="shared" si="99"/>
        <v>0</v>
      </c>
      <c r="G871" s="44"/>
      <c r="H871" s="4" t="e">
        <f t="shared" si="104"/>
        <v>#DIV/0!</v>
      </c>
      <c r="I871" s="4">
        <v>13.073</v>
      </c>
      <c r="K871" s="43">
        <f t="shared" si="100"/>
        <v>1</v>
      </c>
      <c r="L871" s="43">
        <f t="shared" si="101"/>
        <v>870</v>
      </c>
      <c r="M871" s="44">
        <f t="shared" si="102"/>
        <v>16837.796000000006</v>
      </c>
      <c r="N871" s="4">
        <f t="shared" si="103"/>
        <v>14.003554999999997</v>
      </c>
      <c r="O871" s="4"/>
    </row>
    <row r="872" spans="1:15" x14ac:dyDescent="0.2">
      <c r="A872" s="5">
        <v>42510</v>
      </c>
      <c r="C872" s="4">
        <f>MIN($B$2:B872)</f>
        <v>0</v>
      </c>
      <c r="D872" s="43">
        <f t="shared" si="97"/>
        <v>0</v>
      </c>
      <c r="E872" s="43">
        <f t="shared" si="98"/>
        <v>0</v>
      </c>
      <c r="F872" s="44">
        <f t="shared" si="99"/>
        <v>0</v>
      </c>
      <c r="G872" s="44"/>
      <c r="H872" s="4" t="e">
        <f t="shared" si="104"/>
        <v>#DIV/0!</v>
      </c>
      <c r="I872" s="4">
        <v>12.878</v>
      </c>
      <c r="K872" s="43">
        <f t="shared" si="100"/>
        <v>1</v>
      </c>
      <c r="L872" s="43">
        <f t="shared" si="101"/>
        <v>871</v>
      </c>
      <c r="M872" s="44">
        <f t="shared" si="102"/>
        <v>16850.674000000006</v>
      </c>
      <c r="N872" s="4">
        <f t="shared" si="103"/>
        <v>13.978194999999996</v>
      </c>
      <c r="O872" s="4"/>
    </row>
    <row r="873" spans="1:15" x14ac:dyDescent="0.2">
      <c r="A873" s="5">
        <v>42511</v>
      </c>
      <c r="C873" s="4">
        <f>MIN($B$2:B873)</f>
        <v>0</v>
      </c>
      <c r="D873" s="43">
        <f t="shared" si="97"/>
        <v>0</v>
      </c>
      <c r="E873" s="43">
        <f t="shared" si="98"/>
        <v>0</v>
      </c>
      <c r="F873" s="44">
        <f t="shared" si="99"/>
        <v>0</v>
      </c>
      <c r="G873" s="44"/>
      <c r="H873" s="4" t="e">
        <f t="shared" si="104"/>
        <v>#DIV/0!</v>
      </c>
      <c r="I873" s="4">
        <v>12.702999999999999</v>
      </c>
      <c r="K873" s="43">
        <f t="shared" si="100"/>
        <v>1</v>
      </c>
      <c r="L873" s="43">
        <f t="shared" si="101"/>
        <v>872</v>
      </c>
      <c r="M873" s="44">
        <f t="shared" si="102"/>
        <v>16863.377000000008</v>
      </c>
      <c r="N873" s="4">
        <f t="shared" si="103"/>
        <v>13.95255</v>
      </c>
      <c r="O873" s="4"/>
    </row>
    <row r="874" spans="1:15" x14ac:dyDescent="0.2">
      <c r="A874" s="5">
        <v>42512</v>
      </c>
      <c r="C874" s="4">
        <f>MIN($B$2:B874)</f>
        <v>0</v>
      </c>
      <c r="D874" s="43">
        <f t="shared" si="97"/>
        <v>0</v>
      </c>
      <c r="E874" s="43">
        <f t="shared" si="98"/>
        <v>0</v>
      </c>
      <c r="F874" s="44">
        <f t="shared" si="99"/>
        <v>0</v>
      </c>
      <c r="G874" s="44"/>
      <c r="H874" s="4" t="e">
        <f t="shared" si="104"/>
        <v>#DIV/0!</v>
      </c>
      <c r="I874" s="4">
        <v>12.98</v>
      </c>
      <c r="K874" s="43">
        <f t="shared" si="100"/>
        <v>1</v>
      </c>
      <c r="L874" s="43">
        <f t="shared" si="101"/>
        <v>873</v>
      </c>
      <c r="M874" s="44">
        <f t="shared" si="102"/>
        <v>16876.357000000007</v>
      </c>
      <c r="N874" s="4">
        <f t="shared" si="103"/>
        <v>13.92808</v>
      </c>
      <c r="O874" s="4"/>
    </row>
    <row r="875" spans="1:15" x14ac:dyDescent="0.2">
      <c r="A875" s="5">
        <v>42513</v>
      </c>
      <c r="C875" s="4">
        <f>MIN($B$2:B875)</f>
        <v>0</v>
      </c>
      <c r="D875" s="43">
        <f t="shared" si="97"/>
        <v>0</v>
      </c>
      <c r="E875" s="43">
        <f t="shared" si="98"/>
        <v>0</v>
      </c>
      <c r="F875" s="44">
        <f t="shared" si="99"/>
        <v>0</v>
      </c>
      <c r="G875" s="44"/>
      <c r="H875" s="4" t="e">
        <f t="shared" si="104"/>
        <v>#DIV/0!</v>
      </c>
      <c r="I875" s="4">
        <v>13.074999999999999</v>
      </c>
      <c r="K875" s="43">
        <f t="shared" si="100"/>
        <v>1</v>
      </c>
      <c r="L875" s="43">
        <f t="shared" si="101"/>
        <v>874</v>
      </c>
      <c r="M875" s="44">
        <f t="shared" si="102"/>
        <v>16889.432000000008</v>
      </c>
      <c r="N875" s="4">
        <f t="shared" si="103"/>
        <v>13.906635000000005</v>
      </c>
      <c r="O875" s="4"/>
    </row>
    <row r="876" spans="1:15" x14ac:dyDescent="0.2">
      <c r="A876" s="5">
        <v>42514</v>
      </c>
      <c r="C876" s="4">
        <f>MIN($B$2:B876)</f>
        <v>0</v>
      </c>
      <c r="D876" s="43">
        <f t="shared" si="97"/>
        <v>0</v>
      </c>
      <c r="E876" s="43">
        <f t="shared" si="98"/>
        <v>0</v>
      </c>
      <c r="F876" s="44">
        <f t="shared" si="99"/>
        <v>0</v>
      </c>
      <c r="G876" s="44"/>
      <c r="H876" s="4" t="e">
        <f t="shared" si="104"/>
        <v>#DIV/0!</v>
      </c>
      <c r="I876" s="4">
        <v>13.068</v>
      </c>
      <c r="K876" s="43">
        <f t="shared" si="100"/>
        <v>1</v>
      </c>
      <c r="L876" s="43">
        <f t="shared" si="101"/>
        <v>875</v>
      </c>
      <c r="M876" s="44">
        <f t="shared" si="102"/>
        <v>16902.500000000007</v>
      </c>
      <c r="N876" s="4">
        <f t="shared" si="103"/>
        <v>13.886900000000004</v>
      </c>
      <c r="O876" s="4"/>
    </row>
    <row r="877" spans="1:15" x14ac:dyDescent="0.2">
      <c r="A877" s="5">
        <v>42515</v>
      </c>
      <c r="C877" s="4">
        <f>MIN($B$2:B877)</f>
        <v>0</v>
      </c>
      <c r="D877" s="43">
        <f t="shared" ref="D877:D940" si="105">IF(B877&gt;0,1,0)</f>
        <v>0</v>
      </c>
      <c r="E877" s="43">
        <f t="shared" ref="E877:E940" si="106">E876+D877</f>
        <v>0</v>
      </c>
      <c r="F877" s="44">
        <f t="shared" ref="F877:F940" si="107">IF(D877=1,B877+F876,F876)</f>
        <v>0</v>
      </c>
      <c r="G877" s="44"/>
      <c r="H877" s="4" t="e">
        <f t="shared" ref="H877:H940" si="108">(F877-F591)/(E877-E591)</f>
        <v>#DIV/0!</v>
      </c>
      <c r="I877" s="4">
        <v>13.132999999999999</v>
      </c>
      <c r="K877" s="43">
        <f t="shared" ref="K877:K940" si="109">IF(I877&lt;&gt;0,1,0)</f>
        <v>1</v>
      </c>
      <c r="L877" s="43">
        <f t="shared" ref="L877:L940" si="110">K877+L876</f>
        <v>876</v>
      </c>
      <c r="M877" s="44">
        <f t="shared" ref="M877:M940" si="111">IF(K877=1,I877+M876,M876)</f>
        <v>16915.633000000009</v>
      </c>
      <c r="N877" s="4">
        <f t="shared" ref="N877:N940" si="112">(M877-M677)/(L877-L677)</f>
        <v>13.867365000000008</v>
      </c>
      <c r="O877" s="4"/>
    </row>
    <row r="878" spans="1:15" x14ac:dyDescent="0.2">
      <c r="A878" s="5">
        <v>42516</v>
      </c>
      <c r="C878" s="4">
        <f>MIN($B$2:B878)</f>
        <v>0</v>
      </c>
      <c r="D878" s="43">
        <f t="shared" si="105"/>
        <v>0</v>
      </c>
      <c r="E878" s="43">
        <f t="shared" si="106"/>
        <v>0</v>
      </c>
      <c r="F878" s="44">
        <f t="shared" si="107"/>
        <v>0</v>
      </c>
      <c r="G878" s="44"/>
      <c r="H878" s="4" t="e">
        <f t="shared" si="108"/>
        <v>#DIV/0!</v>
      </c>
      <c r="I878" s="4">
        <v>13.407</v>
      </c>
      <c r="K878" s="43">
        <f t="shared" si="109"/>
        <v>1</v>
      </c>
      <c r="L878" s="43">
        <f t="shared" si="110"/>
        <v>877</v>
      </c>
      <c r="M878" s="44">
        <f t="shared" si="111"/>
        <v>16929.040000000008</v>
      </c>
      <c r="N878" s="4">
        <f t="shared" si="112"/>
        <v>13.848625000000002</v>
      </c>
      <c r="O878" s="4"/>
    </row>
    <row r="879" spans="1:15" x14ac:dyDescent="0.2">
      <c r="A879" s="5">
        <v>42517</v>
      </c>
      <c r="C879" s="4">
        <f>MIN($B$2:B879)</f>
        <v>0</v>
      </c>
      <c r="D879" s="43">
        <f t="shared" si="105"/>
        <v>0</v>
      </c>
      <c r="E879" s="43">
        <f t="shared" si="106"/>
        <v>0</v>
      </c>
      <c r="F879" s="44">
        <f t="shared" si="107"/>
        <v>0</v>
      </c>
      <c r="G879" s="44"/>
      <c r="H879" s="4" t="e">
        <f t="shared" si="108"/>
        <v>#DIV/0!</v>
      </c>
      <c r="I879" s="4">
        <v>13.683999999999999</v>
      </c>
      <c r="K879" s="43">
        <f t="shared" si="109"/>
        <v>1</v>
      </c>
      <c r="L879" s="43">
        <f t="shared" si="110"/>
        <v>878</v>
      </c>
      <c r="M879" s="44">
        <f t="shared" si="111"/>
        <v>16942.724000000009</v>
      </c>
      <c r="N879" s="4">
        <f t="shared" si="112"/>
        <v>13.832840000000006</v>
      </c>
      <c r="O879" s="4"/>
    </row>
    <row r="880" spans="1:15" x14ac:dyDescent="0.2">
      <c r="A880" s="5">
        <v>42518</v>
      </c>
      <c r="C880" s="4">
        <f>MIN($B$2:B880)</f>
        <v>0</v>
      </c>
      <c r="D880" s="43">
        <f t="shared" si="105"/>
        <v>0</v>
      </c>
      <c r="E880" s="43">
        <f t="shared" si="106"/>
        <v>0</v>
      </c>
      <c r="F880" s="44">
        <f t="shared" si="107"/>
        <v>0</v>
      </c>
      <c r="G880" s="44"/>
      <c r="H880" s="4" t="e">
        <f t="shared" si="108"/>
        <v>#DIV/0!</v>
      </c>
      <c r="I880" s="4">
        <v>13.725</v>
      </c>
      <c r="K880" s="43">
        <f t="shared" si="109"/>
        <v>1</v>
      </c>
      <c r="L880" s="43">
        <f t="shared" si="110"/>
        <v>879</v>
      </c>
      <c r="M880" s="44">
        <f t="shared" si="111"/>
        <v>16956.449000000008</v>
      </c>
      <c r="N880" s="4">
        <f t="shared" si="112"/>
        <v>13.814639999999999</v>
      </c>
      <c r="O880" s="4"/>
    </row>
    <row r="881" spans="1:15" x14ac:dyDescent="0.2">
      <c r="A881" s="5">
        <v>42519</v>
      </c>
      <c r="C881" s="4">
        <f>MIN($B$2:B881)</f>
        <v>0</v>
      </c>
      <c r="D881" s="43">
        <f t="shared" si="105"/>
        <v>0</v>
      </c>
      <c r="E881" s="43">
        <f t="shared" si="106"/>
        <v>0</v>
      </c>
      <c r="F881" s="44">
        <f t="shared" si="107"/>
        <v>0</v>
      </c>
      <c r="G881" s="44"/>
      <c r="H881" s="4" t="e">
        <f t="shared" si="108"/>
        <v>#DIV/0!</v>
      </c>
      <c r="I881" s="4">
        <v>13.839</v>
      </c>
      <c r="K881" s="43">
        <f t="shared" si="109"/>
        <v>1</v>
      </c>
      <c r="L881" s="43">
        <f t="shared" si="110"/>
        <v>880</v>
      </c>
      <c r="M881" s="44">
        <f t="shared" si="111"/>
        <v>16970.288000000008</v>
      </c>
      <c r="N881" s="4">
        <f t="shared" si="112"/>
        <v>13.800259999999998</v>
      </c>
      <c r="O881" s="4"/>
    </row>
    <row r="882" spans="1:15" x14ac:dyDescent="0.2">
      <c r="A882" s="5">
        <v>42520</v>
      </c>
      <c r="C882" s="4">
        <f>MIN($B$2:B882)</f>
        <v>0</v>
      </c>
      <c r="D882" s="43">
        <f t="shared" si="105"/>
        <v>0</v>
      </c>
      <c r="E882" s="43">
        <f t="shared" si="106"/>
        <v>0</v>
      </c>
      <c r="F882" s="44">
        <f t="shared" si="107"/>
        <v>0</v>
      </c>
      <c r="G882" s="44"/>
      <c r="H882" s="4" t="e">
        <f t="shared" si="108"/>
        <v>#DIV/0!</v>
      </c>
      <c r="I882" s="4">
        <v>13.826000000000001</v>
      </c>
      <c r="K882" s="43">
        <f t="shared" si="109"/>
        <v>1</v>
      </c>
      <c r="L882" s="43">
        <f t="shared" si="110"/>
        <v>881</v>
      </c>
      <c r="M882" s="44">
        <f t="shared" si="111"/>
        <v>16984.114000000009</v>
      </c>
      <c r="N882" s="4">
        <f t="shared" si="112"/>
        <v>13.787255000000005</v>
      </c>
      <c r="O882" s="4"/>
    </row>
    <row r="883" spans="1:15" x14ac:dyDescent="0.2">
      <c r="A883" s="5">
        <v>42521</v>
      </c>
      <c r="C883" s="4">
        <f>MIN($B$2:B883)</f>
        <v>0</v>
      </c>
      <c r="D883" s="43">
        <f t="shared" si="105"/>
        <v>0</v>
      </c>
      <c r="E883" s="43">
        <f t="shared" si="106"/>
        <v>0</v>
      </c>
      <c r="F883" s="44">
        <f t="shared" si="107"/>
        <v>0</v>
      </c>
      <c r="G883" s="44"/>
      <c r="H883" s="4" t="e">
        <f t="shared" si="108"/>
        <v>#DIV/0!</v>
      </c>
      <c r="I883" s="4">
        <v>14.243</v>
      </c>
      <c r="K883" s="43">
        <f t="shared" si="109"/>
        <v>1</v>
      </c>
      <c r="L883" s="43">
        <f t="shared" si="110"/>
        <v>882</v>
      </c>
      <c r="M883" s="44">
        <f t="shared" si="111"/>
        <v>16998.357000000007</v>
      </c>
      <c r="N883" s="4">
        <f t="shared" si="112"/>
        <v>13.775805</v>
      </c>
      <c r="O883" s="4"/>
    </row>
    <row r="884" spans="1:15" x14ac:dyDescent="0.2">
      <c r="A884" s="5">
        <v>42522</v>
      </c>
      <c r="C884" s="4">
        <f>MIN($B$2:B884)</f>
        <v>0</v>
      </c>
      <c r="D884" s="43">
        <f t="shared" si="105"/>
        <v>0</v>
      </c>
      <c r="E884" s="43">
        <f t="shared" si="106"/>
        <v>0</v>
      </c>
      <c r="F884" s="44">
        <f t="shared" si="107"/>
        <v>0</v>
      </c>
      <c r="G884" s="44"/>
      <c r="H884" s="4" t="e">
        <f t="shared" si="108"/>
        <v>#DIV/0!</v>
      </c>
      <c r="I884" s="4">
        <v>14.21</v>
      </c>
      <c r="K884" s="43">
        <f t="shared" si="109"/>
        <v>1</v>
      </c>
      <c r="L884" s="43">
        <f t="shared" si="110"/>
        <v>883</v>
      </c>
      <c r="M884" s="44">
        <f t="shared" si="111"/>
        <v>17012.567000000006</v>
      </c>
      <c r="N884" s="4">
        <f t="shared" si="112"/>
        <v>13.764429999999994</v>
      </c>
      <c r="O884" s="4"/>
    </row>
    <row r="885" spans="1:15" x14ac:dyDescent="0.2">
      <c r="A885" s="5">
        <v>42523</v>
      </c>
      <c r="C885" s="4">
        <f>MIN($B$2:B885)</f>
        <v>0</v>
      </c>
      <c r="D885" s="43">
        <f t="shared" si="105"/>
        <v>0</v>
      </c>
      <c r="E885" s="43">
        <f t="shared" si="106"/>
        <v>0</v>
      </c>
      <c r="F885" s="44">
        <f t="shared" si="107"/>
        <v>0</v>
      </c>
      <c r="G885" s="44"/>
      <c r="H885" s="4" t="e">
        <f t="shared" si="108"/>
        <v>#DIV/0!</v>
      </c>
      <c r="I885" s="4">
        <v>14.541</v>
      </c>
      <c r="K885" s="43">
        <f t="shared" si="109"/>
        <v>1</v>
      </c>
      <c r="L885" s="43">
        <f t="shared" si="110"/>
        <v>884</v>
      </c>
      <c r="M885" s="44">
        <f t="shared" si="111"/>
        <v>17027.108000000007</v>
      </c>
      <c r="N885" s="4">
        <f t="shared" si="112"/>
        <v>13.754444999999997</v>
      </c>
      <c r="O885" s="4"/>
    </row>
    <row r="886" spans="1:15" x14ac:dyDescent="0.2">
      <c r="A886" s="5">
        <v>42524</v>
      </c>
      <c r="C886" s="4">
        <f>MIN($B$2:B886)</f>
        <v>0</v>
      </c>
      <c r="D886" s="43">
        <f t="shared" si="105"/>
        <v>0</v>
      </c>
      <c r="E886" s="43">
        <f t="shared" si="106"/>
        <v>0</v>
      </c>
      <c r="F886" s="44">
        <f t="shared" si="107"/>
        <v>0</v>
      </c>
      <c r="G886" s="44"/>
      <c r="H886" s="4" t="e">
        <f t="shared" si="108"/>
        <v>#DIV/0!</v>
      </c>
      <c r="I886" s="4">
        <v>14.926</v>
      </c>
      <c r="K886" s="43">
        <f t="shared" si="109"/>
        <v>1</v>
      </c>
      <c r="L886" s="43">
        <f t="shared" si="110"/>
        <v>885</v>
      </c>
      <c r="M886" s="44">
        <f t="shared" si="111"/>
        <v>17042.034000000007</v>
      </c>
      <c r="N886" s="4">
        <f t="shared" si="112"/>
        <v>13.74459499999999</v>
      </c>
      <c r="O886" s="4"/>
    </row>
    <row r="887" spans="1:15" x14ac:dyDescent="0.2">
      <c r="A887" s="5">
        <v>42525</v>
      </c>
      <c r="C887" s="4">
        <f>MIN($B$2:B887)</f>
        <v>0</v>
      </c>
      <c r="D887" s="43">
        <f t="shared" si="105"/>
        <v>0</v>
      </c>
      <c r="E887" s="43">
        <f t="shared" si="106"/>
        <v>0</v>
      </c>
      <c r="F887" s="44">
        <f t="shared" si="107"/>
        <v>0</v>
      </c>
      <c r="G887" s="44"/>
      <c r="H887" s="4" t="e">
        <f t="shared" si="108"/>
        <v>#DIV/0!</v>
      </c>
      <c r="I887" s="4">
        <v>14.29</v>
      </c>
      <c r="K887" s="43">
        <f t="shared" si="109"/>
        <v>1</v>
      </c>
      <c r="L887" s="43">
        <f t="shared" si="110"/>
        <v>886</v>
      </c>
      <c r="M887" s="44">
        <f t="shared" si="111"/>
        <v>17056.324000000008</v>
      </c>
      <c r="N887" s="4">
        <f t="shared" si="112"/>
        <v>13.730744999999997</v>
      </c>
      <c r="O887" s="4"/>
    </row>
    <row r="888" spans="1:15" x14ac:dyDescent="0.2">
      <c r="A888" s="5">
        <v>42526</v>
      </c>
      <c r="C888" s="4">
        <f>MIN($B$2:B888)</f>
        <v>0</v>
      </c>
      <c r="D888" s="43">
        <f t="shared" si="105"/>
        <v>0</v>
      </c>
      <c r="E888" s="43">
        <f t="shared" si="106"/>
        <v>0</v>
      </c>
      <c r="F888" s="44">
        <f t="shared" si="107"/>
        <v>0</v>
      </c>
      <c r="G888" s="44"/>
      <c r="H888" s="4" t="e">
        <f t="shared" si="108"/>
        <v>#DIV/0!</v>
      </c>
      <c r="I888" s="4">
        <v>14.478999999999999</v>
      </c>
      <c r="K888" s="43">
        <f t="shared" si="109"/>
        <v>1</v>
      </c>
      <c r="L888" s="43">
        <f t="shared" si="110"/>
        <v>887</v>
      </c>
      <c r="M888" s="44">
        <f t="shared" si="111"/>
        <v>17070.803000000007</v>
      </c>
      <c r="N888" s="4">
        <f t="shared" si="112"/>
        <v>13.71731499999999</v>
      </c>
      <c r="O888" s="4"/>
    </row>
    <row r="889" spans="1:15" x14ac:dyDescent="0.2">
      <c r="A889" s="5">
        <v>42527</v>
      </c>
      <c r="C889" s="4">
        <f>MIN($B$2:B889)</f>
        <v>0</v>
      </c>
      <c r="D889" s="43">
        <f t="shared" si="105"/>
        <v>0</v>
      </c>
      <c r="E889" s="43">
        <f t="shared" si="106"/>
        <v>0</v>
      </c>
      <c r="F889" s="44">
        <f t="shared" si="107"/>
        <v>0</v>
      </c>
      <c r="G889" s="44"/>
      <c r="H889" s="4" t="e">
        <f t="shared" si="108"/>
        <v>#DIV/0!</v>
      </c>
      <c r="I889" s="4">
        <v>14.664999999999999</v>
      </c>
      <c r="K889" s="43">
        <f t="shared" si="109"/>
        <v>1</v>
      </c>
      <c r="L889" s="43">
        <f t="shared" si="110"/>
        <v>888</v>
      </c>
      <c r="M889" s="44">
        <f t="shared" si="111"/>
        <v>17085.468000000008</v>
      </c>
      <c r="N889" s="4">
        <f t="shared" si="112"/>
        <v>13.703459999999996</v>
      </c>
      <c r="O889" s="4"/>
    </row>
    <row r="890" spans="1:15" x14ac:dyDescent="0.2">
      <c r="A890" s="5">
        <v>42528</v>
      </c>
      <c r="C890" s="4">
        <f>MIN($B$2:B890)</f>
        <v>0</v>
      </c>
      <c r="D890" s="43">
        <f t="shared" si="105"/>
        <v>0</v>
      </c>
      <c r="E890" s="43">
        <f t="shared" si="106"/>
        <v>0</v>
      </c>
      <c r="F890" s="44">
        <f t="shared" si="107"/>
        <v>0</v>
      </c>
      <c r="G890" s="44"/>
      <c r="H890" s="4" t="e">
        <f t="shared" si="108"/>
        <v>#DIV/0!</v>
      </c>
      <c r="I890" s="4">
        <v>14.756</v>
      </c>
      <c r="K890" s="43">
        <f t="shared" si="109"/>
        <v>1</v>
      </c>
      <c r="L890" s="43">
        <f t="shared" si="110"/>
        <v>889</v>
      </c>
      <c r="M890" s="44">
        <f t="shared" si="111"/>
        <v>17100.224000000009</v>
      </c>
      <c r="N890" s="4">
        <f t="shared" si="112"/>
        <v>13.689364999999999</v>
      </c>
      <c r="O890" s="4"/>
    </row>
    <row r="891" spans="1:15" x14ac:dyDescent="0.2">
      <c r="A891" s="5">
        <v>42529</v>
      </c>
      <c r="C891" s="4">
        <f>MIN($B$2:B891)</f>
        <v>0</v>
      </c>
      <c r="D891" s="43">
        <f t="shared" si="105"/>
        <v>0</v>
      </c>
      <c r="E891" s="43">
        <f t="shared" si="106"/>
        <v>0</v>
      </c>
      <c r="F891" s="44">
        <f t="shared" si="107"/>
        <v>0</v>
      </c>
      <c r="G891" s="44"/>
      <c r="H891" s="4" t="e">
        <f t="shared" si="108"/>
        <v>#DIV/0!</v>
      </c>
      <c r="I891" s="4">
        <v>14.595000000000001</v>
      </c>
      <c r="K891" s="43">
        <f t="shared" si="109"/>
        <v>1</v>
      </c>
      <c r="L891" s="43">
        <f t="shared" si="110"/>
        <v>890</v>
      </c>
      <c r="M891" s="44">
        <f t="shared" si="111"/>
        <v>17114.81900000001</v>
      </c>
      <c r="N891" s="4">
        <f t="shared" si="112"/>
        <v>13.673910000000005</v>
      </c>
      <c r="O891" s="4"/>
    </row>
    <row r="892" spans="1:15" x14ac:dyDescent="0.2">
      <c r="A892" s="5">
        <v>42530</v>
      </c>
      <c r="C892" s="4">
        <f>MIN($B$2:B892)</f>
        <v>0</v>
      </c>
      <c r="D892" s="43">
        <f t="shared" si="105"/>
        <v>0</v>
      </c>
      <c r="E892" s="43">
        <f t="shared" si="106"/>
        <v>0</v>
      </c>
      <c r="F892" s="44">
        <f t="shared" si="107"/>
        <v>0</v>
      </c>
      <c r="G892" s="44"/>
      <c r="H892" s="4" t="e">
        <f t="shared" si="108"/>
        <v>#DIV/0!</v>
      </c>
      <c r="I892" s="4">
        <v>14.275</v>
      </c>
      <c r="K892" s="43">
        <f t="shared" si="109"/>
        <v>1</v>
      </c>
      <c r="L892" s="43">
        <f t="shared" si="110"/>
        <v>891</v>
      </c>
      <c r="M892" s="44">
        <f t="shared" si="111"/>
        <v>17129.094000000012</v>
      </c>
      <c r="N892" s="4">
        <f t="shared" si="112"/>
        <v>13.655460000000012</v>
      </c>
      <c r="O892" s="4"/>
    </row>
    <row r="893" spans="1:15" x14ac:dyDescent="0.2">
      <c r="A893" s="5">
        <v>42531</v>
      </c>
      <c r="C893" s="4">
        <f>MIN($B$2:B893)</f>
        <v>0</v>
      </c>
      <c r="D893" s="43">
        <f t="shared" si="105"/>
        <v>0</v>
      </c>
      <c r="E893" s="43">
        <f t="shared" si="106"/>
        <v>0</v>
      </c>
      <c r="F893" s="44">
        <f t="shared" si="107"/>
        <v>0</v>
      </c>
      <c r="G893" s="44"/>
      <c r="H893" s="4" t="e">
        <f t="shared" si="108"/>
        <v>#DIV/0!</v>
      </c>
      <c r="I893" s="4">
        <v>13.984999999999999</v>
      </c>
      <c r="K893" s="43">
        <f t="shared" si="109"/>
        <v>1</v>
      </c>
      <c r="L893" s="43">
        <f t="shared" si="110"/>
        <v>892</v>
      </c>
      <c r="M893" s="44">
        <f t="shared" si="111"/>
        <v>17143.079000000012</v>
      </c>
      <c r="N893" s="4">
        <f t="shared" si="112"/>
        <v>13.637125000000015</v>
      </c>
      <c r="O893" s="4"/>
    </row>
    <row r="894" spans="1:15" x14ac:dyDescent="0.2">
      <c r="A894" s="5">
        <v>42532</v>
      </c>
      <c r="C894" s="4">
        <f>MIN($B$2:B894)</f>
        <v>0</v>
      </c>
      <c r="D894" s="43">
        <f t="shared" si="105"/>
        <v>0</v>
      </c>
      <c r="E894" s="43">
        <f t="shared" si="106"/>
        <v>0</v>
      </c>
      <c r="F894" s="44">
        <f t="shared" si="107"/>
        <v>0</v>
      </c>
      <c r="G894" s="44"/>
      <c r="H894" s="4" t="e">
        <f t="shared" si="108"/>
        <v>#DIV/0!</v>
      </c>
      <c r="I894" s="4">
        <v>13.936999999999999</v>
      </c>
      <c r="K894" s="43">
        <f t="shared" si="109"/>
        <v>1</v>
      </c>
      <c r="L894" s="43">
        <f t="shared" si="110"/>
        <v>893</v>
      </c>
      <c r="M894" s="44">
        <f t="shared" si="111"/>
        <v>17157.016000000014</v>
      </c>
      <c r="N894" s="4">
        <f t="shared" si="112"/>
        <v>13.616800000000021</v>
      </c>
      <c r="O894" s="4"/>
    </row>
    <row r="895" spans="1:15" x14ac:dyDescent="0.2">
      <c r="A895" s="5">
        <v>42533</v>
      </c>
      <c r="C895" s="4">
        <f>MIN($B$2:B895)</f>
        <v>0</v>
      </c>
      <c r="D895" s="43">
        <f t="shared" si="105"/>
        <v>0</v>
      </c>
      <c r="E895" s="43">
        <f t="shared" si="106"/>
        <v>0</v>
      </c>
      <c r="F895" s="44">
        <f t="shared" si="107"/>
        <v>0</v>
      </c>
      <c r="G895" s="44"/>
      <c r="H895" s="4" t="e">
        <f t="shared" si="108"/>
        <v>#DIV/0!</v>
      </c>
      <c r="I895" s="4">
        <v>13.938000000000001</v>
      </c>
      <c r="K895" s="43">
        <f t="shared" si="109"/>
        <v>1</v>
      </c>
      <c r="L895" s="43">
        <f t="shared" si="110"/>
        <v>894</v>
      </c>
      <c r="M895" s="44">
        <f t="shared" si="111"/>
        <v>17170.954000000012</v>
      </c>
      <c r="N895" s="4">
        <f t="shared" si="112"/>
        <v>13.596320000000015</v>
      </c>
      <c r="O895" s="4"/>
    </row>
    <row r="896" spans="1:15" x14ac:dyDescent="0.2">
      <c r="A896" s="5">
        <v>42534</v>
      </c>
      <c r="C896" s="4">
        <f>MIN($B$2:B896)</f>
        <v>0</v>
      </c>
      <c r="D896" s="43">
        <f t="shared" si="105"/>
        <v>0</v>
      </c>
      <c r="E896" s="43">
        <f t="shared" si="106"/>
        <v>0</v>
      </c>
      <c r="F896" s="44">
        <f t="shared" si="107"/>
        <v>0</v>
      </c>
      <c r="G896" s="44"/>
      <c r="H896" s="4" t="e">
        <f t="shared" si="108"/>
        <v>#DIV/0!</v>
      </c>
      <c r="I896" s="4">
        <v>13.722</v>
      </c>
      <c r="K896" s="43">
        <f t="shared" si="109"/>
        <v>1</v>
      </c>
      <c r="L896" s="43">
        <f t="shared" si="110"/>
        <v>895</v>
      </c>
      <c r="M896" s="44">
        <f t="shared" si="111"/>
        <v>17184.676000000014</v>
      </c>
      <c r="N896" s="4">
        <f t="shared" si="112"/>
        <v>13.574495000000024</v>
      </c>
      <c r="O896" s="4"/>
    </row>
    <row r="897" spans="1:15" x14ac:dyDescent="0.2">
      <c r="A897" s="5">
        <v>42535</v>
      </c>
      <c r="C897" s="4">
        <f>MIN($B$2:B897)</f>
        <v>0</v>
      </c>
      <c r="D897" s="43">
        <f t="shared" si="105"/>
        <v>0</v>
      </c>
      <c r="E897" s="43">
        <f t="shared" si="106"/>
        <v>0</v>
      </c>
      <c r="F897" s="44">
        <f t="shared" si="107"/>
        <v>0</v>
      </c>
      <c r="G897" s="44"/>
      <c r="H897" s="4" t="e">
        <f t="shared" si="108"/>
        <v>#DIV/0!</v>
      </c>
      <c r="I897" s="4">
        <v>13.75</v>
      </c>
      <c r="K897" s="43">
        <f t="shared" si="109"/>
        <v>1</v>
      </c>
      <c r="L897" s="43">
        <f t="shared" si="110"/>
        <v>896</v>
      </c>
      <c r="M897" s="44">
        <f t="shared" si="111"/>
        <v>17198.426000000014</v>
      </c>
      <c r="N897" s="4">
        <f t="shared" si="112"/>
        <v>13.553520000000026</v>
      </c>
      <c r="O897" s="4"/>
    </row>
    <row r="898" spans="1:15" x14ac:dyDescent="0.2">
      <c r="A898" s="5">
        <v>42536</v>
      </c>
      <c r="C898" s="4">
        <f>MIN($B$2:B898)</f>
        <v>0</v>
      </c>
      <c r="D898" s="43">
        <f t="shared" si="105"/>
        <v>0</v>
      </c>
      <c r="E898" s="43">
        <f t="shared" si="106"/>
        <v>0</v>
      </c>
      <c r="F898" s="44">
        <f t="shared" si="107"/>
        <v>0</v>
      </c>
      <c r="G898" s="44"/>
      <c r="H898" s="4" t="e">
        <f t="shared" si="108"/>
        <v>#DIV/0!</v>
      </c>
      <c r="I898" s="4">
        <v>14.106</v>
      </c>
      <c r="K898" s="43">
        <f t="shared" si="109"/>
        <v>1</v>
      </c>
      <c r="L898" s="43">
        <f t="shared" si="110"/>
        <v>897</v>
      </c>
      <c r="M898" s="44">
        <f t="shared" si="111"/>
        <v>17212.532000000014</v>
      </c>
      <c r="N898" s="4">
        <f t="shared" si="112"/>
        <v>13.53447500000002</v>
      </c>
      <c r="O898" s="4"/>
    </row>
    <row r="899" spans="1:15" x14ac:dyDescent="0.2">
      <c r="A899" s="5">
        <v>42537</v>
      </c>
      <c r="C899" s="4">
        <f>MIN($B$2:B899)</f>
        <v>0</v>
      </c>
      <c r="D899" s="43">
        <f t="shared" si="105"/>
        <v>0</v>
      </c>
      <c r="E899" s="43">
        <f t="shared" si="106"/>
        <v>0</v>
      </c>
      <c r="F899" s="44">
        <f t="shared" si="107"/>
        <v>0</v>
      </c>
      <c r="G899" s="44"/>
      <c r="H899" s="4" t="e">
        <f t="shared" si="108"/>
        <v>#DIV/0!</v>
      </c>
      <c r="I899" s="4">
        <v>14.028</v>
      </c>
      <c r="K899" s="43">
        <f t="shared" si="109"/>
        <v>1</v>
      </c>
      <c r="L899" s="43">
        <f t="shared" si="110"/>
        <v>898</v>
      </c>
      <c r="M899" s="44">
        <f t="shared" si="111"/>
        <v>17226.560000000012</v>
      </c>
      <c r="N899" s="4">
        <f t="shared" si="112"/>
        <v>13.515220000000008</v>
      </c>
      <c r="O899" s="4"/>
    </row>
    <row r="900" spans="1:15" x14ac:dyDescent="0.2">
      <c r="A900" s="5">
        <v>42538</v>
      </c>
      <c r="C900" s="4">
        <f>MIN($B$2:B900)</f>
        <v>0</v>
      </c>
      <c r="D900" s="43">
        <f t="shared" si="105"/>
        <v>0</v>
      </c>
      <c r="E900" s="43">
        <f t="shared" si="106"/>
        <v>0</v>
      </c>
      <c r="F900" s="44">
        <f t="shared" si="107"/>
        <v>0</v>
      </c>
      <c r="G900" s="44"/>
      <c r="H900" s="4" t="e">
        <f t="shared" si="108"/>
        <v>#DIV/0!</v>
      </c>
      <c r="I900" s="4">
        <v>14.337</v>
      </c>
      <c r="K900" s="43">
        <f t="shared" si="109"/>
        <v>1</v>
      </c>
      <c r="L900" s="43">
        <f t="shared" si="110"/>
        <v>899</v>
      </c>
      <c r="M900" s="44">
        <f t="shared" si="111"/>
        <v>17240.897000000012</v>
      </c>
      <c r="N900" s="4">
        <f t="shared" si="112"/>
        <v>13.497545000000009</v>
      </c>
      <c r="O900" s="4"/>
    </row>
    <row r="901" spans="1:15" x14ac:dyDescent="0.2">
      <c r="A901" s="5">
        <v>42539</v>
      </c>
      <c r="C901" s="4">
        <f>MIN($B$2:B901)</f>
        <v>0</v>
      </c>
      <c r="D901" s="43">
        <f t="shared" si="105"/>
        <v>0</v>
      </c>
      <c r="E901" s="43">
        <f t="shared" si="106"/>
        <v>0</v>
      </c>
      <c r="F901" s="44">
        <f t="shared" si="107"/>
        <v>0</v>
      </c>
      <c r="G901" s="44"/>
      <c r="H901" s="4" t="e">
        <f t="shared" si="108"/>
        <v>#DIV/0!</v>
      </c>
      <c r="I901" s="4">
        <v>14.339</v>
      </c>
      <c r="K901" s="43">
        <f t="shared" si="109"/>
        <v>1</v>
      </c>
      <c r="L901" s="43">
        <f t="shared" si="110"/>
        <v>900</v>
      </c>
      <c r="M901" s="44">
        <f t="shared" si="111"/>
        <v>17255.236000000012</v>
      </c>
      <c r="N901" s="4">
        <f t="shared" si="112"/>
        <v>13.479005000000006</v>
      </c>
      <c r="O901" s="4"/>
    </row>
    <row r="902" spans="1:15" x14ac:dyDescent="0.2">
      <c r="A902" s="5">
        <v>42540</v>
      </c>
      <c r="C902" s="4">
        <f>MIN($B$2:B902)</f>
        <v>0</v>
      </c>
      <c r="D902" s="43">
        <f t="shared" si="105"/>
        <v>0</v>
      </c>
      <c r="E902" s="43">
        <f t="shared" si="106"/>
        <v>0</v>
      </c>
      <c r="F902" s="44">
        <f t="shared" si="107"/>
        <v>0</v>
      </c>
      <c r="G902" s="44"/>
      <c r="H902" s="4" t="e">
        <f t="shared" si="108"/>
        <v>#DIV/0!</v>
      </c>
      <c r="I902" s="4">
        <v>14.489000000000001</v>
      </c>
      <c r="K902" s="43">
        <f t="shared" si="109"/>
        <v>1</v>
      </c>
      <c r="L902" s="43">
        <f t="shared" si="110"/>
        <v>901</v>
      </c>
      <c r="M902" s="44">
        <f t="shared" si="111"/>
        <v>17269.725000000013</v>
      </c>
      <c r="N902" s="4">
        <f t="shared" si="112"/>
        <v>13.461355000000012</v>
      </c>
      <c r="O902" s="4"/>
    </row>
    <row r="903" spans="1:15" x14ac:dyDescent="0.2">
      <c r="A903" s="5">
        <v>42541</v>
      </c>
      <c r="C903" s="4">
        <f>MIN($B$2:B903)</f>
        <v>0</v>
      </c>
      <c r="D903" s="43">
        <f t="shared" si="105"/>
        <v>0</v>
      </c>
      <c r="E903" s="43">
        <f t="shared" si="106"/>
        <v>0</v>
      </c>
      <c r="F903" s="44">
        <f t="shared" si="107"/>
        <v>0</v>
      </c>
      <c r="G903" s="44"/>
      <c r="H903" s="4" t="e">
        <f t="shared" si="108"/>
        <v>#DIV/0!</v>
      </c>
      <c r="I903" s="4">
        <v>15.013999999999999</v>
      </c>
      <c r="K903" s="43">
        <f t="shared" si="109"/>
        <v>1</v>
      </c>
      <c r="L903" s="43">
        <f t="shared" si="110"/>
        <v>902</v>
      </c>
      <c r="M903" s="44">
        <f t="shared" si="111"/>
        <v>17284.739000000012</v>
      </c>
      <c r="N903" s="4">
        <f t="shared" si="112"/>
        <v>13.448850000000011</v>
      </c>
      <c r="O903" s="4"/>
    </row>
    <row r="904" spans="1:15" x14ac:dyDescent="0.2">
      <c r="A904" s="5">
        <v>42542</v>
      </c>
      <c r="C904" s="4">
        <f>MIN($B$2:B904)</f>
        <v>0</v>
      </c>
      <c r="D904" s="43">
        <f t="shared" si="105"/>
        <v>0</v>
      </c>
      <c r="E904" s="43">
        <f t="shared" si="106"/>
        <v>0</v>
      </c>
      <c r="F904" s="44">
        <f t="shared" si="107"/>
        <v>0</v>
      </c>
      <c r="G904" s="44"/>
      <c r="H904" s="4" t="e">
        <f t="shared" si="108"/>
        <v>#DIV/0!</v>
      </c>
      <c r="I904" s="4">
        <v>14.871</v>
      </c>
      <c r="K904" s="43">
        <f t="shared" si="109"/>
        <v>1</v>
      </c>
      <c r="L904" s="43">
        <f t="shared" si="110"/>
        <v>903</v>
      </c>
      <c r="M904" s="44">
        <f t="shared" si="111"/>
        <v>17299.610000000011</v>
      </c>
      <c r="N904" s="4">
        <f t="shared" si="112"/>
        <v>13.436000000000003</v>
      </c>
      <c r="O904" s="4"/>
    </row>
    <row r="905" spans="1:15" x14ac:dyDescent="0.2">
      <c r="A905" s="5">
        <v>42543</v>
      </c>
      <c r="C905" s="4">
        <f>MIN($B$2:B905)</f>
        <v>0</v>
      </c>
      <c r="D905" s="43">
        <f t="shared" si="105"/>
        <v>0</v>
      </c>
      <c r="E905" s="43">
        <f t="shared" si="106"/>
        <v>0</v>
      </c>
      <c r="F905" s="44">
        <f t="shared" si="107"/>
        <v>0</v>
      </c>
      <c r="G905" s="44"/>
      <c r="H905" s="4" t="e">
        <f t="shared" si="108"/>
        <v>#DIV/0!</v>
      </c>
      <c r="I905" s="4">
        <v>15.263999999999999</v>
      </c>
      <c r="K905" s="43">
        <f t="shared" si="109"/>
        <v>1</v>
      </c>
      <c r="L905" s="43">
        <f t="shared" si="110"/>
        <v>904</v>
      </c>
      <c r="M905" s="44">
        <f t="shared" si="111"/>
        <v>17314.874000000011</v>
      </c>
      <c r="N905" s="4">
        <f t="shared" si="112"/>
        <v>13.425730000000003</v>
      </c>
      <c r="O905" s="4"/>
    </row>
    <row r="906" spans="1:15" x14ac:dyDescent="0.2">
      <c r="A906" s="5">
        <v>42544</v>
      </c>
      <c r="C906" s="4">
        <f>MIN($B$2:B906)</f>
        <v>0</v>
      </c>
      <c r="D906" s="43">
        <f t="shared" si="105"/>
        <v>0</v>
      </c>
      <c r="E906" s="43">
        <f t="shared" si="106"/>
        <v>0</v>
      </c>
      <c r="F906" s="44">
        <f t="shared" si="107"/>
        <v>0</v>
      </c>
      <c r="G906" s="44"/>
      <c r="H906" s="4" t="e">
        <f t="shared" si="108"/>
        <v>#DIV/0!</v>
      </c>
      <c r="I906" s="4">
        <v>15.193</v>
      </c>
      <c r="K906" s="43">
        <f t="shared" si="109"/>
        <v>1</v>
      </c>
      <c r="L906" s="43">
        <f t="shared" si="110"/>
        <v>905</v>
      </c>
      <c r="M906" s="44">
        <f t="shared" si="111"/>
        <v>17330.06700000001</v>
      </c>
      <c r="N906" s="4">
        <f t="shared" si="112"/>
        <v>13.414949999999999</v>
      </c>
      <c r="O906" s="4"/>
    </row>
    <row r="907" spans="1:15" x14ac:dyDescent="0.2">
      <c r="A907" s="5">
        <v>42545</v>
      </c>
      <c r="C907" s="4">
        <f>MIN($B$2:B907)</f>
        <v>0</v>
      </c>
      <c r="D907" s="43">
        <f t="shared" si="105"/>
        <v>0</v>
      </c>
      <c r="E907" s="43">
        <f t="shared" si="106"/>
        <v>0</v>
      </c>
      <c r="F907" s="44">
        <f t="shared" si="107"/>
        <v>0</v>
      </c>
      <c r="G907" s="44"/>
      <c r="H907" s="4" t="e">
        <f t="shared" si="108"/>
        <v>#DIV/0!</v>
      </c>
      <c r="I907" s="4">
        <v>14.646000000000001</v>
      </c>
      <c r="K907" s="43">
        <f t="shared" si="109"/>
        <v>1</v>
      </c>
      <c r="L907" s="43">
        <f t="shared" si="110"/>
        <v>906</v>
      </c>
      <c r="M907" s="44">
        <f t="shared" si="111"/>
        <v>17344.713000000011</v>
      </c>
      <c r="N907" s="4">
        <f t="shared" si="112"/>
        <v>13.403119999999999</v>
      </c>
      <c r="O907" s="4"/>
    </row>
    <row r="908" spans="1:15" x14ac:dyDescent="0.2">
      <c r="A908" s="5">
        <v>42546</v>
      </c>
      <c r="C908" s="4">
        <f>MIN($B$2:B908)</f>
        <v>0</v>
      </c>
      <c r="D908" s="43">
        <f t="shared" si="105"/>
        <v>0</v>
      </c>
      <c r="E908" s="43">
        <f t="shared" si="106"/>
        <v>0</v>
      </c>
      <c r="F908" s="44">
        <f t="shared" si="107"/>
        <v>0</v>
      </c>
      <c r="G908" s="44"/>
      <c r="H908" s="4" t="e">
        <f t="shared" si="108"/>
        <v>#DIV/0!</v>
      </c>
      <c r="I908" s="4">
        <v>14.662000000000001</v>
      </c>
      <c r="K908" s="43">
        <f t="shared" si="109"/>
        <v>1</v>
      </c>
      <c r="L908" s="43">
        <f t="shared" si="110"/>
        <v>907</v>
      </c>
      <c r="M908" s="44">
        <f t="shared" si="111"/>
        <v>17359.375000000011</v>
      </c>
      <c r="N908" s="4">
        <f t="shared" si="112"/>
        <v>13.391785</v>
      </c>
      <c r="O908" s="4"/>
    </row>
    <row r="909" spans="1:15" x14ac:dyDescent="0.2">
      <c r="A909" s="5">
        <v>42547</v>
      </c>
      <c r="C909" s="4">
        <f>MIN($B$2:B909)</f>
        <v>0</v>
      </c>
      <c r="D909" s="43">
        <f t="shared" si="105"/>
        <v>0</v>
      </c>
      <c r="E909" s="43">
        <f t="shared" si="106"/>
        <v>0</v>
      </c>
      <c r="F909" s="44">
        <f t="shared" si="107"/>
        <v>0</v>
      </c>
      <c r="G909" s="44"/>
      <c r="H909" s="4" t="e">
        <f t="shared" si="108"/>
        <v>#DIV/0!</v>
      </c>
      <c r="I909" s="4">
        <v>14.786</v>
      </c>
      <c r="K909" s="43">
        <f t="shared" si="109"/>
        <v>1</v>
      </c>
      <c r="L909" s="43">
        <f t="shared" si="110"/>
        <v>908</v>
      </c>
      <c r="M909" s="44">
        <f t="shared" si="111"/>
        <v>17374.161000000011</v>
      </c>
      <c r="N909" s="4">
        <f t="shared" si="112"/>
        <v>13.381385</v>
      </c>
      <c r="O909" s="4"/>
    </row>
    <row r="910" spans="1:15" x14ac:dyDescent="0.2">
      <c r="A910" s="5">
        <v>42548</v>
      </c>
      <c r="C910" s="4">
        <f>MIN($B$2:B910)</f>
        <v>0</v>
      </c>
      <c r="D910" s="43">
        <f t="shared" si="105"/>
        <v>0</v>
      </c>
      <c r="E910" s="43">
        <f t="shared" si="106"/>
        <v>0</v>
      </c>
      <c r="F910" s="44">
        <f t="shared" si="107"/>
        <v>0</v>
      </c>
      <c r="G910" s="44"/>
      <c r="H910" s="4" t="e">
        <f t="shared" si="108"/>
        <v>#DIV/0!</v>
      </c>
      <c r="I910" s="4">
        <v>14.413</v>
      </c>
      <c r="K910" s="43">
        <f t="shared" si="109"/>
        <v>1</v>
      </c>
      <c r="L910" s="43">
        <f t="shared" si="110"/>
        <v>909</v>
      </c>
      <c r="M910" s="44">
        <f t="shared" si="111"/>
        <v>17388.574000000011</v>
      </c>
      <c r="N910" s="4">
        <f t="shared" si="112"/>
        <v>13.369200000000001</v>
      </c>
      <c r="O910" s="4"/>
    </row>
    <row r="911" spans="1:15" x14ac:dyDescent="0.2">
      <c r="A911" s="5">
        <v>42549</v>
      </c>
      <c r="C911" s="4">
        <f>MIN($B$2:B911)</f>
        <v>0</v>
      </c>
      <c r="D911" s="43">
        <f t="shared" si="105"/>
        <v>0</v>
      </c>
      <c r="E911" s="43">
        <f t="shared" si="106"/>
        <v>0</v>
      </c>
      <c r="F911" s="44">
        <f t="shared" si="107"/>
        <v>0</v>
      </c>
      <c r="G911" s="44"/>
      <c r="H911" s="4" t="e">
        <f t="shared" si="108"/>
        <v>#DIV/0!</v>
      </c>
      <c r="I911" s="4">
        <v>14.269</v>
      </c>
      <c r="K911" s="43">
        <f t="shared" si="109"/>
        <v>1</v>
      </c>
      <c r="L911" s="43">
        <f t="shared" si="110"/>
        <v>910</v>
      </c>
      <c r="M911" s="44">
        <f t="shared" si="111"/>
        <v>17402.843000000012</v>
      </c>
      <c r="N911" s="4">
        <f t="shared" si="112"/>
        <v>13.358079999999999</v>
      </c>
      <c r="O911" s="4"/>
    </row>
    <row r="912" spans="1:15" x14ac:dyDescent="0.2">
      <c r="A912" s="5">
        <v>42550</v>
      </c>
      <c r="C912" s="4">
        <f>MIN($B$2:B912)</f>
        <v>0</v>
      </c>
      <c r="D912" s="43">
        <f t="shared" si="105"/>
        <v>0</v>
      </c>
      <c r="E912" s="43">
        <f t="shared" si="106"/>
        <v>0</v>
      </c>
      <c r="F912" s="44">
        <f t="shared" si="107"/>
        <v>0</v>
      </c>
      <c r="G912" s="44"/>
      <c r="H912" s="4" t="e">
        <f t="shared" si="108"/>
        <v>#DIV/0!</v>
      </c>
      <c r="I912" s="4">
        <v>14.393000000000001</v>
      </c>
      <c r="K912" s="43">
        <f t="shared" si="109"/>
        <v>1</v>
      </c>
      <c r="L912" s="43">
        <f t="shared" si="110"/>
        <v>911</v>
      </c>
      <c r="M912" s="44">
        <f t="shared" si="111"/>
        <v>17417.236000000012</v>
      </c>
      <c r="N912" s="4">
        <f t="shared" si="112"/>
        <v>13.347740000000003</v>
      </c>
      <c r="O912" s="4"/>
    </row>
    <row r="913" spans="1:15" x14ac:dyDescent="0.2">
      <c r="A913" s="5">
        <v>42551</v>
      </c>
      <c r="C913" s="4">
        <f>MIN($B$2:B913)</f>
        <v>0</v>
      </c>
      <c r="D913" s="43">
        <f t="shared" si="105"/>
        <v>0</v>
      </c>
      <c r="E913" s="43">
        <f t="shared" si="106"/>
        <v>0</v>
      </c>
      <c r="F913" s="44">
        <f t="shared" si="107"/>
        <v>0</v>
      </c>
      <c r="G913" s="44"/>
      <c r="H913" s="4" t="e">
        <f t="shared" si="108"/>
        <v>#DIV/0!</v>
      </c>
      <c r="I913" s="4">
        <v>14.145</v>
      </c>
      <c r="K913" s="43">
        <f t="shared" si="109"/>
        <v>1</v>
      </c>
      <c r="L913" s="43">
        <f t="shared" si="110"/>
        <v>912</v>
      </c>
      <c r="M913" s="44">
        <f t="shared" si="111"/>
        <v>17431.381000000012</v>
      </c>
      <c r="N913" s="4">
        <f t="shared" si="112"/>
        <v>13.335590000000002</v>
      </c>
      <c r="O913" s="4"/>
    </row>
    <row r="914" spans="1:15" x14ac:dyDescent="0.2">
      <c r="A914" s="5">
        <v>42552</v>
      </c>
      <c r="C914" s="4">
        <f>MIN($B$2:B914)</f>
        <v>0</v>
      </c>
      <c r="D914" s="43">
        <f t="shared" si="105"/>
        <v>0</v>
      </c>
      <c r="E914" s="43">
        <f t="shared" si="106"/>
        <v>0</v>
      </c>
      <c r="F914" s="44">
        <f t="shared" si="107"/>
        <v>0</v>
      </c>
      <c r="G914" s="44"/>
      <c r="H914" s="4" t="e">
        <f t="shared" si="108"/>
        <v>#DIV/0!</v>
      </c>
      <c r="I914" s="4">
        <v>13.984</v>
      </c>
      <c r="K914" s="43">
        <f t="shared" si="109"/>
        <v>1</v>
      </c>
      <c r="L914" s="43">
        <f t="shared" si="110"/>
        <v>913</v>
      </c>
      <c r="M914" s="44">
        <f t="shared" si="111"/>
        <v>17445.365000000013</v>
      </c>
      <c r="N914" s="4">
        <f t="shared" si="112"/>
        <v>13.324585000000006</v>
      </c>
      <c r="O914" s="4"/>
    </row>
    <row r="915" spans="1:15" x14ac:dyDescent="0.2">
      <c r="A915" s="5">
        <v>42553</v>
      </c>
      <c r="C915" s="4">
        <f>MIN($B$2:B915)</f>
        <v>0</v>
      </c>
      <c r="D915" s="43">
        <f t="shared" si="105"/>
        <v>0</v>
      </c>
      <c r="E915" s="43">
        <f t="shared" si="106"/>
        <v>0</v>
      </c>
      <c r="F915" s="44">
        <f t="shared" si="107"/>
        <v>0</v>
      </c>
      <c r="G915" s="44"/>
      <c r="H915" s="4" t="e">
        <f t="shared" si="108"/>
        <v>#DIV/0!</v>
      </c>
      <c r="I915" s="4">
        <v>14.047000000000001</v>
      </c>
      <c r="K915" s="43">
        <f t="shared" si="109"/>
        <v>1</v>
      </c>
      <c r="L915" s="43">
        <f t="shared" si="110"/>
        <v>914</v>
      </c>
      <c r="M915" s="44">
        <f t="shared" si="111"/>
        <v>17459.412000000011</v>
      </c>
      <c r="N915" s="4">
        <f t="shared" si="112"/>
        <v>13.313904999999995</v>
      </c>
      <c r="O915" s="4"/>
    </row>
    <row r="916" spans="1:15" x14ac:dyDescent="0.2">
      <c r="A916" s="5">
        <v>42554</v>
      </c>
      <c r="C916" s="4">
        <f>MIN($B$2:B916)</f>
        <v>0</v>
      </c>
      <c r="D916" s="43">
        <f t="shared" si="105"/>
        <v>0</v>
      </c>
      <c r="E916" s="43">
        <f t="shared" si="106"/>
        <v>0</v>
      </c>
      <c r="F916" s="44">
        <f t="shared" si="107"/>
        <v>0</v>
      </c>
      <c r="G916" s="44"/>
      <c r="H916" s="4" t="e">
        <f t="shared" si="108"/>
        <v>#DIV/0!</v>
      </c>
      <c r="I916" s="4">
        <v>14.271000000000001</v>
      </c>
      <c r="K916" s="43">
        <f t="shared" si="109"/>
        <v>1</v>
      </c>
      <c r="L916" s="43">
        <f t="shared" si="110"/>
        <v>915</v>
      </c>
      <c r="M916" s="44">
        <f t="shared" si="111"/>
        <v>17473.683000000012</v>
      </c>
      <c r="N916" s="4">
        <f t="shared" si="112"/>
        <v>13.306269999999994</v>
      </c>
      <c r="O916" s="4"/>
    </row>
    <row r="917" spans="1:15" x14ac:dyDescent="0.2">
      <c r="A917" s="5">
        <v>42555</v>
      </c>
      <c r="C917" s="4">
        <f>MIN($B$2:B917)</f>
        <v>0</v>
      </c>
      <c r="D917" s="43">
        <f t="shared" si="105"/>
        <v>0</v>
      </c>
      <c r="E917" s="43">
        <f t="shared" si="106"/>
        <v>0</v>
      </c>
      <c r="F917" s="44">
        <f t="shared" si="107"/>
        <v>0</v>
      </c>
      <c r="G917" s="44"/>
      <c r="H917" s="4" t="e">
        <f t="shared" si="108"/>
        <v>#DIV/0!</v>
      </c>
      <c r="I917" s="4">
        <v>14.459</v>
      </c>
      <c r="K917" s="43">
        <f t="shared" si="109"/>
        <v>1</v>
      </c>
      <c r="L917" s="43">
        <f t="shared" si="110"/>
        <v>916</v>
      </c>
      <c r="M917" s="44">
        <f t="shared" si="111"/>
        <v>17488.142000000011</v>
      </c>
      <c r="N917" s="4">
        <f t="shared" si="112"/>
        <v>13.302919999999986</v>
      </c>
      <c r="O917" s="4"/>
    </row>
    <row r="918" spans="1:15" x14ac:dyDescent="0.2">
      <c r="A918" s="5">
        <v>42556</v>
      </c>
      <c r="C918" s="4">
        <f>MIN($B$2:B918)</f>
        <v>0</v>
      </c>
      <c r="D918" s="43">
        <f t="shared" si="105"/>
        <v>0</v>
      </c>
      <c r="E918" s="43">
        <f t="shared" si="106"/>
        <v>0</v>
      </c>
      <c r="F918" s="44">
        <f t="shared" si="107"/>
        <v>0</v>
      </c>
      <c r="G918" s="44"/>
      <c r="H918" s="4" t="e">
        <f t="shared" si="108"/>
        <v>#DIV/0!</v>
      </c>
      <c r="I918" s="4">
        <v>14.319000000000001</v>
      </c>
      <c r="K918" s="43">
        <f t="shared" si="109"/>
        <v>1</v>
      </c>
      <c r="L918" s="43">
        <f t="shared" si="110"/>
        <v>917</v>
      </c>
      <c r="M918" s="44">
        <f t="shared" si="111"/>
        <v>17502.46100000001</v>
      </c>
      <c r="N918" s="4">
        <f t="shared" si="112"/>
        <v>13.299674999999979</v>
      </c>
      <c r="O918" s="4"/>
    </row>
    <row r="919" spans="1:15" x14ac:dyDescent="0.2">
      <c r="A919" s="5">
        <v>42557</v>
      </c>
      <c r="C919" s="4">
        <f>MIN($B$2:B919)</f>
        <v>0</v>
      </c>
      <c r="D919" s="43">
        <f t="shared" si="105"/>
        <v>0</v>
      </c>
      <c r="E919" s="43">
        <f t="shared" si="106"/>
        <v>0</v>
      </c>
      <c r="F919" s="44">
        <f t="shared" si="107"/>
        <v>0</v>
      </c>
      <c r="G919" s="44"/>
      <c r="H919" s="4" t="e">
        <f t="shared" si="108"/>
        <v>#DIV/0!</v>
      </c>
      <c r="I919" s="4">
        <v>14.183</v>
      </c>
      <c r="K919" s="43">
        <f t="shared" si="109"/>
        <v>1</v>
      </c>
      <c r="L919" s="43">
        <f t="shared" si="110"/>
        <v>918</v>
      </c>
      <c r="M919" s="44">
        <f t="shared" si="111"/>
        <v>17516.644000000011</v>
      </c>
      <c r="N919" s="4">
        <f t="shared" si="112"/>
        <v>13.295869999999987</v>
      </c>
      <c r="O919" s="4"/>
    </row>
    <row r="920" spans="1:15" x14ac:dyDescent="0.2">
      <c r="A920" s="5">
        <v>42558</v>
      </c>
      <c r="C920" s="4">
        <f>MIN($B$2:B920)</f>
        <v>0</v>
      </c>
      <c r="D920" s="43">
        <f t="shared" si="105"/>
        <v>0</v>
      </c>
      <c r="E920" s="43">
        <f t="shared" si="106"/>
        <v>0</v>
      </c>
      <c r="F920" s="44">
        <f t="shared" si="107"/>
        <v>0</v>
      </c>
      <c r="G920" s="44"/>
      <c r="H920" s="4" t="e">
        <f t="shared" si="108"/>
        <v>#DIV/0!</v>
      </c>
      <c r="I920" s="4">
        <v>14.378</v>
      </c>
      <c r="K920" s="43">
        <f t="shared" si="109"/>
        <v>1</v>
      </c>
      <c r="L920" s="43">
        <f t="shared" si="110"/>
        <v>919</v>
      </c>
      <c r="M920" s="44">
        <f t="shared" si="111"/>
        <v>17531.022000000012</v>
      </c>
      <c r="N920" s="4">
        <f t="shared" si="112"/>
        <v>13.292634999999992</v>
      </c>
      <c r="O920" s="4"/>
    </row>
    <row r="921" spans="1:15" x14ac:dyDescent="0.2">
      <c r="A921" s="5">
        <v>42559</v>
      </c>
      <c r="C921" s="4">
        <f>MIN($B$2:B921)</f>
        <v>0</v>
      </c>
      <c r="D921" s="43">
        <f t="shared" si="105"/>
        <v>0</v>
      </c>
      <c r="E921" s="43">
        <f t="shared" si="106"/>
        <v>0</v>
      </c>
      <c r="F921" s="44">
        <f t="shared" si="107"/>
        <v>0</v>
      </c>
      <c r="G921" s="44"/>
      <c r="H921" s="4" t="e">
        <f t="shared" si="108"/>
        <v>#DIV/0!</v>
      </c>
      <c r="I921" s="4">
        <v>14.004</v>
      </c>
      <c r="K921" s="43">
        <f t="shared" si="109"/>
        <v>1</v>
      </c>
      <c r="L921" s="43">
        <f t="shared" si="110"/>
        <v>920</v>
      </c>
      <c r="M921" s="44">
        <f t="shared" si="111"/>
        <v>17545.026000000013</v>
      </c>
      <c r="N921" s="4">
        <f t="shared" si="112"/>
        <v>13.289229999999998</v>
      </c>
      <c r="O921" s="4"/>
    </row>
    <row r="922" spans="1:15" x14ac:dyDescent="0.2">
      <c r="A922" s="5">
        <v>42560</v>
      </c>
      <c r="C922" s="4">
        <f>MIN($B$2:B922)</f>
        <v>0</v>
      </c>
      <c r="D922" s="43">
        <f t="shared" si="105"/>
        <v>0</v>
      </c>
      <c r="E922" s="43">
        <f t="shared" si="106"/>
        <v>0</v>
      </c>
      <c r="F922" s="44">
        <f t="shared" si="107"/>
        <v>0</v>
      </c>
      <c r="G922" s="44"/>
      <c r="H922" s="4" t="e">
        <f t="shared" si="108"/>
        <v>#DIV/0!</v>
      </c>
      <c r="I922" s="4">
        <v>13.94</v>
      </c>
      <c r="K922" s="43">
        <f t="shared" si="109"/>
        <v>1</v>
      </c>
      <c r="L922" s="43">
        <f t="shared" si="110"/>
        <v>921</v>
      </c>
      <c r="M922" s="44">
        <f t="shared" si="111"/>
        <v>17558.966000000011</v>
      </c>
      <c r="N922" s="4">
        <f t="shared" si="112"/>
        <v>13.286709999999994</v>
      </c>
      <c r="O922" s="4"/>
    </row>
    <row r="923" spans="1:15" x14ac:dyDescent="0.2">
      <c r="A923" s="5">
        <v>42561</v>
      </c>
      <c r="C923" s="4">
        <f>MIN($B$2:B923)</f>
        <v>0</v>
      </c>
      <c r="D923" s="43">
        <f t="shared" si="105"/>
        <v>0</v>
      </c>
      <c r="E923" s="43">
        <f t="shared" si="106"/>
        <v>0</v>
      </c>
      <c r="F923" s="44">
        <f t="shared" si="107"/>
        <v>0</v>
      </c>
      <c r="G923" s="44"/>
      <c r="H923" s="4" t="e">
        <f t="shared" si="108"/>
        <v>#DIV/0!</v>
      </c>
      <c r="I923" s="4">
        <v>14.170999999999999</v>
      </c>
      <c r="K923" s="43">
        <f t="shared" si="109"/>
        <v>1</v>
      </c>
      <c r="L923" s="43">
        <f t="shared" si="110"/>
        <v>922</v>
      </c>
      <c r="M923" s="44">
        <f t="shared" si="111"/>
        <v>17573.13700000001</v>
      </c>
      <c r="N923" s="4">
        <f t="shared" si="112"/>
        <v>13.287844999999988</v>
      </c>
      <c r="O923" s="4"/>
    </row>
    <row r="924" spans="1:15" x14ac:dyDescent="0.2">
      <c r="A924" s="5">
        <v>42562</v>
      </c>
      <c r="C924" s="4">
        <f>MIN($B$2:B924)</f>
        <v>0</v>
      </c>
      <c r="D924" s="43">
        <f t="shared" si="105"/>
        <v>0</v>
      </c>
      <c r="E924" s="43">
        <f t="shared" si="106"/>
        <v>0</v>
      </c>
      <c r="F924" s="44">
        <f t="shared" si="107"/>
        <v>0</v>
      </c>
      <c r="G924" s="44"/>
      <c r="H924" s="4" t="e">
        <f t="shared" si="108"/>
        <v>#DIV/0!</v>
      </c>
      <c r="I924" s="4">
        <v>14.095000000000001</v>
      </c>
      <c r="K924" s="43">
        <f t="shared" si="109"/>
        <v>1</v>
      </c>
      <c r="L924" s="43">
        <f t="shared" si="110"/>
        <v>923</v>
      </c>
      <c r="M924" s="44">
        <f t="shared" si="111"/>
        <v>17587.232000000011</v>
      </c>
      <c r="N924" s="4">
        <f t="shared" si="112"/>
        <v>13.289789999999993</v>
      </c>
      <c r="O924" s="4"/>
    </row>
    <row r="925" spans="1:15" x14ac:dyDescent="0.2">
      <c r="A925" s="5">
        <v>42563</v>
      </c>
      <c r="C925" s="4">
        <f>MIN($B$2:B925)</f>
        <v>0</v>
      </c>
      <c r="D925" s="43">
        <f t="shared" si="105"/>
        <v>0</v>
      </c>
      <c r="E925" s="43">
        <f t="shared" si="106"/>
        <v>0</v>
      </c>
      <c r="F925" s="44">
        <f t="shared" si="107"/>
        <v>0</v>
      </c>
      <c r="G925" s="44"/>
      <c r="H925" s="4" t="e">
        <f t="shared" si="108"/>
        <v>#DIV/0!</v>
      </c>
      <c r="I925" s="4">
        <v>14.342000000000001</v>
      </c>
      <c r="K925" s="43">
        <f t="shared" si="109"/>
        <v>1</v>
      </c>
      <c r="L925" s="43">
        <f t="shared" si="110"/>
        <v>924</v>
      </c>
      <c r="M925" s="44">
        <f t="shared" si="111"/>
        <v>17601.574000000011</v>
      </c>
      <c r="N925" s="4">
        <f t="shared" si="112"/>
        <v>13.292739999999995</v>
      </c>
      <c r="O925" s="4"/>
    </row>
    <row r="926" spans="1:15" x14ac:dyDescent="0.2">
      <c r="A926" s="5">
        <v>42564</v>
      </c>
      <c r="C926" s="4">
        <f>MIN($B$2:B926)</f>
        <v>0</v>
      </c>
      <c r="D926" s="43">
        <f t="shared" si="105"/>
        <v>0</v>
      </c>
      <c r="E926" s="43">
        <f t="shared" si="106"/>
        <v>0</v>
      </c>
      <c r="F926" s="44">
        <f t="shared" si="107"/>
        <v>0</v>
      </c>
      <c r="G926" s="44"/>
      <c r="H926" s="4" t="e">
        <f t="shared" si="108"/>
        <v>#DIV/0!</v>
      </c>
      <c r="I926" s="4">
        <v>14.427</v>
      </c>
      <c r="K926" s="43">
        <f t="shared" si="109"/>
        <v>1</v>
      </c>
      <c r="L926" s="43">
        <f t="shared" si="110"/>
        <v>925</v>
      </c>
      <c r="M926" s="44">
        <f t="shared" si="111"/>
        <v>17616.001000000011</v>
      </c>
      <c r="N926" s="4">
        <f t="shared" si="112"/>
        <v>13.295749999999989</v>
      </c>
      <c r="O926" s="4"/>
    </row>
    <row r="927" spans="1:15" x14ac:dyDescent="0.2">
      <c r="A927" s="5">
        <v>42565</v>
      </c>
      <c r="C927" s="4">
        <f>MIN($B$2:B927)</f>
        <v>0</v>
      </c>
      <c r="D927" s="43">
        <f t="shared" si="105"/>
        <v>0</v>
      </c>
      <c r="E927" s="43">
        <f t="shared" si="106"/>
        <v>0</v>
      </c>
      <c r="F927" s="44">
        <f t="shared" si="107"/>
        <v>0</v>
      </c>
      <c r="G927" s="44"/>
      <c r="H927" s="4" t="e">
        <f t="shared" si="108"/>
        <v>#DIV/0!</v>
      </c>
      <c r="I927" s="4">
        <v>14.452999999999999</v>
      </c>
      <c r="K927" s="43">
        <f t="shared" si="109"/>
        <v>1</v>
      </c>
      <c r="L927" s="43">
        <f t="shared" si="110"/>
        <v>926</v>
      </c>
      <c r="M927" s="44">
        <f t="shared" si="111"/>
        <v>17630.454000000012</v>
      </c>
      <c r="N927" s="4">
        <f t="shared" si="112"/>
        <v>13.297569999999997</v>
      </c>
      <c r="O927" s="4"/>
    </row>
    <row r="928" spans="1:15" x14ac:dyDescent="0.2">
      <c r="A928" s="5">
        <v>42566</v>
      </c>
      <c r="C928" s="4">
        <f>MIN($B$2:B928)</f>
        <v>0</v>
      </c>
      <c r="D928" s="43">
        <f t="shared" si="105"/>
        <v>0</v>
      </c>
      <c r="E928" s="43">
        <f t="shared" si="106"/>
        <v>0</v>
      </c>
      <c r="F928" s="44">
        <f t="shared" si="107"/>
        <v>0</v>
      </c>
      <c r="G928" s="44"/>
      <c r="H928" s="4" t="e">
        <f t="shared" si="108"/>
        <v>#DIV/0!</v>
      </c>
      <c r="I928" s="4">
        <v>14.089</v>
      </c>
      <c r="K928" s="43">
        <f t="shared" si="109"/>
        <v>1</v>
      </c>
      <c r="L928" s="43">
        <f t="shared" si="110"/>
        <v>927</v>
      </c>
      <c r="M928" s="44">
        <f t="shared" si="111"/>
        <v>17644.543000000012</v>
      </c>
      <c r="N928" s="4">
        <f t="shared" si="112"/>
        <v>13.296324999999998</v>
      </c>
      <c r="O928" s="4"/>
    </row>
    <row r="929" spans="1:15" x14ac:dyDescent="0.2">
      <c r="A929" s="5">
        <v>42567</v>
      </c>
      <c r="C929" s="4">
        <f>MIN($B$2:B929)</f>
        <v>0</v>
      </c>
      <c r="D929" s="43">
        <f t="shared" si="105"/>
        <v>0</v>
      </c>
      <c r="E929" s="43">
        <f t="shared" si="106"/>
        <v>0</v>
      </c>
      <c r="F929" s="44">
        <f t="shared" si="107"/>
        <v>0</v>
      </c>
      <c r="G929" s="44"/>
      <c r="H929" s="4" t="e">
        <f t="shared" si="108"/>
        <v>#DIV/0!</v>
      </c>
      <c r="I929" s="4">
        <v>14.016999999999999</v>
      </c>
      <c r="K929" s="43">
        <f t="shared" si="109"/>
        <v>1</v>
      </c>
      <c r="L929" s="43">
        <f t="shared" si="110"/>
        <v>928</v>
      </c>
      <c r="M929" s="44">
        <f t="shared" si="111"/>
        <v>17658.560000000012</v>
      </c>
      <c r="N929" s="4">
        <f t="shared" si="112"/>
        <v>13.289664999999996</v>
      </c>
      <c r="O929" s="4"/>
    </row>
    <row r="930" spans="1:15" x14ac:dyDescent="0.2">
      <c r="A930" s="5">
        <v>42568</v>
      </c>
      <c r="C930" s="4">
        <f>MIN($B$2:B930)</f>
        <v>0</v>
      </c>
      <c r="D930" s="43">
        <f t="shared" si="105"/>
        <v>0</v>
      </c>
      <c r="E930" s="43">
        <f t="shared" si="106"/>
        <v>0</v>
      </c>
      <c r="F930" s="44">
        <f t="shared" si="107"/>
        <v>0</v>
      </c>
      <c r="G930" s="44"/>
      <c r="H930" s="4" t="e">
        <f t="shared" si="108"/>
        <v>#DIV/0!</v>
      </c>
      <c r="I930" s="4">
        <v>13.840999999999999</v>
      </c>
      <c r="K930" s="43">
        <f t="shared" si="109"/>
        <v>1</v>
      </c>
      <c r="L930" s="43">
        <f t="shared" si="110"/>
        <v>929</v>
      </c>
      <c r="M930" s="44">
        <f t="shared" si="111"/>
        <v>17672.401000000013</v>
      </c>
      <c r="N930" s="4">
        <f t="shared" si="112"/>
        <v>13.282984999999998</v>
      </c>
      <c r="O930" s="4"/>
    </row>
    <row r="931" spans="1:15" x14ac:dyDescent="0.2">
      <c r="A931" s="5">
        <v>42569</v>
      </c>
      <c r="C931" s="4">
        <f>MIN($B$2:B931)</f>
        <v>0</v>
      </c>
      <c r="D931" s="43">
        <f t="shared" si="105"/>
        <v>0</v>
      </c>
      <c r="E931" s="43">
        <f t="shared" si="106"/>
        <v>0</v>
      </c>
      <c r="F931" s="44">
        <f t="shared" si="107"/>
        <v>0</v>
      </c>
      <c r="G931" s="44"/>
      <c r="H931" s="4" t="e">
        <f t="shared" si="108"/>
        <v>#DIV/0!</v>
      </c>
      <c r="I931" s="4">
        <v>14.333</v>
      </c>
      <c r="K931" s="43">
        <f t="shared" si="109"/>
        <v>1</v>
      </c>
      <c r="L931" s="43">
        <f t="shared" si="110"/>
        <v>930</v>
      </c>
      <c r="M931" s="44">
        <f t="shared" si="111"/>
        <v>17686.734000000011</v>
      </c>
      <c r="N931" s="4">
        <f t="shared" si="112"/>
        <v>13.280779999999995</v>
      </c>
      <c r="O931" s="4"/>
    </row>
    <row r="932" spans="1:15" x14ac:dyDescent="0.2">
      <c r="A932" s="5">
        <v>42570</v>
      </c>
      <c r="C932" s="4">
        <f>MIN($B$2:B932)</f>
        <v>0</v>
      </c>
      <c r="D932" s="43">
        <f t="shared" si="105"/>
        <v>0</v>
      </c>
      <c r="E932" s="43">
        <f t="shared" si="106"/>
        <v>0</v>
      </c>
      <c r="F932" s="44">
        <f t="shared" si="107"/>
        <v>0</v>
      </c>
      <c r="G932" s="44"/>
      <c r="H932" s="4" t="e">
        <f t="shared" si="108"/>
        <v>#DIV/0!</v>
      </c>
      <c r="I932" s="4">
        <v>14.397</v>
      </c>
      <c r="K932" s="43">
        <f t="shared" si="109"/>
        <v>1</v>
      </c>
      <c r="L932" s="43">
        <f t="shared" si="110"/>
        <v>931</v>
      </c>
      <c r="M932" s="44">
        <f t="shared" si="111"/>
        <v>17701.131000000012</v>
      </c>
      <c r="N932" s="4">
        <f t="shared" si="112"/>
        <v>13.277595000000002</v>
      </c>
      <c r="O932" s="4"/>
    </row>
    <row r="933" spans="1:15" x14ac:dyDescent="0.2">
      <c r="A933" s="5">
        <v>42571</v>
      </c>
      <c r="C933" s="4">
        <f>MIN($B$2:B933)</f>
        <v>0</v>
      </c>
      <c r="D933" s="43">
        <f t="shared" si="105"/>
        <v>0</v>
      </c>
      <c r="E933" s="43">
        <f t="shared" si="106"/>
        <v>0</v>
      </c>
      <c r="F933" s="44">
        <f t="shared" si="107"/>
        <v>0</v>
      </c>
      <c r="G933" s="44"/>
      <c r="H933" s="4" t="e">
        <f t="shared" si="108"/>
        <v>#DIV/0!</v>
      </c>
      <c r="I933" s="4">
        <v>14.593999999999999</v>
      </c>
      <c r="K933" s="43">
        <f t="shared" si="109"/>
        <v>1</v>
      </c>
      <c r="L933" s="43">
        <f t="shared" si="110"/>
        <v>932</v>
      </c>
      <c r="M933" s="44">
        <f t="shared" si="111"/>
        <v>17715.725000000013</v>
      </c>
      <c r="N933" s="4">
        <f t="shared" si="112"/>
        <v>13.275710000000009</v>
      </c>
      <c r="O933" s="4"/>
    </row>
    <row r="934" spans="1:15" x14ac:dyDescent="0.2">
      <c r="A934" s="5">
        <v>42572</v>
      </c>
      <c r="C934" s="4">
        <f>MIN($B$2:B934)</f>
        <v>0</v>
      </c>
      <c r="D934" s="43">
        <f t="shared" si="105"/>
        <v>0</v>
      </c>
      <c r="E934" s="43">
        <f t="shared" si="106"/>
        <v>0</v>
      </c>
      <c r="F934" s="44">
        <f t="shared" si="107"/>
        <v>0</v>
      </c>
      <c r="G934" s="44"/>
      <c r="H934" s="4" t="e">
        <f t="shared" si="108"/>
        <v>#DIV/0!</v>
      </c>
      <c r="I934" s="4">
        <v>14.965</v>
      </c>
      <c r="K934" s="43">
        <f t="shared" si="109"/>
        <v>1</v>
      </c>
      <c r="L934" s="43">
        <f t="shared" si="110"/>
        <v>933</v>
      </c>
      <c r="M934" s="44">
        <f t="shared" si="111"/>
        <v>17730.690000000013</v>
      </c>
      <c r="N934" s="4">
        <f t="shared" si="112"/>
        <v>13.274655000000012</v>
      </c>
      <c r="O934" s="4"/>
    </row>
    <row r="935" spans="1:15" x14ac:dyDescent="0.2">
      <c r="A935" s="5">
        <v>42573</v>
      </c>
      <c r="C935" s="4">
        <f>MIN($B$2:B935)</f>
        <v>0</v>
      </c>
      <c r="D935" s="43">
        <f t="shared" si="105"/>
        <v>0</v>
      </c>
      <c r="E935" s="43">
        <f t="shared" si="106"/>
        <v>0</v>
      </c>
      <c r="F935" s="44">
        <f t="shared" si="107"/>
        <v>0</v>
      </c>
      <c r="G935" s="44"/>
      <c r="H935" s="4" t="e">
        <f t="shared" si="108"/>
        <v>#DIV/0!</v>
      </c>
      <c r="I935" s="4">
        <v>14.592000000000001</v>
      </c>
      <c r="K935" s="43">
        <f t="shared" si="109"/>
        <v>1</v>
      </c>
      <c r="L935" s="43">
        <f t="shared" si="110"/>
        <v>934</v>
      </c>
      <c r="M935" s="44">
        <f t="shared" si="111"/>
        <v>17745.282000000014</v>
      </c>
      <c r="N935" s="4">
        <f t="shared" si="112"/>
        <v>13.272590000000019</v>
      </c>
      <c r="O935" s="4"/>
    </row>
    <row r="936" spans="1:15" x14ac:dyDescent="0.2">
      <c r="A936" s="5">
        <v>42574</v>
      </c>
      <c r="C936" s="4">
        <f>MIN($B$2:B936)</f>
        <v>0</v>
      </c>
      <c r="D936" s="43">
        <f t="shared" si="105"/>
        <v>0</v>
      </c>
      <c r="E936" s="43">
        <f t="shared" si="106"/>
        <v>0</v>
      </c>
      <c r="F936" s="44">
        <f t="shared" si="107"/>
        <v>0</v>
      </c>
      <c r="G936" s="44"/>
      <c r="H936" s="4" t="e">
        <f t="shared" si="108"/>
        <v>#DIV/0!</v>
      </c>
      <c r="I936" s="4">
        <v>14.563000000000001</v>
      </c>
      <c r="K936" s="43">
        <f t="shared" si="109"/>
        <v>1</v>
      </c>
      <c r="L936" s="43">
        <f t="shared" si="110"/>
        <v>935</v>
      </c>
      <c r="M936" s="44">
        <f t="shared" si="111"/>
        <v>17759.845000000012</v>
      </c>
      <c r="N936" s="4">
        <f t="shared" si="112"/>
        <v>13.269240000000009</v>
      </c>
      <c r="O936" s="4"/>
    </row>
    <row r="937" spans="1:15" x14ac:dyDescent="0.2">
      <c r="A937" s="5">
        <v>42575</v>
      </c>
      <c r="C937" s="4">
        <f>MIN($B$2:B937)</f>
        <v>0</v>
      </c>
      <c r="D937" s="43">
        <f t="shared" si="105"/>
        <v>0</v>
      </c>
      <c r="E937" s="43">
        <f t="shared" si="106"/>
        <v>0</v>
      </c>
      <c r="F937" s="44">
        <f t="shared" si="107"/>
        <v>0</v>
      </c>
      <c r="G937" s="44"/>
      <c r="H937" s="4" t="e">
        <f t="shared" si="108"/>
        <v>#DIV/0!</v>
      </c>
      <c r="I937" s="4">
        <v>14.888</v>
      </c>
      <c r="K937" s="43">
        <f t="shared" si="109"/>
        <v>1</v>
      </c>
      <c r="L937" s="43">
        <f t="shared" si="110"/>
        <v>936</v>
      </c>
      <c r="M937" s="44">
        <f t="shared" si="111"/>
        <v>17774.733000000011</v>
      </c>
      <c r="N937" s="4">
        <f t="shared" si="112"/>
        <v>13.266330000000007</v>
      </c>
      <c r="O937" s="4"/>
    </row>
    <row r="938" spans="1:15" x14ac:dyDescent="0.2">
      <c r="A938" s="5">
        <v>42576</v>
      </c>
      <c r="C938" s="4">
        <f>MIN($B$2:B938)</f>
        <v>0</v>
      </c>
      <c r="D938" s="43">
        <f t="shared" si="105"/>
        <v>0</v>
      </c>
      <c r="E938" s="43">
        <f t="shared" si="106"/>
        <v>0</v>
      </c>
      <c r="F938" s="44">
        <f t="shared" si="107"/>
        <v>0</v>
      </c>
      <c r="G938" s="44"/>
      <c r="H938" s="4" t="e">
        <f t="shared" si="108"/>
        <v>#DIV/0!</v>
      </c>
      <c r="I938" s="4">
        <v>15.052</v>
      </c>
      <c r="K938" s="43">
        <f t="shared" si="109"/>
        <v>1</v>
      </c>
      <c r="L938" s="43">
        <f t="shared" si="110"/>
        <v>937</v>
      </c>
      <c r="M938" s="44">
        <f t="shared" si="111"/>
        <v>17789.785000000011</v>
      </c>
      <c r="N938" s="4">
        <f t="shared" si="112"/>
        <v>13.263840000000009</v>
      </c>
      <c r="O938" s="4"/>
    </row>
    <row r="939" spans="1:15" x14ac:dyDescent="0.2">
      <c r="A939" s="5">
        <v>42577</v>
      </c>
      <c r="C939" s="4">
        <f>MIN($B$2:B939)</f>
        <v>0</v>
      </c>
      <c r="D939" s="43">
        <f t="shared" si="105"/>
        <v>0</v>
      </c>
      <c r="E939" s="43">
        <f t="shared" si="106"/>
        <v>0</v>
      </c>
      <c r="F939" s="44">
        <f t="shared" si="107"/>
        <v>0</v>
      </c>
      <c r="G939" s="44"/>
      <c r="H939" s="4" t="e">
        <f t="shared" si="108"/>
        <v>#DIV/0!</v>
      </c>
      <c r="I939" s="4">
        <v>14.772</v>
      </c>
      <c r="K939" s="43">
        <f t="shared" si="109"/>
        <v>1</v>
      </c>
      <c r="L939" s="43">
        <f t="shared" si="110"/>
        <v>938</v>
      </c>
      <c r="M939" s="44">
        <f t="shared" si="111"/>
        <v>17804.557000000012</v>
      </c>
      <c r="N939" s="4">
        <f t="shared" si="112"/>
        <v>13.262715000000016</v>
      </c>
      <c r="O939" s="4"/>
    </row>
    <row r="940" spans="1:15" x14ac:dyDescent="0.2">
      <c r="A940" s="5">
        <v>42578</v>
      </c>
      <c r="C940" s="4">
        <f>MIN($B$2:B940)</f>
        <v>0</v>
      </c>
      <c r="D940" s="43">
        <f t="shared" si="105"/>
        <v>0</v>
      </c>
      <c r="E940" s="43">
        <f t="shared" si="106"/>
        <v>0</v>
      </c>
      <c r="F940" s="44">
        <f t="shared" si="107"/>
        <v>0</v>
      </c>
      <c r="G940" s="44"/>
      <c r="H940" s="4" t="e">
        <f t="shared" si="108"/>
        <v>#DIV/0!</v>
      </c>
      <c r="I940" s="4">
        <v>14.622</v>
      </c>
      <c r="K940" s="43">
        <f t="shared" si="109"/>
        <v>1</v>
      </c>
      <c r="L940" s="43">
        <f t="shared" si="110"/>
        <v>939</v>
      </c>
      <c r="M940" s="44">
        <f t="shared" si="111"/>
        <v>17819.179000000011</v>
      </c>
      <c r="N940" s="4">
        <f t="shared" si="112"/>
        <v>13.261275000000014</v>
      </c>
      <c r="O940" s="4"/>
    </row>
    <row r="941" spans="1:15" x14ac:dyDescent="0.2">
      <c r="A941" s="5">
        <v>42579</v>
      </c>
      <c r="C941" s="4">
        <f>MIN($B$2:B941)</f>
        <v>0</v>
      </c>
      <c r="D941" s="43">
        <f t="shared" ref="D941:D1004" si="113">IF(B941&gt;0,1,0)</f>
        <v>0</v>
      </c>
      <c r="E941" s="43">
        <f t="shared" ref="E941:E1004" si="114">E940+D941</f>
        <v>0</v>
      </c>
      <c r="F941" s="44">
        <f t="shared" ref="F941:F1004" si="115">IF(D941=1,B941+F940,F940)</f>
        <v>0</v>
      </c>
      <c r="G941" s="44"/>
      <c r="H941" s="4" t="e">
        <f t="shared" ref="H941:H1004" si="116">(F941-F655)/(E941-E655)</f>
        <v>#DIV/0!</v>
      </c>
      <c r="I941" s="4">
        <v>14.43</v>
      </c>
      <c r="K941" s="43">
        <f t="shared" ref="K941:K1004" si="117">IF(I941&lt;&gt;0,1,0)</f>
        <v>1</v>
      </c>
      <c r="L941" s="43">
        <f t="shared" ref="L941:L1004" si="118">K941+L940</f>
        <v>940</v>
      </c>
      <c r="M941" s="44">
        <f t="shared" ref="M941:M1004" si="119">IF(K941=1,I941+M940,M940)</f>
        <v>17833.609000000011</v>
      </c>
      <c r="N941" s="4">
        <f t="shared" ref="N941:N1004" si="120">(M941-M741)/(L941-L741)</f>
        <v>13.258335000000015</v>
      </c>
      <c r="O941" s="4"/>
    </row>
    <row r="942" spans="1:15" x14ac:dyDescent="0.2">
      <c r="A942" s="5">
        <v>42580</v>
      </c>
      <c r="C942" s="4">
        <f>MIN($B$2:B942)</f>
        <v>0</v>
      </c>
      <c r="D942" s="43">
        <f t="shared" si="113"/>
        <v>0</v>
      </c>
      <c r="E942" s="43">
        <f t="shared" si="114"/>
        <v>0</v>
      </c>
      <c r="F942" s="44">
        <f t="shared" si="115"/>
        <v>0</v>
      </c>
      <c r="G942" s="44"/>
      <c r="H942" s="4" t="e">
        <f t="shared" si="116"/>
        <v>#DIV/0!</v>
      </c>
      <c r="I942" s="4">
        <v>13.765000000000001</v>
      </c>
      <c r="K942" s="43">
        <f t="shared" si="117"/>
        <v>1</v>
      </c>
      <c r="L942" s="43">
        <f t="shared" si="118"/>
        <v>941</v>
      </c>
      <c r="M942" s="44">
        <f t="shared" si="119"/>
        <v>17847.374000000011</v>
      </c>
      <c r="N942" s="4">
        <f t="shared" si="120"/>
        <v>13.25183500000001</v>
      </c>
      <c r="O942" s="4"/>
    </row>
    <row r="943" spans="1:15" x14ac:dyDescent="0.2">
      <c r="A943" s="5">
        <v>42581</v>
      </c>
      <c r="C943" s="4">
        <f>MIN($B$2:B943)</f>
        <v>0</v>
      </c>
      <c r="D943" s="43">
        <f t="shared" si="113"/>
        <v>0</v>
      </c>
      <c r="E943" s="43">
        <f t="shared" si="114"/>
        <v>0</v>
      </c>
      <c r="F943" s="44">
        <f t="shared" si="115"/>
        <v>0</v>
      </c>
      <c r="G943" s="44"/>
      <c r="H943" s="4" t="e">
        <f t="shared" si="116"/>
        <v>#DIV/0!</v>
      </c>
      <c r="I943" s="4">
        <v>13.768000000000001</v>
      </c>
      <c r="K943" s="43">
        <f t="shared" si="117"/>
        <v>1</v>
      </c>
      <c r="L943" s="43">
        <f t="shared" si="118"/>
        <v>942</v>
      </c>
      <c r="M943" s="44">
        <f t="shared" si="119"/>
        <v>17861.142000000011</v>
      </c>
      <c r="N943" s="4">
        <f t="shared" si="120"/>
        <v>13.248480000000008</v>
      </c>
      <c r="O943" s="4"/>
    </row>
    <row r="944" spans="1:15" x14ac:dyDescent="0.2">
      <c r="A944" s="5">
        <v>42582</v>
      </c>
      <c r="C944" s="4">
        <f>MIN($B$2:B944)</f>
        <v>0</v>
      </c>
      <c r="D944" s="43">
        <f t="shared" si="113"/>
        <v>0</v>
      </c>
      <c r="E944" s="43">
        <f t="shared" si="114"/>
        <v>0</v>
      </c>
      <c r="F944" s="44">
        <f t="shared" si="115"/>
        <v>0</v>
      </c>
      <c r="G944" s="44"/>
      <c r="H944" s="4" t="e">
        <f t="shared" si="116"/>
        <v>#DIV/0!</v>
      </c>
      <c r="I944" s="4">
        <v>13.82</v>
      </c>
      <c r="K944" s="43">
        <f t="shared" si="117"/>
        <v>1</v>
      </c>
      <c r="L944" s="43">
        <f t="shared" si="118"/>
        <v>943</v>
      </c>
      <c r="M944" s="44">
        <f t="shared" si="119"/>
        <v>17874.96200000001</v>
      </c>
      <c r="N944" s="4">
        <f t="shared" si="120"/>
        <v>13.244440000000004</v>
      </c>
      <c r="O944" s="4"/>
    </row>
    <row r="945" spans="1:15" x14ac:dyDescent="0.2">
      <c r="A945" s="5">
        <v>42583</v>
      </c>
      <c r="C945" s="4">
        <f>MIN($B$2:B945)</f>
        <v>0</v>
      </c>
      <c r="D945" s="43">
        <f t="shared" si="113"/>
        <v>0</v>
      </c>
      <c r="E945" s="43">
        <f t="shared" si="114"/>
        <v>0</v>
      </c>
      <c r="F945" s="44">
        <f t="shared" si="115"/>
        <v>0</v>
      </c>
      <c r="G945" s="44"/>
      <c r="H945" s="4" t="e">
        <f t="shared" si="116"/>
        <v>#DIV/0!</v>
      </c>
      <c r="I945" s="4">
        <v>13.897</v>
      </c>
      <c r="K945" s="43">
        <f t="shared" si="117"/>
        <v>1</v>
      </c>
      <c r="L945" s="43">
        <f t="shared" si="118"/>
        <v>944</v>
      </c>
      <c r="M945" s="44">
        <f t="shared" si="119"/>
        <v>17888.859000000011</v>
      </c>
      <c r="N945" s="4">
        <f t="shared" si="120"/>
        <v>13.242785000000012</v>
      </c>
      <c r="O945" s="4"/>
    </row>
    <row r="946" spans="1:15" x14ac:dyDescent="0.2">
      <c r="A946" s="5">
        <v>42584</v>
      </c>
      <c r="C946" s="4">
        <f>MIN($B$2:B946)</f>
        <v>0</v>
      </c>
      <c r="D946" s="43">
        <f t="shared" si="113"/>
        <v>0</v>
      </c>
      <c r="E946" s="43">
        <f t="shared" si="114"/>
        <v>0</v>
      </c>
      <c r="F946" s="44">
        <f t="shared" si="115"/>
        <v>0</v>
      </c>
      <c r="G946" s="44"/>
      <c r="H946" s="4" t="e">
        <f t="shared" si="116"/>
        <v>#DIV/0!</v>
      </c>
      <c r="I946" s="4">
        <v>13.663</v>
      </c>
      <c r="K946" s="43">
        <f t="shared" si="117"/>
        <v>1</v>
      </c>
      <c r="L946" s="43">
        <f t="shared" si="118"/>
        <v>945</v>
      </c>
      <c r="M946" s="44">
        <f t="shared" si="119"/>
        <v>17902.522000000012</v>
      </c>
      <c r="N946" s="4">
        <f t="shared" si="120"/>
        <v>13.242305000000014</v>
      </c>
      <c r="O946" s="4"/>
    </row>
    <row r="947" spans="1:15" x14ac:dyDescent="0.2">
      <c r="A947" s="5">
        <v>42585</v>
      </c>
      <c r="C947" s="4">
        <f>MIN($B$2:B947)</f>
        <v>0</v>
      </c>
      <c r="D947" s="43">
        <f t="shared" si="113"/>
        <v>0</v>
      </c>
      <c r="E947" s="43">
        <f t="shared" si="114"/>
        <v>0</v>
      </c>
      <c r="F947" s="44">
        <f t="shared" si="115"/>
        <v>0</v>
      </c>
      <c r="G947" s="44"/>
      <c r="H947" s="4" t="e">
        <f t="shared" si="116"/>
        <v>#DIV/0!</v>
      </c>
      <c r="I947" s="4">
        <v>13.553000000000001</v>
      </c>
      <c r="K947" s="43">
        <f t="shared" si="117"/>
        <v>1</v>
      </c>
      <c r="L947" s="43">
        <f t="shared" si="118"/>
        <v>946</v>
      </c>
      <c r="M947" s="44">
        <f t="shared" si="119"/>
        <v>17916.075000000012</v>
      </c>
      <c r="N947" s="4">
        <f t="shared" si="120"/>
        <v>13.240950000000012</v>
      </c>
      <c r="O947" s="4"/>
    </row>
    <row r="948" spans="1:15" x14ac:dyDescent="0.2">
      <c r="A948" s="5">
        <v>42586</v>
      </c>
      <c r="C948" s="4">
        <f>MIN($B$2:B948)</f>
        <v>0</v>
      </c>
      <c r="D948" s="43">
        <f t="shared" si="113"/>
        <v>0</v>
      </c>
      <c r="E948" s="43">
        <f t="shared" si="114"/>
        <v>0</v>
      </c>
      <c r="F948" s="44">
        <f t="shared" si="115"/>
        <v>0</v>
      </c>
      <c r="G948" s="44"/>
      <c r="H948" s="4" t="e">
        <f t="shared" si="116"/>
        <v>#DIV/0!</v>
      </c>
      <c r="I948" s="4">
        <v>13.461</v>
      </c>
      <c r="K948" s="43">
        <f t="shared" si="117"/>
        <v>1</v>
      </c>
      <c r="L948" s="43">
        <f t="shared" si="118"/>
        <v>947</v>
      </c>
      <c r="M948" s="44">
        <f t="shared" si="119"/>
        <v>17929.536000000011</v>
      </c>
      <c r="N948" s="4">
        <f t="shared" si="120"/>
        <v>13.236915000000009</v>
      </c>
      <c r="O948" s="4"/>
    </row>
    <row r="949" spans="1:15" x14ac:dyDescent="0.2">
      <c r="A949" s="5">
        <v>42587</v>
      </c>
      <c r="C949" s="4">
        <f>MIN($B$2:B949)</f>
        <v>0</v>
      </c>
      <c r="D949" s="43">
        <f t="shared" si="113"/>
        <v>0</v>
      </c>
      <c r="E949" s="43">
        <f t="shared" si="114"/>
        <v>0</v>
      </c>
      <c r="F949" s="44">
        <f t="shared" si="115"/>
        <v>0</v>
      </c>
      <c r="G949" s="44"/>
      <c r="H949" s="4" t="e">
        <f t="shared" si="116"/>
        <v>#DIV/0!</v>
      </c>
      <c r="I949" s="4">
        <v>12.92</v>
      </c>
      <c r="K949" s="43">
        <f t="shared" si="117"/>
        <v>1</v>
      </c>
      <c r="L949" s="43">
        <f t="shared" si="118"/>
        <v>948</v>
      </c>
      <c r="M949" s="44">
        <f t="shared" si="119"/>
        <v>17942.456000000009</v>
      </c>
      <c r="N949" s="4">
        <f t="shared" si="120"/>
        <v>13.231314999999995</v>
      </c>
      <c r="O949" s="4"/>
    </row>
    <row r="950" spans="1:15" x14ac:dyDescent="0.2">
      <c r="A950" s="5">
        <v>42588</v>
      </c>
      <c r="C950" s="4">
        <f>MIN($B$2:B950)</f>
        <v>0</v>
      </c>
      <c r="D950" s="43">
        <f t="shared" si="113"/>
        <v>0</v>
      </c>
      <c r="E950" s="43">
        <f t="shared" si="114"/>
        <v>0</v>
      </c>
      <c r="F950" s="44">
        <f t="shared" si="115"/>
        <v>0</v>
      </c>
      <c r="G950" s="44"/>
      <c r="H950" s="4" t="e">
        <f t="shared" si="116"/>
        <v>#DIV/0!</v>
      </c>
      <c r="I950" s="4">
        <v>12.901</v>
      </c>
      <c r="K950" s="43">
        <f t="shared" si="117"/>
        <v>1</v>
      </c>
      <c r="L950" s="43">
        <f t="shared" si="118"/>
        <v>949</v>
      </c>
      <c r="M950" s="44">
        <f t="shared" si="119"/>
        <v>17955.357000000011</v>
      </c>
      <c r="N950" s="4">
        <f t="shared" si="120"/>
        <v>13.224740000000002</v>
      </c>
      <c r="O950" s="4"/>
    </row>
    <row r="951" spans="1:15" x14ac:dyDescent="0.2">
      <c r="A951" s="5">
        <v>42589</v>
      </c>
      <c r="C951" s="4">
        <f>MIN($B$2:B951)</f>
        <v>0</v>
      </c>
      <c r="D951" s="43">
        <f t="shared" si="113"/>
        <v>0</v>
      </c>
      <c r="E951" s="43">
        <f t="shared" si="114"/>
        <v>0</v>
      </c>
      <c r="F951" s="44">
        <f t="shared" si="115"/>
        <v>0</v>
      </c>
      <c r="G951" s="44"/>
      <c r="H951" s="4" t="e">
        <f t="shared" si="116"/>
        <v>#DIV/0!</v>
      </c>
      <c r="I951" s="4">
        <v>12.775</v>
      </c>
      <c r="K951" s="43">
        <f t="shared" si="117"/>
        <v>1</v>
      </c>
      <c r="L951" s="43">
        <f t="shared" si="118"/>
        <v>950</v>
      </c>
      <c r="M951" s="44">
        <f t="shared" si="119"/>
        <v>17968.132000000012</v>
      </c>
      <c r="N951" s="4">
        <f t="shared" si="120"/>
        <v>13.220610000000006</v>
      </c>
      <c r="O951" s="4"/>
    </row>
    <row r="952" spans="1:15" x14ac:dyDescent="0.2">
      <c r="A952" s="5">
        <v>42590</v>
      </c>
      <c r="C952" s="4">
        <f>MIN($B$2:B952)</f>
        <v>0</v>
      </c>
      <c r="D952" s="43">
        <f t="shared" si="113"/>
        <v>0</v>
      </c>
      <c r="E952" s="43">
        <f t="shared" si="114"/>
        <v>0</v>
      </c>
      <c r="F952" s="44">
        <f t="shared" si="115"/>
        <v>0</v>
      </c>
      <c r="G952" s="44"/>
      <c r="H952" s="4" t="e">
        <f t="shared" si="116"/>
        <v>#DIV/0!</v>
      </c>
      <c r="I952" s="4">
        <v>12.936999999999999</v>
      </c>
      <c r="K952" s="43">
        <f t="shared" si="117"/>
        <v>1</v>
      </c>
      <c r="L952" s="43">
        <f t="shared" si="118"/>
        <v>951</v>
      </c>
      <c r="M952" s="44">
        <f t="shared" si="119"/>
        <v>17981.069000000014</v>
      </c>
      <c r="N952" s="4">
        <f t="shared" si="120"/>
        <v>13.218720000000012</v>
      </c>
      <c r="O952" s="4"/>
    </row>
    <row r="953" spans="1:15" x14ac:dyDescent="0.2">
      <c r="A953" s="5">
        <v>42591</v>
      </c>
      <c r="C953" s="4">
        <f>MIN($B$2:B953)</f>
        <v>0</v>
      </c>
      <c r="D953" s="43">
        <f t="shared" si="113"/>
        <v>0</v>
      </c>
      <c r="E953" s="43">
        <f t="shared" si="114"/>
        <v>0</v>
      </c>
      <c r="F953" s="44">
        <f t="shared" si="115"/>
        <v>0</v>
      </c>
      <c r="G953" s="44"/>
      <c r="H953" s="4" t="e">
        <f t="shared" si="116"/>
        <v>#DIV/0!</v>
      </c>
      <c r="I953" s="4">
        <v>12.731999999999999</v>
      </c>
      <c r="K953" s="43">
        <f t="shared" si="117"/>
        <v>1</v>
      </c>
      <c r="L953" s="43">
        <f t="shared" si="118"/>
        <v>952</v>
      </c>
      <c r="M953" s="44">
        <f t="shared" si="119"/>
        <v>17993.801000000014</v>
      </c>
      <c r="N953" s="4">
        <f t="shared" si="120"/>
        <v>13.213350000000009</v>
      </c>
      <c r="O953" s="4"/>
    </row>
    <row r="954" spans="1:15" x14ac:dyDescent="0.2">
      <c r="A954" s="5">
        <v>42592</v>
      </c>
      <c r="C954" s="4">
        <f>MIN($B$2:B954)</f>
        <v>0</v>
      </c>
      <c r="D954" s="43">
        <f t="shared" si="113"/>
        <v>0</v>
      </c>
      <c r="E954" s="43">
        <f t="shared" si="114"/>
        <v>0</v>
      </c>
      <c r="F954" s="44">
        <f t="shared" si="115"/>
        <v>0</v>
      </c>
      <c r="G954" s="44"/>
      <c r="H954" s="4" t="e">
        <f t="shared" si="116"/>
        <v>#DIV/0!</v>
      </c>
      <c r="I954" s="4">
        <v>12.754</v>
      </c>
      <c r="K954" s="43">
        <f t="shared" si="117"/>
        <v>1</v>
      </c>
      <c r="L954" s="43">
        <f t="shared" si="118"/>
        <v>953</v>
      </c>
      <c r="M954" s="44">
        <f t="shared" si="119"/>
        <v>18006.555000000015</v>
      </c>
      <c r="N954" s="4">
        <f t="shared" si="120"/>
        <v>13.207645000000012</v>
      </c>
      <c r="O954" s="4"/>
    </row>
    <row r="955" spans="1:15" x14ac:dyDescent="0.2">
      <c r="A955" s="5">
        <v>42593</v>
      </c>
      <c r="C955" s="4">
        <f>MIN($B$2:B955)</f>
        <v>0</v>
      </c>
      <c r="D955" s="43">
        <f t="shared" si="113"/>
        <v>0</v>
      </c>
      <c r="E955" s="43">
        <f t="shared" si="114"/>
        <v>0</v>
      </c>
      <c r="F955" s="44">
        <f t="shared" si="115"/>
        <v>0</v>
      </c>
      <c r="G955" s="44"/>
      <c r="H955" s="4" t="e">
        <f t="shared" si="116"/>
        <v>#DIV/0!</v>
      </c>
      <c r="I955" s="4">
        <v>12.324999999999999</v>
      </c>
      <c r="K955" s="43">
        <f t="shared" si="117"/>
        <v>1</v>
      </c>
      <c r="L955" s="43">
        <f t="shared" si="118"/>
        <v>954</v>
      </c>
      <c r="M955" s="44">
        <f t="shared" si="119"/>
        <v>18018.880000000016</v>
      </c>
      <c r="N955" s="4">
        <f t="shared" si="120"/>
        <v>13.200785000000014</v>
      </c>
      <c r="O955" s="4"/>
    </row>
    <row r="956" spans="1:15" x14ac:dyDescent="0.2">
      <c r="A956" s="5">
        <v>42594</v>
      </c>
      <c r="C956" s="4">
        <f>MIN($B$2:B956)</f>
        <v>0</v>
      </c>
      <c r="D956" s="43">
        <f t="shared" si="113"/>
        <v>0</v>
      </c>
      <c r="E956" s="43">
        <f t="shared" si="114"/>
        <v>0</v>
      </c>
      <c r="F956" s="44">
        <f t="shared" si="115"/>
        <v>0</v>
      </c>
      <c r="G956" s="44"/>
      <c r="H956" s="4" t="e">
        <f t="shared" si="116"/>
        <v>#DIV/0!</v>
      </c>
      <c r="I956" s="4">
        <v>11.715</v>
      </c>
      <c r="K956" s="43">
        <f t="shared" si="117"/>
        <v>1</v>
      </c>
      <c r="L956" s="43">
        <f t="shared" si="118"/>
        <v>955</v>
      </c>
      <c r="M956" s="44">
        <f t="shared" si="119"/>
        <v>18030.595000000016</v>
      </c>
      <c r="N956" s="4">
        <f t="shared" si="120"/>
        <v>13.193215000000018</v>
      </c>
      <c r="O956" s="4"/>
    </row>
    <row r="957" spans="1:15" x14ac:dyDescent="0.2">
      <c r="A957" s="5">
        <v>42595</v>
      </c>
      <c r="C957" s="4">
        <f>MIN($B$2:B957)</f>
        <v>0</v>
      </c>
      <c r="D957" s="43">
        <f t="shared" si="113"/>
        <v>0</v>
      </c>
      <c r="E957" s="43">
        <f t="shared" si="114"/>
        <v>0</v>
      </c>
      <c r="F957" s="44">
        <f t="shared" si="115"/>
        <v>0</v>
      </c>
      <c r="G957" s="44"/>
      <c r="H957" s="4" t="e">
        <f t="shared" si="116"/>
        <v>#DIV/0!</v>
      </c>
      <c r="I957" s="4">
        <v>11.707000000000001</v>
      </c>
      <c r="K957" s="43">
        <f t="shared" si="117"/>
        <v>1</v>
      </c>
      <c r="L957" s="43">
        <f t="shared" si="118"/>
        <v>956</v>
      </c>
      <c r="M957" s="44">
        <f t="shared" si="119"/>
        <v>18042.302000000014</v>
      </c>
      <c r="N957" s="4">
        <f t="shared" si="120"/>
        <v>13.186530000000012</v>
      </c>
      <c r="O957" s="4"/>
    </row>
    <row r="958" spans="1:15" x14ac:dyDescent="0.2">
      <c r="A958" s="5">
        <v>42596</v>
      </c>
      <c r="C958" s="4">
        <f>MIN($B$2:B958)</f>
        <v>0</v>
      </c>
      <c r="D958" s="43">
        <f t="shared" si="113"/>
        <v>0</v>
      </c>
      <c r="E958" s="43">
        <f t="shared" si="114"/>
        <v>0</v>
      </c>
      <c r="F958" s="44">
        <f t="shared" si="115"/>
        <v>0</v>
      </c>
      <c r="G958" s="44"/>
      <c r="H958" s="4" t="e">
        <f t="shared" si="116"/>
        <v>#DIV/0!</v>
      </c>
      <c r="I958" s="4">
        <v>11.888999999999999</v>
      </c>
      <c r="K958" s="43">
        <f t="shared" si="117"/>
        <v>1</v>
      </c>
      <c r="L958" s="43">
        <f t="shared" si="118"/>
        <v>957</v>
      </c>
      <c r="M958" s="44">
        <f t="shared" si="119"/>
        <v>18054.191000000013</v>
      </c>
      <c r="N958" s="4">
        <f t="shared" si="120"/>
        <v>13.178110000000006</v>
      </c>
      <c r="O958" s="4"/>
    </row>
    <row r="959" spans="1:15" x14ac:dyDescent="0.2">
      <c r="A959" s="5">
        <v>42597</v>
      </c>
      <c r="C959" s="4">
        <f>MIN($B$2:B959)</f>
        <v>0</v>
      </c>
      <c r="D959" s="43">
        <f t="shared" si="113"/>
        <v>0</v>
      </c>
      <c r="E959" s="43">
        <f t="shared" si="114"/>
        <v>0</v>
      </c>
      <c r="F959" s="44">
        <f t="shared" si="115"/>
        <v>0</v>
      </c>
      <c r="G959" s="44"/>
      <c r="H959" s="4" t="e">
        <f t="shared" si="116"/>
        <v>#DIV/0!</v>
      </c>
      <c r="I959" s="4">
        <v>11.263999999999999</v>
      </c>
      <c r="K959" s="43">
        <f t="shared" si="117"/>
        <v>1</v>
      </c>
      <c r="L959" s="43">
        <f t="shared" si="118"/>
        <v>958</v>
      </c>
      <c r="M959" s="44">
        <f t="shared" si="119"/>
        <v>18065.455000000013</v>
      </c>
      <c r="N959" s="4">
        <f t="shared" si="120"/>
        <v>13.164515000000002</v>
      </c>
      <c r="O959" s="4"/>
    </row>
    <row r="960" spans="1:15" x14ac:dyDescent="0.2">
      <c r="A960" s="5">
        <v>42598</v>
      </c>
      <c r="C960" s="4">
        <f>MIN($B$2:B960)</f>
        <v>0</v>
      </c>
      <c r="D960" s="43">
        <f t="shared" si="113"/>
        <v>0</v>
      </c>
      <c r="E960" s="43">
        <f t="shared" si="114"/>
        <v>0</v>
      </c>
      <c r="F960" s="44">
        <f t="shared" si="115"/>
        <v>0</v>
      </c>
      <c r="G960" s="44"/>
      <c r="H960" s="4" t="e">
        <f t="shared" si="116"/>
        <v>#DIV/0!</v>
      </c>
      <c r="I960" s="4">
        <v>11.59</v>
      </c>
      <c r="K960" s="43">
        <f t="shared" si="117"/>
        <v>1</v>
      </c>
      <c r="L960" s="43">
        <f t="shared" si="118"/>
        <v>959</v>
      </c>
      <c r="M960" s="44">
        <f t="shared" si="119"/>
        <v>18077.045000000013</v>
      </c>
      <c r="N960" s="4">
        <f t="shared" si="120"/>
        <v>13.154575000000005</v>
      </c>
      <c r="O960" s="4"/>
    </row>
    <row r="961" spans="1:15" x14ac:dyDescent="0.2">
      <c r="A961" s="5">
        <v>42599</v>
      </c>
      <c r="C961" s="4">
        <f>MIN($B$2:B961)</f>
        <v>0</v>
      </c>
      <c r="D961" s="43">
        <f t="shared" si="113"/>
        <v>0</v>
      </c>
      <c r="E961" s="43">
        <f t="shared" si="114"/>
        <v>0</v>
      </c>
      <c r="F961" s="44">
        <f t="shared" si="115"/>
        <v>0</v>
      </c>
      <c r="G961" s="44"/>
      <c r="H961" s="4" t="e">
        <f t="shared" si="116"/>
        <v>#DIV/0!</v>
      </c>
      <c r="I961" s="4">
        <v>11.664999999999999</v>
      </c>
      <c r="K961" s="43">
        <f t="shared" si="117"/>
        <v>1</v>
      </c>
      <c r="L961" s="43">
        <f t="shared" si="118"/>
        <v>960</v>
      </c>
      <c r="M961" s="44">
        <f t="shared" si="119"/>
        <v>18088.710000000014</v>
      </c>
      <c r="N961" s="4">
        <f t="shared" si="120"/>
        <v>13.144875000000011</v>
      </c>
      <c r="O961" s="4"/>
    </row>
    <row r="962" spans="1:15" x14ac:dyDescent="0.2">
      <c r="A962" s="5">
        <v>42600</v>
      </c>
      <c r="C962" s="4">
        <f>MIN($B$2:B962)</f>
        <v>0</v>
      </c>
      <c r="D962" s="43">
        <f t="shared" si="113"/>
        <v>0</v>
      </c>
      <c r="E962" s="43">
        <f t="shared" si="114"/>
        <v>0</v>
      </c>
      <c r="F962" s="44">
        <f t="shared" si="115"/>
        <v>0</v>
      </c>
      <c r="G962" s="44"/>
      <c r="H962" s="4" t="e">
        <f t="shared" si="116"/>
        <v>#DIV/0!</v>
      </c>
      <c r="I962" s="4">
        <v>11.521000000000001</v>
      </c>
      <c r="K962" s="43">
        <f t="shared" si="117"/>
        <v>1</v>
      </c>
      <c r="L962" s="43">
        <f t="shared" si="118"/>
        <v>961</v>
      </c>
      <c r="M962" s="44">
        <f t="shared" si="119"/>
        <v>18100.231000000014</v>
      </c>
      <c r="N962" s="4">
        <f t="shared" si="120"/>
        <v>13.134485000000014</v>
      </c>
      <c r="O962" s="4"/>
    </row>
    <row r="963" spans="1:15" x14ac:dyDescent="0.2">
      <c r="A963" s="5">
        <v>42601</v>
      </c>
      <c r="C963" s="4">
        <f>MIN($B$2:B963)</f>
        <v>0</v>
      </c>
      <c r="D963" s="43">
        <f t="shared" si="113"/>
        <v>0</v>
      </c>
      <c r="E963" s="43">
        <f t="shared" si="114"/>
        <v>0</v>
      </c>
      <c r="F963" s="44">
        <f t="shared" si="115"/>
        <v>0</v>
      </c>
      <c r="G963" s="44"/>
      <c r="H963" s="4" t="e">
        <f t="shared" si="116"/>
        <v>#DIV/0!</v>
      </c>
      <c r="I963" s="4">
        <v>10.739000000000001</v>
      </c>
      <c r="K963" s="43">
        <f t="shared" si="117"/>
        <v>1</v>
      </c>
      <c r="L963" s="43">
        <f t="shared" si="118"/>
        <v>962</v>
      </c>
      <c r="M963" s="44">
        <f t="shared" si="119"/>
        <v>18110.970000000016</v>
      </c>
      <c r="N963" s="4">
        <f t="shared" si="120"/>
        <v>13.121585000000023</v>
      </c>
      <c r="O963" s="4"/>
    </row>
    <row r="964" spans="1:15" x14ac:dyDescent="0.2">
      <c r="A964" s="5">
        <v>42602</v>
      </c>
      <c r="C964" s="4">
        <f>MIN($B$2:B964)</f>
        <v>0</v>
      </c>
      <c r="D964" s="43">
        <f t="shared" si="113"/>
        <v>0</v>
      </c>
      <c r="E964" s="43">
        <f t="shared" si="114"/>
        <v>0</v>
      </c>
      <c r="F964" s="44">
        <f t="shared" si="115"/>
        <v>0</v>
      </c>
      <c r="G964" s="44"/>
      <c r="H964" s="4" t="e">
        <f t="shared" si="116"/>
        <v>#DIV/0!</v>
      </c>
      <c r="I964" s="4">
        <v>10.775</v>
      </c>
      <c r="K964" s="43">
        <f t="shared" si="117"/>
        <v>1</v>
      </c>
      <c r="L964" s="43">
        <f t="shared" si="118"/>
        <v>963</v>
      </c>
      <c r="M964" s="44">
        <f t="shared" si="119"/>
        <v>18121.745000000017</v>
      </c>
      <c r="N964" s="4">
        <f t="shared" si="120"/>
        <v>13.10975000000003</v>
      </c>
      <c r="O964" s="4"/>
    </row>
    <row r="965" spans="1:15" x14ac:dyDescent="0.2">
      <c r="A965" s="5">
        <v>42603</v>
      </c>
      <c r="C965" s="4">
        <f>MIN($B$2:B965)</f>
        <v>0</v>
      </c>
      <c r="D965" s="43">
        <f t="shared" si="113"/>
        <v>0</v>
      </c>
      <c r="E965" s="43">
        <f t="shared" si="114"/>
        <v>0</v>
      </c>
      <c r="F965" s="44">
        <f t="shared" si="115"/>
        <v>0</v>
      </c>
      <c r="G965" s="44"/>
      <c r="H965" s="4" t="e">
        <f t="shared" si="116"/>
        <v>#DIV/0!</v>
      </c>
      <c r="I965" s="4">
        <v>10.862</v>
      </c>
      <c r="K965" s="43">
        <f t="shared" si="117"/>
        <v>1</v>
      </c>
      <c r="L965" s="43">
        <f t="shared" si="118"/>
        <v>964</v>
      </c>
      <c r="M965" s="44">
        <f t="shared" si="119"/>
        <v>18132.607000000018</v>
      </c>
      <c r="N965" s="4">
        <f t="shared" si="120"/>
        <v>13.096915000000035</v>
      </c>
      <c r="O965" s="4"/>
    </row>
    <row r="966" spans="1:15" x14ac:dyDescent="0.2">
      <c r="A966" s="5">
        <v>42604</v>
      </c>
      <c r="C966" s="4">
        <f>MIN($B$2:B966)</f>
        <v>0</v>
      </c>
      <c r="D966" s="43">
        <f t="shared" si="113"/>
        <v>0</v>
      </c>
      <c r="E966" s="43">
        <f t="shared" si="114"/>
        <v>0</v>
      </c>
      <c r="F966" s="44">
        <f t="shared" si="115"/>
        <v>0</v>
      </c>
      <c r="G966" s="44"/>
      <c r="H966" s="4" t="e">
        <f t="shared" si="116"/>
        <v>#DIV/0!</v>
      </c>
      <c r="I966" s="4">
        <v>11.205</v>
      </c>
      <c r="K966" s="43">
        <f t="shared" si="117"/>
        <v>1</v>
      </c>
      <c r="L966" s="43">
        <f t="shared" si="118"/>
        <v>965</v>
      </c>
      <c r="M966" s="44">
        <f t="shared" si="119"/>
        <v>18143.81200000002</v>
      </c>
      <c r="N966" s="4">
        <f t="shared" si="120"/>
        <v>13.088160000000043</v>
      </c>
      <c r="O966" s="4"/>
    </row>
    <row r="967" spans="1:15" x14ac:dyDescent="0.2">
      <c r="A967" s="5">
        <v>42605</v>
      </c>
      <c r="C967" s="4">
        <f>MIN($B$2:B967)</f>
        <v>0</v>
      </c>
      <c r="D967" s="43">
        <f t="shared" si="113"/>
        <v>0</v>
      </c>
      <c r="E967" s="43">
        <f t="shared" si="114"/>
        <v>0</v>
      </c>
      <c r="F967" s="44">
        <f t="shared" si="115"/>
        <v>0</v>
      </c>
      <c r="G967" s="44"/>
      <c r="H967" s="4" t="e">
        <f t="shared" si="116"/>
        <v>#DIV/0!</v>
      </c>
      <c r="I967" s="4">
        <v>11.834</v>
      </c>
      <c r="K967" s="43">
        <f t="shared" si="117"/>
        <v>1</v>
      </c>
      <c r="L967" s="43">
        <f t="shared" si="118"/>
        <v>966</v>
      </c>
      <c r="M967" s="44">
        <f t="shared" si="119"/>
        <v>18155.646000000019</v>
      </c>
      <c r="N967" s="4">
        <f t="shared" si="120"/>
        <v>13.084105000000037</v>
      </c>
      <c r="O967" s="4"/>
    </row>
    <row r="968" spans="1:15" x14ac:dyDescent="0.2">
      <c r="A968" s="5">
        <v>42606</v>
      </c>
      <c r="C968" s="4">
        <f>MIN($B$2:B968)</f>
        <v>0</v>
      </c>
      <c r="D968" s="43">
        <f t="shared" si="113"/>
        <v>0</v>
      </c>
      <c r="E968" s="43">
        <f t="shared" si="114"/>
        <v>0</v>
      </c>
      <c r="F968" s="44">
        <f t="shared" si="115"/>
        <v>0</v>
      </c>
      <c r="G968" s="44"/>
      <c r="H968" s="4" t="e">
        <f t="shared" si="116"/>
        <v>#DIV/0!</v>
      </c>
      <c r="I968" s="4">
        <v>11.486000000000001</v>
      </c>
      <c r="K968" s="43">
        <f t="shared" si="117"/>
        <v>1</v>
      </c>
      <c r="L968" s="43">
        <f t="shared" si="118"/>
        <v>967</v>
      </c>
      <c r="M968" s="44">
        <f t="shared" si="119"/>
        <v>18167.13200000002</v>
      </c>
      <c r="N968" s="4">
        <f t="shared" si="120"/>
        <v>13.078585000000039</v>
      </c>
      <c r="O968" s="4"/>
    </row>
    <row r="969" spans="1:15" x14ac:dyDescent="0.2">
      <c r="A969" s="5">
        <v>42607</v>
      </c>
      <c r="C969" s="4">
        <f>MIN($B$2:B969)</f>
        <v>0</v>
      </c>
      <c r="D969" s="43">
        <f t="shared" si="113"/>
        <v>0</v>
      </c>
      <c r="E969" s="43">
        <f t="shared" si="114"/>
        <v>0</v>
      </c>
      <c r="F969" s="44">
        <f t="shared" si="115"/>
        <v>0</v>
      </c>
      <c r="G969" s="44"/>
      <c r="H969" s="4" t="e">
        <f t="shared" si="116"/>
        <v>#DIV/0!</v>
      </c>
      <c r="I969" s="4">
        <v>11.315</v>
      </c>
      <c r="K969" s="43">
        <f t="shared" si="117"/>
        <v>1</v>
      </c>
      <c r="L969" s="43">
        <f t="shared" si="118"/>
        <v>968</v>
      </c>
      <c r="M969" s="44">
        <f t="shared" si="119"/>
        <v>18178.447000000018</v>
      </c>
      <c r="N969" s="4">
        <f t="shared" si="120"/>
        <v>13.071645000000036</v>
      </c>
      <c r="O969" s="4"/>
    </row>
    <row r="970" spans="1:15" x14ac:dyDescent="0.2">
      <c r="A970" s="5">
        <v>42608</v>
      </c>
      <c r="C970" s="4">
        <f>MIN($B$2:B970)</f>
        <v>0</v>
      </c>
      <c r="D970" s="43">
        <f t="shared" si="113"/>
        <v>0</v>
      </c>
      <c r="E970" s="43">
        <f t="shared" si="114"/>
        <v>0</v>
      </c>
      <c r="F970" s="44">
        <f t="shared" si="115"/>
        <v>0</v>
      </c>
      <c r="G970" s="44"/>
      <c r="H970" s="4" t="e">
        <f t="shared" si="116"/>
        <v>#DIV/0!</v>
      </c>
      <c r="I970" s="4">
        <v>11.54</v>
      </c>
      <c r="K970" s="43">
        <f t="shared" si="117"/>
        <v>1</v>
      </c>
      <c r="L970" s="43">
        <f t="shared" si="118"/>
        <v>969</v>
      </c>
      <c r="M970" s="44">
        <f t="shared" si="119"/>
        <v>18189.987000000019</v>
      </c>
      <c r="N970" s="4">
        <f t="shared" si="120"/>
        <v>13.065965000000041</v>
      </c>
      <c r="O970" s="4"/>
    </row>
    <row r="971" spans="1:15" x14ac:dyDescent="0.2">
      <c r="A971" s="5">
        <v>42609</v>
      </c>
      <c r="C971" s="4">
        <f>MIN($B$2:B971)</f>
        <v>0</v>
      </c>
      <c r="D971" s="43">
        <f t="shared" si="113"/>
        <v>0</v>
      </c>
      <c r="E971" s="43">
        <f t="shared" si="114"/>
        <v>0</v>
      </c>
      <c r="F971" s="44">
        <f t="shared" si="115"/>
        <v>0</v>
      </c>
      <c r="G971" s="44"/>
      <c r="H971" s="4" t="e">
        <f t="shared" si="116"/>
        <v>#DIV/0!</v>
      </c>
      <c r="I971" s="4">
        <v>11.49</v>
      </c>
      <c r="K971" s="43">
        <f t="shared" si="117"/>
        <v>1</v>
      </c>
      <c r="L971" s="43">
        <f t="shared" si="118"/>
        <v>970</v>
      </c>
      <c r="M971" s="44">
        <f t="shared" si="119"/>
        <v>18201.477000000021</v>
      </c>
      <c r="N971" s="4">
        <f t="shared" si="120"/>
        <v>13.05944500000005</v>
      </c>
      <c r="O971" s="4"/>
    </row>
    <row r="972" spans="1:15" x14ac:dyDescent="0.2">
      <c r="A972" s="5">
        <v>42610</v>
      </c>
      <c r="C972" s="4">
        <f>MIN($B$2:B972)</f>
        <v>0</v>
      </c>
      <c r="D972" s="43">
        <f t="shared" si="113"/>
        <v>0</v>
      </c>
      <c r="E972" s="43">
        <f t="shared" si="114"/>
        <v>0</v>
      </c>
      <c r="F972" s="44">
        <f t="shared" si="115"/>
        <v>0</v>
      </c>
      <c r="G972" s="44"/>
      <c r="H972" s="4" t="e">
        <f t="shared" si="116"/>
        <v>#DIV/0!</v>
      </c>
      <c r="I972" s="4">
        <v>11.702</v>
      </c>
      <c r="K972" s="43">
        <f t="shared" si="117"/>
        <v>1</v>
      </c>
      <c r="L972" s="43">
        <f t="shared" si="118"/>
        <v>971</v>
      </c>
      <c r="M972" s="44">
        <f t="shared" si="119"/>
        <v>18213.179000000022</v>
      </c>
      <c r="N972" s="4">
        <f t="shared" si="120"/>
        <v>13.054700000000057</v>
      </c>
      <c r="O972" s="4"/>
    </row>
    <row r="973" spans="1:15" x14ac:dyDescent="0.2">
      <c r="A973" s="5">
        <v>42611</v>
      </c>
      <c r="C973" s="4">
        <f>MIN($B$2:B973)</f>
        <v>0</v>
      </c>
      <c r="D973" s="43">
        <f t="shared" si="113"/>
        <v>0</v>
      </c>
      <c r="E973" s="43">
        <f t="shared" si="114"/>
        <v>0</v>
      </c>
      <c r="F973" s="44">
        <f t="shared" si="115"/>
        <v>0</v>
      </c>
      <c r="G973" s="44"/>
      <c r="H973" s="4" t="e">
        <f t="shared" si="116"/>
        <v>#DIV/0!</v>
      </c>
      <c r="I973" s="4">
        <v>12.04</v>
      </c>
      <c r="K973" s="43">
        <f t="shared" si="117"/>
        <v>1</v>
      </c>
      <c r="L973" s="43">
        <f t="shared" si="118"/>
        <v>972</v>
      </c>
      <c r="M973" s="44">
        <f t="shared" si="119"/>
        <v>18225.219000000023</v>
      </c>
      <c r="N973" s="4">
        <f t="shared" si="120"/>
        <v>13.052605000000058</v>
      </c>
      <c r="O973" s="4"/>
    </row>
    <row r="974" spans="1:15" x14ac:dyDescent="0.2">
      <c r="A974" s="5">
        <v>42612</v>
      </c>
      <c r="C974" s="4">
        <f>MIN($B$2:B974)</f>
        <v>0</v>
      </c>
      <c r="D974" s="43">
        <f t="shared" si="113"/>
        <v>0</v>
      </c>
      <c r="E974" s="43">
        <f t="shared" si="114"/>
        <v>0</v>
      </c>
      <c r="F974" s="44">
        <f t="shared" si="115"/>
        <v>0</v>
      </c>
      <c r="G974" s="44"/>
      <c r="H974" s="4" t="e">
        <f t="shared" si="116"/>
        <v>#DIV/0!</v>
      </c>
      <c r="I974" s="4">
        <v>12.19</v>
      </c>
      <c r="K974" s="43">
        <f t="shared" si="117"/>
        <v>1</v>
      </c>
      <c r="L974" s="43">
        <f t="shared" si="118"/>
        <v>973</v>
      </c>
      <c r="M974" s="44">
        <f t="shared" si="119"/>
        <v>18237.409000000021</v>
      </c>
      <c r="N974" s="4">
        <f t="shared" si="120"/>
        <v>13.050450000000055</v>
      </c>
      <c r="O974" s="4"/>
    </row>
    <row r="975" spans="1:15" x14ac:dyDescent="0.2">
      <c r="A975" s="5">
        <v>42613</v>
      </c>
      <c r="C975" s="4">
        <f>MIN($B$2:B975)</f>
        <v>0</v>
      </c>
      <c r="D975" s="43">
        <f t="shared" si="113"/>
        <v>0</v>
      </c>
      <c r="E975" s="43">
        <f t="shared" si="114"/>
        <v>0</v>
      </c>
      <c r="F975" s="44">
        <f t="shared" si="115"/>
        <v>0</v>
      </c>
      <c r="G975" s="44"/>
      <c r="H975" s="4" t="e">
        <f t="shared" si="116"/>
        <v>#DIV/0!</v>
      </c>
      <c r="I975" s="4">
        <v>12.196</v>
      </c>
      <c r="K975" s="43">
        <f t="shared" si="117"/>
        <v>1</v>
      </c>
      <c r="L975" s="43">
        <f t="shared" si="118"/>
        <v>974</v>
      </c>
      <c r="M975" s="44">
        <f t="shared" si="119"/>
        <v>18249.605000000021</v>
      </c>
      <c r="N975" s="4">
        <f t="shared" si="120"/>
        <v>13.04868500000005</v>
      </c>
      <c r="O975" s="4"/>
    </row>
    <row r="976" spans="1:15" x14ac:dyDescent="0.2">
      <c r="A976" s="5">
        <v>42614</v>
      </c>
      <c r="C976" s="4">
        <f>MIN($B$2:B976)</f>
        <v>0</v>
      </c>
      <c r="D976" s="43">
        <f t="shared" si="113"/>
        <v>0</v>
      </c>
      <c r="E976" s="43">
        <f t="shared" si="114"/>
        <v>0</v>
      </c>
      <c r="F976" s="44">
        <f t="shared" si="115"/>
        <v>0</v>
      </c>
      <c r="G976" s="44"/>
      <c r="H976" s="4" t="e">
        <f t="shared" si="116"/>
        <v>#DIV/0!</v>
      </c>
      <c r="I976" s="4">
        <v>12.289</v>
      </c>
      <c r="K976" s="43">
        <f t="shared" si="117"/>
        <v>1</v>
      </c>
      <c r="L976" s="43">
        <f t="shared" si="118"/>
        <v>975</v>
      </c>
      <c r="M976" s="44">
        <f t="shared" si="119"/>
        <v>18261.894000000022</v>
      </c>
      <c r="N976" s="4">
        <f t="shared" si="120"/>
        <v>13.046425000000054</v>
      </c>
      <c r="O976" s="4"/>
    </row>
    <row r="977" spans="1:15" x14ac:dyDescent="0.2">
      <c r="A977" s="5">
        <v>42615</v>
      </c>
      <c r="C977" s="4">
        <f>MIN($B$2:B977)</f>
        <v>0</v>
      </c>
      <c r="D977" s="43">
        <f t="shared" si="113"/>
        <v>0</v>
      </c>
      <c r="E977" s="43">
        <f t="shared" si="114"/>
        <v>0</v>
      </c>
      <c r="F977" s="44">
        <f t="shared" si="115"/>
        <v>0</v>
      </c>
      <c r="G977" s="44"/>
      <c r="H977" s="4" t="e">
        <f t="shared" si="116"/>
        <v>#DIV/0!</v>
      </c>
      <c r="I977" s="4">
        <v>12.553000000000001</v>
      </c>
      <c r="K977" s="43">
        <f t="shared" si="117"/>
        <v>1</v>
      </c>
      <c r="L977" s="43">
        <f t="shared" si="118"/>
        <v>976</v>
      </c>
      <c r="M977" s="44">
        <f t="shared" si="119"/>
        <v>18274.447000000022</v>
      </c>
      <c r="N977" s="4">
        <f t="shared" si="120"/>
        <v>13.044985000000052</v>
      </c>
      <c r="O977" s="4"/>
    </row>
    <row r="978" spans="1:15" x14ac:dyDescent="0.2">
      <c r="A978" s="5">
        <v>42616</v>
      </c>
      <c r="C978" s="4">
        <f>MIN($B$2:B978)</f>
        <v>0</v>
      </c>
      <c r="D978" s="43">
        <f t="shared" si="113"/>
        <v>0</v>
      </c>
      <c r="E978" s="43">
        <f t="shared" si="114"/>
        <v>0</v>
      </c>
      <c r="F978" s="44">
        <f t="shared" si="115"/>
        <v>0</v>
      </c>
      <c r="G978" s="44"/>
      <c r="H978" s="4" t="e">
        <f t="shared" si="116"/>
        <v>#DIV/0!</v>
      </c>
      <c r="I978" s="4">
        <v>12.55</v>
      </c>
      <c r="K978" s="43">
        <f t="shared" si="117"/>
        <v>1</v>
      </c>
      <c r="L978" s="43">
        <f t="shared" si="118"/>
        <v>977</v>
      </c>
      <c r="M978" s="44">
        <f t="shared" si="119"/>
        <v>18286.997000000021</v>
      </c>
      <c r="N978" s="4">
        <f t="shared" si="120"/>
        <v>13.043945000000049</v>
      </c>
      <c r="O978" s="4"/>
    </row>
    <row r="979" spans="1:15" x14ac:dyDescent="0.2">
      <c r="A979" s="5">
        <v>42617</v>
      </c>
      <c r="C979" s="4">
        <f>MIN($B$2:B979)</f>
        <v>0</v>
      </c>
      <c r="D979" s="43">
        <f t="shared" si="113"/>
        <v>0</v>
      </c>
      <c r="E979" s="43">
        <f t="shared" si="114"/>
        <v>0</v>
      </c>
      <c r="F979" s="44">
        <f t="shared" si="115"/>
        <v>0</v>
      </c>
      <c r="G979" s="44"/>
      <c r="H979" s="4" t="e">
        <f t="shared" si="116"/>
        <v>#DIV/0!</v>
      </c>
      <c r="I979" s="4">
        <v>12.708</v>
      </c>
      <c r="K979" s="43">
        <f t="shared" si="117"/>
        <v>1</v>
      </c>
      <c r="L979" s="43">
        <f t="shared" si="118"/>
        <v>978</v>
      </c>
      <c r="M979" s="44">
        <f t="shared" si="119"/>
        <v>18299.70500000002</v>
      </c>
      <c r="N979" s="4">
        <f t="shared" si="120"/>
        <v>13.044130000000042</v>
      </c>
      <c r="O979" s="4"/>
    </row>
    <row r="980" spans="1:15" x14ac:dyDescent="0.2">
      <c r="A980" s="5">
        <v>42618</v>
      </c>
      <c r="C980" s="4">
        <f>MIN($B$2:B980)</f>
        <v>0</v>
      </c>
      <c r="D980" s="43">
        <f t="shared" si="113"/>
        <v>0</v>
      </c>
      <c r="E980" s="43">
        <f t="shared" si="114"/>
        <v>0</v>
      </c>
      <c r="F980" s="44">
        <f t="shared" si="115"/>
        <v>0</v>
      </c>
      <c r="G980" s="44"/>
      <c r="H980" s="4" t="e">
        <f t="shared" si="116"/>
        <v>#DIV/0!</v>
      </c>
      <c r="I980" s="4">
        <v>12.611000000000001</v>
      </c>
      <c r="K980" s="43">
        <f t="shared" si="117"/>
        <v>1</v>
      </c>
      <c r="L980" s="43">
        <f t="shared" si="118"/>
        <v>979</v>
      </c>
      <c r="M980" s="44">
        <f t="shared" si="119"/>
        <v>18312.316000000021</v>
      </c>
      <c r="N980" s="4">
        <f t="shared" si="120"/>
        <v>13.043390000000045</v>
      </c>
      <c r="O980" s="4"/>
    </row>
    <row r="981" spans="1:15" x14ac:dyDescent="0.2">
      <c r="A981" s="5">
        <v>42619</v>
      </c>
      <c r="C981" s="4">
        <f>MIN($B$2:B981)</f>
        <v>0</v>
      </c>
      <c r="D981" s="43">
        <f t="shared" si="113"/>
        <v>0</v>
      </c>
      <c r="E981" s="43">
        <f t="shared" si="114"/>
        <v>0</v>
      </c>
      <c r="F981" s="44">
        <f t="shared" si="115"/>
        <v>0</v>
      </c>
      <c r="G981" s="44"/>
      <c r="H981" s="4" t="e">
        <f t="shared" si="116"/>
        <v>#DIV/0!</v>
      </c>
      <c r="I981" s="4">
        <v>12.285</v>
      </c>
      <c r="K981" s="43">
        <f t="shared" si="117"/>
        <v>1</v>
      </c>
      <c r="L981" s="43">
        <f t="shared" si="118"/>
        <v>980</v>
      </c>
      <c r="M981" s="44">
        <f t="shared" si="119"/>
        <v>18324.601000000021</v>
      </c>
      <c r="N981" s="4">
        <f t="shared" si="120"/>
        <v>13.04247500000004</v>
      </c>
      <c r="O981" s="4"/>
    </row>
    <row r="982" spans="1:15" x14ac:dyDescent="0.2">
      <c r="A982" s="5">
        <v>42620</v>
      </c>
      <c r="C982" s="4">
        <f>MIN($B$2:B982)</f>
        <v>0</v>
      </c>
      <c r="D982" s="43">
        <f t="shared" si="113"/>
        <v>0</v>
      </c>
      <c r="E982" s="43">
        <f t="shared" si="114"/>
        <v>0</v>
      </c>
      <c r="F982" s="44">
        <f t="shared" si="115"/>
        <v>0</v>
      </c>
      <c r="G982" s="44"/>
      <c r="H982" s="4" t="e">
        <f t="shared" si="116"/>
        <v>#DIV/0!</v>
      </c>
      <c r="I982" s="4">
        <v>11.744999999999999</v>
      </c>
      <c r="K982" s="43">
        <f t="shared" si="117"/>
        <v>1</v>
      </c>
      <c r="L982" s="43">
        <f t="shared" si="118"/>
        <v>981</v>
      </c>
      <c r="M982" s="44">
        <f t="shared" si="119"/>
        <v>18336.34600000002</v>
      </c>
      <c r="N982" s="4">
        <f t="shared" si="120"/>
        <v>13.039925000000039</v>
      </c>
      <c r="O982" s="4"/>
    </row>
    <row r="983" spans="1:15" x14ac:dyDescent="0.2">
      <c r="A983" s="5">
        <v>42621</v>
      </c>
      <c r="C983" s="4">
        <f>MIN($B$2:B983)</f>
        <v>0</v>
      </c>
      <c r="D983" s="43">
        <f t="shared" si="113"/>
        <v>0</v>
      </c>
      <c r="E983" s="43">
        <f t="shared" si="114"/>
        <v>0</v>
      </c>
      <c r="F983" s="44">
        <f t="shared" si="115"/>
        <v>0</v>
      </c>
      <c r="G983" s="44"/>
      <c r="H983" s="4" t="e">
        <f t="shared" si="116"/>
        <v>#DIV/0!</v>
      </c>
      <c r="I983" s="4">
        <v>11.507</v>
      </c>
      <c r="K983" s="43">
        <f t="shared" si="117"/>
        <v>1</v>
      </c>
      <c r="L983" s="43">
        <f t="shared" si="118"/>
        <v>982</v>
      </c>
      <c r="M983" s="44">
        <f t="shared" si="119"/>
        <v>18347.853000000021</v>
      </c>
      <c r="N983" s="4">
        <f t="shared" si="120"/>
        <v>13.036435000000047</v>
      </c>
      <c r="O983" s="4"/>
    </row>
    <row r="984" spans="1:15" x14ac:dyDescent="0.2">
      <c r="A984" s="5">
        <v>42622</v>
      </c>
      <c r="C984" s="4">
        <f>MIN($B$2:B984)</f>
        <v>0</v>
      </c>
      <c r="D984" s="43">
        <f t="shared" si="113"/>
        <v>0</v>
      </c>
      <c r="E984" s="43">
        <f t="shared" si="114"/>
        <v>0</v>
      </c>
      <c r="F984" s="44">
        <f t="shared" si="115"/>
        <v>0</v>
      </c>
      <c r="G984" s="44"/>
      <c r="H984" s="4" t="e">
        <f t="shared" si="116"/>
        <v>#DIV/0!</v>
      </c>
      <c r="I984" s="4">
        <v>11.275</v>
      </c>
      <c r="K984" s="43">
        <f t="shared" si="117"/>
        <v>1</v>
      </c>
      <c r="L984" s="43">
        <f t="shared" si="118"/>
        <v>983</v>
      </c>
      <c r="M984" s="44">
        <f t="shared" si="119"/>
        <v>18359.128000000022</v>
      </c>
      <c r="N984" s="4">
        <f t="shared" si="120"/>
        <v>13.029020000000054</v>
      </c>
      <c r="O984" s="4"/>
    </row>
    <row r="985" spans="1:15" x14ac:dyDescent="0.2">
      <c r="A985" s="5">
        <v>42623</v>
      </c>
      <c r="C985" s="4">
        <f>MIN($B$2:B985)</f>
        <v>0</v>
      </c>
      <c r="D985" s="43">
        <f t="shared" si="113"/>
        <v>0</v>
      </c>
      <c r="E985" s="43">
        <f t="shared" si="114"/>
        <v>0</v>
      </c>
      <c r="F985" s="44">
        <f t="shared" si="115"/>
        <v>0</v>
      </c>
      <c r="G985" s="44"/>
      <c r="H985" s="4" t="e">
        <f t="shared" si="116"/>
        <v>#DIV/0!</v>
      </c>
      <c r="I985" s="4">
        <v>11.266</v>
      </c>
      <c r="K985" s="43">
        <f t="shared" si="117"/>
        <v>1</v>
      </c>
      <c r="L985" s="43">
        <f t="shared" si="118"/>
        <v>984</v>
      </c>
      <c r="M985" s="44">
        <f t="shared" si="119"/>
        <v>18370.394000000022</v>
      </c>
      <c r="N985" s="4">
        <f t="shared" si="120"/>
        <v>13.020560000000051</v>
      </c>
      <c r="O985" s="4"/>
    </row>
    <row r="986" spans="1:15" x14ac:dyDescent="0.2">
      <c r="A986" s="5">
        <v>42624</v>
      </c>
      <c r="C986" s="4">
        <f>MIN($B$2:B986)</f>
        <v>0</v>
      </c>
      <c r="D986" s="43">
        <f t="shared" si="113"/>
        <v>0</v>
      </c>
      <c r="E986" s="43">
        <f t="shared" si="114"/>
        <v>0</v>
      </c>
      <c r="F986" s="44">
        <f t="shared" si="115"/>
        <v>0</v>
      </c>
      <c r="G986" s="44"/>
      <c r="H986" s="4" t="e">
        <f t="shared" si="116"/>
        <v>#DIV/0!</v>
      </c>
      <c r="I986" s="4">
        <v>11.425000000000001</v>
      </c>
      <c r="K986" s="43">
        <f t="shared" si="117"/>
        <v>1</v>
      </c>
      <c r="L986" s="43">
        <f t="shared" si="118"/>
        <v>985</v>
      </c>
      <c r="M986" s="44">
        <f t="shared" si="119"/>
        <v>18381.819000000021</v>
      </c>
      <c r="N986" s="4">
        <f t="shared" si="120"/>
        <v>13.01426000000005</v>
      </c>
      <c r="O986" s="4"/>
    </row>
    <row r="987" spans="1:15" x14ac:dyDescent="0.2">
      <c r="A987" s="5">
        <v>42625</v>
      </c>
      <c r="C987" s="4">
        <f>MIN($B$2:B987)</f>
        <v>0</v>
      </c>
      <c r="D987" s="43">
        <f t="shared" si="113"/>
        <v>0</v>
      </c>
      <c r="E987" s="43">
        <f t="shared" si="114"/>
        <v>0</v>
      </c>
      <c r="F987" s="44">
        <f t="shared" si="115"/>
        <v>0</v>
      </c>
      <c r="G987" s="44"/>
      <c r="H987" s="4" t="e">
        <f t="shared" si="116"/>
        <v>#DIV/0!</v>
      </c>
      <c r="I987" s="4">
        <v>10.954000000000001</v>
      </c>
      <c r="K987" s="43">
        <f t="shared" si="117"/>
        <v>1</v>
      </c>
      <c r="L987" s="43">
        <f t="shared" si="118"/>
        <v>986</v>
      </c>
      <c r="M987" s="44">
        <f t="shared" si="119"/>
        <v>18392.773000000023</v>
      </c>
      <c r="N987" s="4">
        <f t="shared" si="120"/>
        <v>13.005680000000057</v>
      </c>
      <c r="O987" s="4"/>
    </row>
    <row r="988" spans="1:15" x14ac:dyDescent="0.2">
      <c r="A988" s="5">
        <v>42626</v>
      </c>
      <c r="C988" s="4">
        <f>MIN($B$2:B988)</f>
        <v>0</v>
      </c>
      <c r="D988" s="43">
        <f t="shared" si="113"/>
        <v>0</v>
      </c>
      <c r="E988" s="43">
        <f t="shared" si="114"/>
        <v>0</v>
      </c>
      <c r="F988" s="44">
        <f t="shared" si="115"/>
        <v>0</v>
      </c>
      <c r="G988" s="44"/>
      <c r="H988" s="4" t="e">
        <f t="shared" si="116"/>
        <v>#DIV/0!</v>
      </c>
      <c r="I988" s="4">
        <v>11.291</v>
      </c>
      <c r="K988" s="43">
        <f t="shared" si="117"/>
        <v>1</v>
      </c>
      <c r="L988" s="43">
        <f t="shared" si="118"/>
        <v>987</v>
      </c>
      <c r="M988" s="44">
        <f t="shared" si="119"/>
        <v>18404.064000000024</v>
      </c>
      <c r="N988" s="4">
        <f t="shared" si="120"/>
        <v>12.998755000000065</v>
      </c>
      <c r="O988" s="4"/>
    </row>
    <row r="989" spans="1:15" x14ac:dyDescent="0.2">
      <c r="A989" s="5">
        <v>42627</v>
      </c>
      <c r="C989" s="4">
        <f>MIN($B$2:B989)</f>
        <v>0</v>
      </c>
      <c r="D989" s="43">
        <f t="shared" si="113"/>
        <v>0</v>
      </c>
      <c r="E989" s="43">
        <f t="shared" si="114"/>
        <v>0</v>
      </c>
      <c r="F989" s="44">
        <f t="shared" si="115"/>
        <v>0</v>
      </c>
      <c r="G989" s="44"/>
      <c r="H989" s="4" t="e">
        <f t="shared" si="116"/>
        <v>#DIV/0!</v>
      </c>
      <c r="I989" s="4">
        <v>11.340999999999999</v>
      </c>
      <c r="K989" s="43">
        <f t="shared" si="117"/>
        <v>1</v>
      </c>
      <c r="L989" s="43">
        <f t="shared" si="118"/>
        <v>988</v>
      </c>
      <c r="M989" s="44">
        <f t="shared" si="119"/>
        <v>18415.405000000024</v>
      </c>
      <c r="N989" s="4">
        <f t="shared" si="120"/>
        <v>12.992385000000068</v>
      </c>
      <c r="O989" s="4"/>
    </row>
    <row r="990" spans="1:15" x14ac:dyDescent="0.2">
      <c r="A990" s="5">
        <v>42628</v>
      </c>
      <c r="C990" s="4">
        <f>MIN($B$2:B990)</f>
        <v>0</v>
      </c>
      <c r="D990" s="43">
        <f t="shared" si="113"/>
        <v>0</v>
      </c>
      <c r="E990" s="43">
        <f t="shared" si="114"/>
        <v>0</v>
      </c>
      <c r="F990" s="44">
        <f t="shared" si="115"/>
        <v>0</v>
      </c>
      <c r="G990" s="44"/>
      <c r="H990" s="4" t="e">
        <f t="shared" si="116"/>
        <v>#DIV/0!</v>
      </c>
      <c r="I990" s="4">
        <v>11.519</v>
      </c>
      <c r="K990" s="43">
        <f t="shared" si="117"/>
        <v>1</v>
      </c>
      <c r="L990" s="43">
        <f t="shared" si="118"/>
        <v>989</v>
      </c>
      <c r="M990" s="44">
        <f t="shared" si="119"/>
        <v>18426.924000000025</v>
      </c>
      <c r="N990" s="4">
        <f t="shared" si="120"/>
        <v>12.986175000000067</v>
      </c>
      <c r="O990" s="4"/>
    </row>
    <row r="991" spans="1:15" x14ac:dyDescent="0.2">
      <c r="A991" s="5">
        <v>42629</v>
      </c>
      <c r="C991" s="4">
        <f>MIN($B$2:B991)</f>
        <v>0</v>
      </c>
      <c r="D991" s="43">
        <f t="shared" si="113"/>
        <v>0</v>
      </c>
      <c r="E991" s="43">
        <f t="shared" si="114"/>
        <v>0</v>
      </c>
      <c r="F991" s="44">
        <f t="shared" si="115"/>
        <v>0</v>
      </c>
      <c r="G991" s="44"/>
      <c r="H991" s="4" t="e">
        <f t="shared" si="116"/>
        <v>#DIV/0!</v>
      </c>
      <c r="I991" s="4">
        <v>12.06</v>
      </c>
      <c r="K991" s="43">
        <f t="shared" si="117"/>
        <v>1</v>
      </c>
      <c r="L991" s="43">
        <f t="shared" si="118"/>
        <v>990</v>
      </c>
      <c r="M991" s="44">
        <f t="shared" si="119"/>
        <v>18438.984000000026</v>
      </c>
      <c r="N991" s="4">
        <f t="shared" si="120"/>
        <v>12.982435000000068</v>
      </c>
      <c r="O991" s="4"/>
    </row>
    <row r="992" spans="1:15" x14ac:dyDescent="0.2">
      <c r="A992" s="5">
        <v>42630</v>
      </c>
      <c r="C992" s="4">
        <f>MIN($B$2:B992)</f>
        <v>0</v>
      </c>
      <c r="D992" s="43">
        <f t="shared" si="113"/>
        <v>0</v>
      </c>
      <c r="E992" s="43">
        <f t="shared" si="114"/>
        <v>0</v>
      </c>
      <c r="F992" s="44">
        <f t="shared" si="115"/>
        <v>0</v>
      </c>
      <c r="G992" s="44"/>
      <c r="H992" s="4" t="e">
        <f t="shared" si="116"/>
        <v>#DIV/0!</v>
      </c>
      <c r="I992" s="4">
        <v>11.951000000000001</v>
      </c>
      <c r="K992" s="43">
        <f t="shared" si="117"/>
        <v>1</v>
      </c>
      <c r="L992" s="43">
        <f t="shared" si="118"/>
        <v>991</v>
      </c>
      <c r="M992" s="44">
        <f t="shared" si="119"/>
        <v>18450.935000000027</v>
      </c>
      <c r="N992" s="4">
        <f t="shared" si="120"/>
        <v>12.977900000000073</v>
      </c>
      <c r="O992" s="4"/>
    </row>
    <row r="993" spans="1:15" x14ac:dyDescent="0.2">
      <c r="A993" s="5">
        <v>42631</v>
      </c>
      <c r="C993" s="4">
        <f>MIN($B$2:B993)</f>
        <v>0</v>
      </c>
      <c r="D993" s="43">
        <f t="shared" si="113"/>
        <v>0</v>
      </c>
      <c r="E993" s="43">
        <f t="shared" si="114"/>
        <v>0</v>
      </c>
      <c r="F993" s="44">
        <f t="shared" si="115"/>
        <v>0</v>
      </c>
      <c r="G993" s="44"/>
      <c r="H993" s="4" t="e">
        <f t="shared" si="116"/>
        <v>#DIV/0!</v>
      </c>
      <c r="I993" s="4">
        <v>12.198</v>
      </c>
      <c r="K993" s="43">
        <f t="shared" si="117"/>
        <v>1</v>
      </c>
      <c r="L993" s="43">
        <f t="shared" si="118"/>
        <v>992</v>
      </c>
      <c r="M993" s="44">
        <f t="shared" si="119"/>
        <v>18463.133000000027</v>
      </c>
      <c r="N993" s="4">
        <f t="shared" si="120"/>
        <v>12.97454000000007</v>
      </c>
      <c r="O993" s="4"/>
    </row>
    <row r="994" spans="1:15" x14ac:dyDescent="0.2">
      <c r="A994" s="5">
        <v>42632</v>
      </c>
      <c r="C994" s="4">
        <f>MIN($B$2:B994)</f>
        <v>0</v>
      </c>
      <c r="D994" s="43">
        <f t="shared" si="113"/>
        <v>0</v>
      </c>
      <c r="E994" s="43">
        <f t="shared" si="114"/>
        <v>0</v>
      </c>
      <c r="F994" s="44">
        <f t="shared" si="115"/>
        <v>0</v>
      </c>
      <c r="G994" s="44"/>
      <c r="H994" s="4" t="e">
        <f t="shared" si="116"/>
        <v>#DIV/0!</v>
      </c>
      <c r="I994" s="4">
        <v>12.949</v>
      </c>
      <c r="K994" s="43">
        <f t="shared" si="117"/>
        <v>1</v>
      </c>
      <c r="L994" s="43">
        <f t="shared" si="118"/>
        <v>993</v>
      </c>
      <c r="M994" s="44">
        <f t="shared" si="119"/>
        <v>18476.082000000028</v>
      </c>
      <c r="N994" s="4">
        <f t="shared" si="120"/>
        <v>12.975585000000073</v>
      </c>
      <c r="O994" s="4"/>
    </row>
    <row r="995" spans="1:15" x14ac:dyDescent="0.2">
      <c r="A995" s="5">
        <v>42633</v>
      </c>
      <c r="C995" s="4">
        <f>MIN($B$2:B995)</f>
        <v>0</v>
      </c>
      <c r="D995" s="43">
        <f t="shared" si="113"/>
        <v>0</v>
      </c>
      <c r="E995" s="43">
        <f t="shared" si="114"/>
        <v>0</v>
      </c>
      <c r="F995" s="44">
        <f t="shared" si="115"/>
        <v>0</v>
      </c>
      <c r="G995" s="44"/>
      <c r="H995" s="4" t="e">
        <f t="shared" si="116"/>
        <v>#DIV/0!</v>
      </c>
      <c r="I995" s="4">
        <v>12.951000000000001</v>
      </c>
      <c r="K995" s="43">
        <f t="shared" si="117"/>
        <v>1</v>
      </c>
      <c r="L995" s="43">
        <f t="shared" si="118"/>
        <v>994</v>
      </c>
      <c r="M995" s="44">
        <f t="shared" si="119"/>
        <v>18489.033000000029</v>
      </c>
      <c r="N995" s="4">
        <f t="shared" si="120"/>
        <v>12.977660000000078</v>
      </c>
      <c r="O995" s="4"/>
    </row>
    <row r="996" spans="1:15" x14ac:dyDescent="0.2">
      <c r="A996" s="5">
        <v>42634</v>
      </c>
      <c r="C996" s="4">
        <f>MIN($B$2:B996)</f>
        <v>0</v>
      </c>
      <c r="D996" s="43">
        <f t="shared" si="113"/>
        <v>0</v>
      </c>
      <c r="E996" s="43">
        <f t="shared" si="114"/>
        <v>0</v>
      </c>
      <c r="F996" s="44">
        <f t="shared" si="115"/>
        <v>0</v>
      </c>
      <c r="G996" s="44"/>
      <c r="H996" s="4" t="e">
        <f t="shared" si="116"/>
        <v>#DIV/0!</v>
      </c>
      <c r="I996" s="4">
        <v>13.250999999999999</v>
      </c>
      <c r="K996" s="43">
        <f t="shared" si="117"/>
        <v>1</v>
      </c>
      <c r="L996" s="43">
        <f t="shared" si="118"/>
        <v>995</v>
      </c>
      <c r="M996" s="44">
        <f t="shared" si="119"/>
        <v>18502.284000000029</v>
      </c>
      <c r="N996" s="4">
        <f t="shared" si="120"/>
        <v>12.981170000000075</v>
      </c>
      <c r="O996" s="4"/>
    </row>
    <row r="997" spans="1:15" x14ac:dyDescent="0.2">
      <c r="A997" s="5">
        <v>42635</v>
      </c>
      <c r="C997" s="4">
        <f>MIN($B$2:B997)</f>
        <v>0</v>
      </c>
      <c r="D997" s="43">
        <f t="shared" si="113"/>
        <v>0</v>
      </c>
      <c r="E997" s="43">
        <f t="shared" si="114"/>
        <v>0</v>
      </c>
      <c r="F997" s="44">
        <f t="shared" si="115"/>
        <v>0</v>
      </c>
      <c r="G997" s="44"/>
      <c r="H997" s="4" t="e">
        <f t="shared" si="116"/>
        <v>#DIV/0!</v>
      </c>
      <c r="I997" s="4">
        <v>13.603999999999999</v>
      </c>
      <c r="K997" s="43">
        <f t="shared" si="117"/>
        <v>1</v>
      </c>
      <c r="L997" s="43">
        <f t="shared" si="118"/>
        <v>996</v>
      </c>
      <c r="M997" s="44">
        <f t="shared" si="119"/>
        <v>18515.888000000028</v>
      </c>
      <c r="N997" s="4">
        <f t="shared" si="120"/>
        <v>12.98557000000007</v>
      </c>
      <c r="O997" s="4"/>
    </row>
    <row r="998" spans="1:15" x14ac:dyDescent="0.2">
      <c r="A998" s="5">
        <v>42636</v>
      </c>
      <c r="C998" s="4">
        <f>MIN($B$2:B998)</f>
        <v>0</v>
      </c>
      <c r="D998" s="43">
        <f t="shared" si="113"/>
        <v>0</v>
      </c>
      <c r="E998" s="43">
        <f t="shared" si="114"/>
        <v>0</v>
      </c>
      <c r="F998" s="44">
        <f t="shared" si="115"/>
        <v>0</v>
      </c>
      <c r="G998" s="44"/>
      <c r="H998" s="4" t="e">
        <f t="shared" si="116"/>
        <v>#DIV/0!</v>
      </c>
      <c r="I998" s="4">
        <v>13.318</v>
      </c>
      <c r="K998" s="43">
        <f t="shared" si="117"/>
        <v>1</v>
      </c>
      <c r="L998" s="43">
        <f t="shared" si="118"/>
        <v>997</v>
      </c>
      <c r="M998" s="44">
        <f t="shared" si="119"/>
        <v>18529.206000000027</v>
      </c>
      <c r="N998" s="4">
        <f t="shared" si="120"/>
        <v>12.989020000000064</v>
      </c>
      <c r="O998" s="4"/>
    </row>
    <row r="999" spans="1:15" x14ac:dyDescent="0.2">
      <c r="A999" s="5">
        <v>42637</v>
      </c>
      <c r="C999" s="4">
        <f>MIN($B$2:B999)</f>
        <v>0</v>
      </c>
      <c r="D999" s="43">
        <f t="shared" si="113"/>
        <v>0</v>
      </c>
      <c r="E999" s="43">
        <f t="shared" si="114"/>
        <v>0</v>
      </c>
      <c r="F999" s="44">
        <f t="shared" si="115"/>
        <v>0</v>
      </c>
      <c r="G999" s="44"/>
      <c r="H999" s="4" t="e">
        <f t="shared" si="116"/>
        <v>#DIV/0!</v>
      </c>
      <c r="I999" s="4">
        <v>13.254</v>
      </c>
      <c r="K999" s="43">
        <f t="shared" si="117"/>
        <v>1</v>
      </c>
      <c r="L999" s="43">
        <f t="shared" si="118"/>
        <v>998</v>
      </c>
      <c r="M999" s="44">
        <f t="shared" si="119"/>
        <v>18542.460000000028</v>
      </c>
      <c r="N999" s="4">
        <f t="shared" si="120"/>
        <v>12.991205000000072</v>
      </c>
      <c r="O999" s="4"/>
    </row>
    <row r="1000" spans="1:15" x14ac:dyDescent="0.2">
      <c r="A1000" s="5">
        <v>42638</v>
      </c>
      <c r="C1000" s="4">
        <f>MIN($B$2:B1000)</f>
        <v>0</v>
      </c>
      <c r="D1000" s="43">
        <f t="shared" si="113"/>
        <v>0</v>
      </c>
      <c r="E1000" s="43">
        <f t="shared" si="114"/>
        <v>0</v>
      </c>
      <c r="F1000" s="44">
        <f t="shared" si="115"/>
        <v>0</v>
      </c>
      <c r="G1000" s="44"/>
      <c r="H1000" s="4" t="e">
        <f t="shared" si="116"/>
        <v>#DIV/0!</v>
      </c>
      <c r="I1000" s="4">
        <v>13.558999999999999</v>
      </c>
      <c r="K1000" s="43">
        <f t="shared" si="117"/>
        <v>1</v>
      </c>
      <c r="L1000" s="43">
        <f t="shared" si="118"/>
        <v>999</v>
      </c>
      <c r="M1000" s="44">
        <f t="shared" si="119"/>
        <v>18556.019000000029</v>
      </c>
      <c r="N1000" s="4">
        <f t="shared" si="120"/>
        <v>12.995155000000077</v>
      </c>
      <c r="O1000" s="4"/>
    </row>
    <row r="1001" spans="1:15" x14ac:dyDescent="0.2">
      <c r="A1001" s="5">
        <v>42639</v>
      </c>
      <c r="C1001" s="4">
        <f>MIN($B$2:B1001)</f>
        <v>0</v>
      </c>
      <c r="D1001" s="43">
        <f t="shared" si="113"/>
        <v>0</v>
      </c>
      <c r="E1001" s="43">
        <f t="shared" si="114"/>
        <v>0</v>
      </c>
      <c r="F1001" s="44">
        <f t="shared" si="115"/>
        <v>0</v>
      </c>
      <c r="G1001" s="44"/>
      <c r="H1001" s="4" t="e">
        <f t="shared" si="116"/>
        <v>#DIV/0!</v>
      </c>
      <c r="I1001" s="4">
        <v>13.68</v>
      </c>
      <c r="K1001" s="43">
        <f t="shared" si="117"/>
        <v>1</v>
      </c>
      <c r="L1001" s="43">
        <f t="shared" si="118"/>
        <v>1000</v>
      </c>
      <c r="M1001" s="44">
        <f t="shared" si="119"/>
        <v>18569.69900000003</v>
      </c>
      <c r="N1001" s="4">
        <f t="shared" si="120"/>
        <v>13.000515000000078</v>
      </c>
      <c r="O1001" s="4"/>
    </row>
    <row r="1002" spans="1:15" x14ac:dyDescent="0.2">
      <c r="A1002" s="5">
        <v>42640</v>
      </c>
      <c r="C1002" s="4">
        <f>MIN($B$2:B1002)</f>
        <v>0</v>
      </c>
      <c r="D1002" s="43">
        <f t="shared" si="113"/>
        <v>0</v>
      </c>
      <c r="E1002" s="43">
        <f t="shared" si="114"/>
        <v>0</v>
      </c>
      <c r="F1002" s="44">
        <f t="shared" si="115"/>
        <v>0</v>
      </c>
      <c r="G1002" s="44"/>
      <c r="H1002" s="4" t="e">
        <f t="shared" si="116"/>
        <v>#DIV/0!</v>
      </c>
      <c r="I1002" s="4">
        <v>13.159000000000001</v>
      </c>
      <c r="K1002" s="43">
        <f t="shared" si="117"/>
        <v>1</v>
      </c>
      <c r="L1002" s="43">
        <f t="shared" si="118"/>
        <v>1001</v>
      </c>
      <c r="M1002" s="44">
        <f t="shared" si="119"/>
        <v>18582.858000000029</v>
      </c>
      <c r="N1002" s="4">
        <f t="shared" si="120"/>
        <v>13.004050000000079</v>
      </c>
      <c r="O1002" s="4"/>
    </row>
    <row r="1003" spans="1:15" x14ac:dyDescent="0.2">
      <c r="A1003" s="5">
        <v>42641</v>
      </c>
      <c r="C1003" s="4">
        <f>MIN($B$2:B1003)</f>
        <v>0</v>
      </c>
      <c r="D1003" s="43">
        <f t="shared" si="113"/>
        <v>0</v>
      </c>
      <c r="E1003" s="43">
        <f t="shared" si="114"/>
        <v>0</v>
      </c>
      <c r="F1003" s="44">
        <f t="shared" si="115"/>
        <v>0</v>
      </c>
      <c r="G1003" s="44"/>
      <c r="H1003" s="4" t="e">
        <f t="shared" si="116"/>
        <v>#DIV/0!</v>
      </c>
      <c r="I1003" s="4">
        <v>13.241</v>
      </c>
      <c r="K1003" s="43">
        <f t="shared" si="117"/>
        <v>1</v>
      </c>
      <c r="L1003" s="43">
        <f t="shared" si="118"/>
        <v>1002</v>
      </c>
      <c r="M1003" s="44">
        <f t="shared" si="119"/>
        <v>18596.099000000031</v>
      </c>
      <c r="N1003" s="4">
        <f t="shared" si="120"/>
        <v>13.007930000000087</v>
      </c>
      <c r="O1003" s="4"/>
    </row>
    <row r="1004" spans="1:15" x14ac:dyDescent="0.2">
      <c r="A1004" s="5">
        <v>42642</v>
      </c>
      <c r="C1004" s="4">
        <f>MIN($B$2:B1004)</f>
        <v>0</v>
      </c>
      <c r="D1004" s="43">
        <f t="shared" si="113"/>
        <v>0</v>
      </c>
      <c r="E1004" s="43">
        <f t="shared" si="114"/>
        <v>0</v>
      </c>
      <c r="F1004" s="44">
        <f t="shared" si="115"/>
        <v>0</v>
      </c>
      <c r="G1004" s="44"/>
      <c r="H1004" s="4" t="e">
        <f t="shared" si="116"/>
        <v>#DIV/0!</v>
      </c>
      <c r="I1004" s="4">
        <v>13.555</v>
      </c>
      <c r="K1004" s="43">
        <f t="shared" si="117"/>
        <v>1</v>
      </c>
      <c r="L1004" s="43">
        <f t="shared" si="118"/>
        <v>1003</v>
      </c>
      <c r="M1004" s="44">
        <f t="shared" si="119"/>
        <v>18609.654000000031</v>
      </c>
      <c r="N1004" s="4">
        <f t="shared" si="120"/>
        <v>13.01272000000009</v>
      </c>
      <c r="O1004" s="4"/>
    </row>
    <row r="1005" spans="1:15" x14ac:dyDescent="0.2">
      <c r="A1005" s="5">
        <v>42643</v>
      </c>
      <c r="C1005" s="4">
        <f>MIN($B$2:B1005)</f>
        <v>0</v>
      </c>
      <c r="D1005" s="43">
        <f t="shared" ref="D1005:D1068" si="121">IF(B1005&gt;0,1,0)</f>
        <v>0</v>
      </c>
      <c r="E1005" s="43">
        <f t="shared" ref="E1005:E1068" si="122">E1004+D1005</f>
        <v>0</v>
      </c>
      <c r="F1005" s="44">
        <f t="shared" ref="F1005:F1068" si="123">IF(D1005=1,B1005+F1004,F1004)</f>
        <v>0</v>
      </c>
      <c r="G1005" s="44"/>
      <c r="H1005" s="4" t="e">
        <f t="shared" ref="H1005:H1068" si="124">(F1005-F719)/(E1005-E719)</f>
        <v>#DIV/0!</v>
      </c>
      <c r="I1005" s="4">
        <v>13.042999999999999</v>
      </c>
      <c r="K1005" s="43">
        <f t="shared" ref="K1005:K1068" si="125">IF(I1005&lt;&gt;0,1,0)</f>
        <v>1</v>
      </c>
      <c r="L1005" s="43">
        <f t="shared" ref="L1005:L1068" si="126">K1005+L1004</f>
        <v>1004</v>
      </c>
      <c r="M1005" s="44">
        <f t="shared" ref="M1005:M1068" si="127">IF(K1005=1,I1005+M1004,M1004)</f>
        <v>18622.697000000033</v>
      </c>
      <c r="N1005" s="4">
        <f t="shared" ref="N1005:N1068" si="128">(M1005-M805)/(L1005-L805)</f>
        <v>13.014780000000101</v>
      </c>
      <c r="O1005" s="4"/>
    </row>
    <row r="1006" spans="1:15" x14ac:dyDescent="0.2">
      <c r="A1006" s="5">
        <v>42644</v>
      </c>
      <c r="C1006" s="4">
        <f>MIN($B$2:B1006)</f>
        <v>0</v>
      </c>
      <c r="D1006" s="43">
        <f t="shared" si="121"/>
        <v>0</v>
      </c>
      <c r="E1006" s="43">
        <f t="shared" si="122"/>
        <v>0</v>
      </c>
      <c r="F1006" s="44">
        <f t="shared" si="123"/>
        <v>0</v>
      </c>
      <c r="G1006" s="44"/>
      <c r="H1006" s="4" t="e">
        <f t="shared" si="124"/>
        <v>#DIV/0!</v>
      </c>
      <c r="I1006" s="4">
        <v>13.039</v>
      </c>
      <c r="K1006" s="43">
        <f t="shared" si="125"/>
        <v>1</v>
      </c>
      <c r="L1006" s="43">
        <f t="shared" si="126"/>
        <v>1005</v>
      </c>
      <c r="M1006" s="44">
        <f t="shared" si="127"/>
        <v>18635.736000000034</v>
      </c>
      <c r="N1006" s="4">
        <f t="shared" si="128"/>
        <v>13.016825000000107</v>
      </c>
      <c r="O1006" s="4"/>
    </row>
    <row r="1007" spans="1:15" x14ac:dyDescent="0.2">
      <c r="A1007" s="5">
        <v>42645</v>
      </c>
      <c r="C1007" s="4">
        <f>MIN($B$2:B1007)</f>
        <v>0</v>
      </c>
      <c r="D1007" s="43">
        <f t="shared" si="121"/>
        <v>0</v>
      </c>
      <c r="E1007" s="43">
        <f t="shared" si="122"/>
        <v>0</v>
      </c>
      <c r="F1007" s="44">
        <f t="shared" si="123"/>
        <v>0</v>
      </c>
      <c r="G1007" s="44"/>
      <c r="H1007" s="4" t="e">
        <f t="shared" si="124"/>
        <v>#DIV/0!</v>
      </c>
      <c r="I1007" s="4">
        <v>13.243</v>
      </c>
      <c r="K1007" s="43">
        <f t="shared" si="125"/>
        <v>1</v>
      </c>
      <c r="L1007" s="43">
        <f t="shared" si="126"/>
        <v>1006</v>
      </c>
      <c r="M1007" s="44">
        <f t="shared" si="127"/>
        <v>18648.979000000032</v>
      </c>
      <c r="N1007" s="4">
        <f t="shared" si="128"/>
        <v>13.019740000000102</v>
      </c>
      <c r="O1007" s="4"/>
    </row>
    <row r="1008" spans="1:15" x14ac:dyDescent="0.2">
      <c r="A1008" s="5">
        <v>42646</v>
      </c>
      <c r="C1008" s="4">
        <f>MIN($B$2:B1008)</f>
        <v>0</v>
      </c>
      <c r="D1008" s="43">
        <f t="shared" si="121"/>
        <v>0</v>
      </c>
      <c r="E1008" s="43">
        <f t="shared" si="122"/>
        <v>0</v>
      </c>
      <c r="F1008" s="44">
        <f t="shared" si="123"/>
        <v>0</v>
      </c>
      <c r="G1008" s="44"/>
      <c r="H1008" s="4" t="e">
        <f t="shared" si="124"/>
        <v>#DIV/0!</v>
      </c>
      <c r="I1008" s="4">
        <v>13.398999999999999</v>
      </c>
      <c r="K1008" s="43">
        <f t="shared" si="125"/>
        <v>1</v>
      </c>
      <c r="L1008" s="43">
        <f t="shared" si="126"/>
        <v>1007</v>
      </c>
      <c r="M1008" s="44">
        <f t="shared" si="127"/>
        <v>18662.378000000033</v>
      </c>
      <c r="N1008" s="4">
        <f t="shared" si="128"/>
        <v>13.024055000000107</v>
      </c>
      <c r="O1008" s="4"/>
    </row>
    <row r="1009" spans="1:15" x14ac:dyDescent="0.2">
      <c r="A1009" s="5">
        <v>42647</v>
      </c>
      <c r="C1009" s="4">
        <f>MIN($B$2:B1009)</f>
        <v>0</v>
      </c>
      <c r="D1009" s="43">
        <f t="shared" si="121"/>
        <v>0</v>
      </c>
      <c r="E1009" s="43">
        <f t="shared" si="122"/>
        <v>0</v>
      </c>
      <c r="F1009" s="44">
        <f t="shared" si="123"/>
        <v>0</v>
      </c>
      <c r="G1009" s="44"/>
      <c r="H1009" s="4" t="e">
        <f t="shared" si="124"/>
        <v>#DIV/0!</v>
      </c>
      <c r="I1009" s="4">
        <v>13.492000000000001</v>
      </c>
      <c r="K1009" s="43">
        <f t="shared" si="125"/>
        <v>1</v>
      </c>
      <c r="L1009" s="43">
        <f t="shared" si="126"/>
        <v>1008</v>
      </c>
      <c r="M1009" s="44">
        <f t="shared" si="127"/>
        <v>18675.870000000032</v>
      </c>
      <c r="N1009" s="4">
        <f t="shared" si="128"/>
        <v>13.029665000000096</v>
      </c>
      <c r="O1009" s="4"/>
    </row>
    <row r="1010" spans="1:15" x14ac:dyDescent="0.2">
      <c r="A1010" s="5">
        <v>42648</v>
      </c>
      <c r="C1010" s="4">
        <f>MIN($B$2:B1010)</f>
        <v>0</v>
      </c>
      <c r="D1010" s="43">
        <f t="shared" si="121"/>
        <v>0</v>
      </c>
      <c r="E1010" s="43">
        <f t="shared" si="122"/>
        <v>0</v>
      </c>
      <c r="F1010" s="44">
        <f t="shared" si="123"/>
        <v>0</v>
      </c>
      <c r="G1010" s="44"/>
      <c r="H1010" s="4" t="e">
        <f t="shared" si="124"/>
        <v>#DIV/0!</v>
      </c>
      <c r="I1010" s="4">
        <v>14.779</v>
      </c>
      <c r="K1010" s="43">
        <f t="shared" si="125"/>
        <v>1</v>
      </c>
      <c r="L1010" s="43">
        <f t="shared" si="126"/>
        <v>1009</v>
      </c>
      <c r="M1010" s="44">
        <f t="shared" si="127"/>
        <v>18690.64900000003</v>
      </c>
      <c r="N1010" s="4">
        <f t="shared" si="128"/>
        <v>13.041660000000093</v>
      </c>
      <c r="O1010" s="4"/>
    </row>
    <row r="1011" spans="1:15" x14ac:dyDescent="0.2">
      <c r="A1011" s="5">
        <v>42649</v>
      </c>
      <c r="C1011" s="4">
        <f>MIN($B$2:B1011)</f>
        <v>0</v>
      </c>
      <c r="D1011" s="43">
        <f t="shared" si="121"/>
        <v>0</v>
      </c>
      <c r="E1011" s="43">
        <f t="shared" si="122"/>
        <v>0</v>
      </c>
      <c r="F1011" s="44">
        <f t="shared" si="123"/>
        <v>0</v>
      </c>
      <c r="G1011" s="44"/>
      <c r="H1011" s="4" t="e">
        <f>(F1011-F725)/(E1011-E725)</f>
        <v>#DIV/0!</v>
      </c>
      <c r="I1011" s="4">
        <v>15.731</v>
      </c>
      <c r="K1011" s="43">
        <f t="shared" si="125"/>
        <v>1</v>
      </c>
      <c r="L1011" s="43">
        <f t="shared" si="126"/>
        <v>1010</v>
      </c>
      <c r="M1011" s="44">
        <f t="shared" si="127"/>
        <v>18706.38000000003</v>
      </c>
      <c r="N1011" s="4">
        <f t="shared" si="128"/>
        <v>13.057830000000095</v>
      </c>
      <c r="O1011" s="4"/>
    </row>
    <row r="1012" spans="1:15" x14ac:dyDescent="0.2">
      <c r="A1012" s="5">
        <v>42650</v>
      </c>
      <c r="C1012" s="4">
        <f>MIN($B$2:B1012)</f>
        <v>0</v>
      </c>
      <c r="D1012" s="43">
        <f t="shared" si="121"/>
        <v>0</v>
      </c>
      <c r="E1012" s="43">
        <f t="shared" si="122"/>
        <v>0</v>
      </c>
      <c r="F1012" s="44">
        <f t="shared" si="123"/>
        <v>0</v>
      </c>
      <c r="G1012" s="44"/>
      <c r="H1012" s="4" t="e">
        <f t="shared" si="124"/>
        <v>#DIV/0!</v>
      </c>
      <c r="I1012" s="4">
        <v>15.54</v>
      </c>
      <c r="K1012" s="43">
        <f t="shared" si="125"/>
        <v>1</v>
      </c>
      <c r="L1012" s="43">
        <f t="shared" si="126"/>
        <v>1011</v>
      </c>
      <c r="M1012" s="44">
        <f t="shared" si="127"/>
        <v>18721.920000000031</v>
      </c>
      <c r="N1012" s="4">
        <f t="shared" si="128"/>
        <v>13.073685000000095</v>
      </c>
      <c r="O1012" s="4"/>
    </row>
    <row r="1013" spans="1:15" x14ac:dyDescent="0.2">
      <c r="A1013" s="5">
        <v>42651</v>
      </c>
      <c r="C1013" s="4">
        <f>MIN($B$2:B1013)</f>
        <v>0</v>
      </c>
      <c r="D1013" s="43">
        <f t="shared" si="121"/>
        <v>0</v>
      </c>
      <c r="E1013" s="43">
        <f t="shared" si="122"/>
        <v>0</v>
      </c>
      <c r="F1013" s="44">
        <f t="shared" si="123"/>
        <v>0</v>
      </c>
      <c r="G1013" s="44"/>
      <c r="H1013" s="4" t="e">
        <f t="shared" si="124"/>
        <v>#DIV/0!</v>
      </c>
      <c r="I1013" s="4">
        <v>15.558</v>
      </c>
      <c r="K1013" s="43">
        <f t="shared" si="125"/>
        <v>1</v>
      </c>
      <c r="L1013" s="43">
        <f t="shared" si="126"/>
        <v>1012</v>
      </c>
      <c r="M1013" s="44">
        <f t="shared" si="127"/>
        <v>18737.478000000032</v>
      </c>
      <c r="N1013" s="4">
        <f t="shared" si="128"/>
        <v>13.0902250000001</v>
      </c>
      <c r="O1013" s="4"/>
    </row>
    <row r="1014" spans="1:15" x14ac:dyDescent="0.2">
      <c r="A1014" s="5">
        <v>42652</v>
      </c>
      <c r="C1014" s="4">
        <f>MIN($B$2:B1014)</f>
        <v>0</v>
      </c>
      <c r="D1014" s="43">
        <f t="shared" si="121"/>
        <v>0</v>
      </c>
      <c r="E1014" s="43">
        <f t="shared" si="122"/>
        <v>0</v>
      </c>
      <c r="F1014" s="44">
        <f t="shared" si="123"/>
        <v>0</v>
      </c>
      <c r="G1014" s="44"/>
      <c r="H1014" s="4" t="e">
        <f t="shared" si="124"/>
        <v>#DIV/0!</v>
      </c>
      <c r="I1014" s="4">
        <v>15.843</v>
      </c>
      <c r="K1014" s="43">
        <f t="shared" si="125"/>
        <v>1</v>
      </c>
      <c r="L1014" s="43">
        <f t="shared" si="126"/>
        <v>1013</v>
      </c>
      <c r="M1014" s="44">
        <f t="shared" si="127"/>
        <v>18753.321000000033</v>
      </c>
      <c r="N1014" s="4">
        <f t="shared" si="128"/>
        <v>13.108190000000103</v>
      </c>
      <c r="O1014" s="4"/>
    </row>
    <row r="1015" spans="1:15" x14ac:dyDescent="0.2">
      <c r="A1015" s="5">
        <v>42653</v>
      </c>
      <c r="C1015" s="4">
        <f>MIN($B$2:B1015)</f>
        <v>0</v>
      </c>
      <c r="D1015" s="43">
        <f t="shared" si="121"/>
        <v>0</v>
      </c>
      <c r="E1015" s="43">
        <f t="shared" si="122"/>
        <v>0</v>
      </c>
      <c r="F1015" s="44">
        <f t="shared" si="123"/>
        <v>0</v>
      </c>
      <c r="G1015" s="44"/>
      <c r="H1015" s="4" t="e">
        <f t="shared" si="124"/>
        <v>#DIV/0!</v>
      </c>
      <c r="I1015" s="4">
        <v>15.621</v>
      </c>
      <c r="K1015" s="43">
        <f t="shared" si="125"/>
        <v>1</v>
      </c>
      <c r="L1015" s="43">
        <f t="shared" si="126"/>
        <v>1014</v>
      </c>
      <c r="M1015" s="44">
        <f t="shared" si="127"/>
        <v>18768.942000000032</v>
      </c>
      <c r="N1015" s="4">
        <f t="shared" si="128"/>
        <v>13.1253100000001</v>
      </c>
      <c r="O1015" s="4"/>
    </row>
    <row r="1016" spans="1:15" x14ac:dyDescent="0.2">
      <c r="A1016" s="5">
        <v>42654</v>
      </c>
      <c r="C1016" s="4">
        <f>MIN($B$2:B1016)</f>
        <v>0</v>
      </c>
      <c r="D1016" s="43">
        <f t="shared" si="121"/>
        <v>0</v>
      </c>
      <c r="E1016" s="43">
        <f t="shared" si="122"/>
        <v>0</v>
      </c>
      <c r="F1016" s="44">
        <f t="shared" si="123"/>
        <v>0</v>
      </c>
      <c r="G1016" s="44"/>
      <c r="H1016" s="4" t="e">
        <f t="shared" si="124"/>
        <v>#DIV/0!</v>
      </c>
      <c r="I1016" s="4">
        <v>15.657</v>
      </c>
      <c r="K1016" s="43">
        <f t="shared" si="125"/>
        <v>1</v>
      </c>
      <c r="L1016" s="43">
        <f t="shared" si="126"/>
        <v>1015</v>
      </c>
      <c r="M1016" s="44">
        <f t="shared" si="127"/>
        <v>18784.599000000031</v>
      </c>
      <c r="N1016" s="4">
        <f t="shared" si="128"/>
        <v>13.142930000000097</v>
      </c>
      <c r="O1016" s="4"/>
    </row>
    <row r="1017" spans="1:15" x14ac:dyDescent="0.2">
      <c r="A1017" s="5">
        <v>42655</v>
      </c>
      <c r="C1017" s="4">
        <f>MIN($B$2:B1017)</f>
        <v>0</v>
      </c>
      <c r="D1017" s="43">
        <f t="shared" si="121"/>
        <v>0</v>
      </c>
      <c r="E1017" s="43">
        <f t="shared" si="122"/>
        <v>0</v>
      </c>
      <c r="F1017" s="44">
        <f t="shared" si="123"/>
        <v>0</v>
      </c>
      <c r="G1017" s="44"/>
      <c r="H1017" s="4" t="e">
        <f t="shared" si="124"/>
        <v>#DIV/0!</v>
      </c>
      <c r="I1017" s="4">
        <v>15.736000000000001</v>
      </c>
      <c r="K1017" s="43">
        <f t="shared" si="125"/>
        <v>1</v>
      </c>
      <c r="L1017" s="43">
        <f t="shared" si="126"/>
        <v>1016</v>
      </c>
      <c r="M1017" s="44">
        <f t="shared" si="127"/>
        <v>18800.335000000032</v>
      </c>
      <c r="N1017" s="4">
        <f t="shared" si="128"/>
        <v>13.161305000000102</v>
      </c>
      <c r="O1017" s="4"/>
    </row>
    <row r="1018" spans="1:15" x14ac:dyDescent="0.2">
      <c r="A1018" s="5">
        <v>42656</v>
      </c>
      <c r="C1018" s="4">
        <f>MIN($B$2:B1018)</f>
        <v>0</v>
      </c>
      <c r="D1018" s="43">
        <f t="shared" si="121"/>
        <v>0</v>
      </c>
      <c r="E1018" s="43">
        <f t="shared" si="122"/>
        <v>0</v>
      </c>
      <c r="F1018" s="44">
        <f t="shared" si="123"/>
        <v>0</v>
      </c>
      <c r="G1018" s="44"/>
      <c r="H1018" s="4" t="e">
        <f t="shared" si="124"/>
        <v>#DIV/0!</v>
      </c>
      <c r="I1018" s="4">
        <v>15.727</v>
      </c>
      <c r="K1018" s="43">
        <f t="shared" si="125"/>
        <v>1</v>
      </c>
      <c r="L1018" s="43">
        <f t="shared" si="126"/>
        <v>1017</v>
      </c>
      <c r="M1018" s="44">
        <f t="shared" si="127"/>
        <v>18816.062000000031</v>
      </c>
      <c r="N1018" s="4">
        <f t="shared" si="128"/>
        <v>13.180110000000095</v>
      </c>
      <c r="O1018" s="4"/>
    </row>
    <row r="1019" spans="1:15" x14ac:dyDescent="0.2">
      <c r="A1019" s="5">
        <v>42657</v>
      </c>
      <c r="C1019" s="4">
        <f>MIN($B$2:B1019)</f>
        <v>0</v>
      </c>
      <c r="D1019" s="43">
        <f t="shared" si="121"/>
        <v>0</v>
      </c>
      <c r="E1019" s="43">
        <f t="shared" si="122"/>
        <v>0</v>
      </c>
      <c r="F1019" s="44">
        <f t="shared" si="123"/>
        <v>0</v>
      </c>
      <c r="G1019" s="44"/>
      <c r="H1019" s="4" t="e">
        <f t="shared" si="124"/>
        <v>#DIV/0!</v>
      </c>
      <c r="I1019" s="4">
        <v>15.64</v>
      </c>
      <c r="K1019" s="43">
        <f t="shared" si="125"/>
        <v>1</v>
      </c>
      <c r="L1019" s="43">
        <f t="shared" si="126"/>
        <v>1018</v>
      </c>
      <c r="M1019" s="44">
        <f t="shared" si="127"/>
        <v>18831.70200000003</v>
      </c>
      <c r="N1019" s="4">
        <f t="shared" si="128"/>
        <v>13.197520000000095</v>
      </c>
      <c r="O1019" s="4"/>
    </row>
    <row r="1020" spans="1:15" x14ac:dyDescent="0.2">
      <c r="A1020" s="5">
        <v>42658</v>
      </c>
      <c r="C1020" s="4">
        <f>MIN($B$2:B1020)</f>
        <v>0</v>
      </c>
      <c r="D1020" s="43">
        <f t="shared" si="121"/>
        <v>0</v>
      </c>
      <c r="E1020" s="43">
        <f t="shared" si="122"/>
        <v>0</v>
      </c>
      <c r="F1020" s="44">
        <f t="shared" si="123"/>
        <v>0</v>
      </c>
      <c r="G1020" s="44"/>
      <c r="H1020" s="4" t="e">
        <f t="shared" si="124"/>
        <v>#DIV/0!</v>
      </c>
      <c r="I1020" s="4">
        <v>15.622999999999999</v>
      </c>
      <c r="K1020" s="43">
        <f t="shared" si="125"/>
        <v>1</v>
      </c>
      <c r="L1020" s="43">
        <f t="shared" si="126"/>
        <v>1019</v>
      </c>
      <c r="M1020" s="44">
        <f t="shared" si="127"/>
        <v>18847.32500000003</v>
      </c>
      <c r="N1020" s="4">
        <f t="shared" si="128"/>
        <v>13.214340000000092</v>
      </c>
      <c r="O1020" s="4"/>
    </row>
    <row r="1021" spans="1:15" x14ac:dyDescent="0.2">
      <c r="A1021" s="5">
        <v>42659</v>
      </c>
      <c r="C1021" s="4">
        <f>MIN($B$2:B1021)</f>
        <v>0</v>
      </c>
      <c r="D1021" s="43">
        <f t="shared" si="121"/>
        <v>0</v>
      </c>
      <c r="E1021" s="43">
        <f t="shared" si="122"/>
        <v>0</v>
      </c>
      <c r="F1021" s="44">
        <f t="shared" si="123"/>
        <v>0</v>
      </c>
      <c r="G1021" s="44"/>
      <c r="H1021" s="4" t="e">
        <f t="shared" si="124"/>
        <v>#DIV/0!</v>
      </c>
      <c r="I1021" s="4">
        <v>15.834</v>
      </c>
      <c r="K1021" s="43">
        <f t="shared" si="125"/>
        <v>1</v>
      </c>
      <c r="L1021" s="43">
        <f t="shared" si="126"/>
        <v>1020</v>
      </c>
      <c r="M1021" s="44">
        <f t="shared" si="127"/>
        <v>18863.159000000029</v>
      </c>
      <c r="N1021" s="4">
        <f t="shared" si="128"/>
        <v>13.232390000000088</v>
      </c>
      <c r="O1021" s="4"/>
    </row>
    <row r="1022" spans="1:15" x14ac:dyDescent="0.2">
      <c r="A1022" s="5">
        <v>42660</v>
      </c>
      <c r="C1022" s="4">
        <f>MIN($B$2:B1022)</f>
        <v>0</v>
      </c>
      <c r="D1022" s="43">
        <f t="shared" si="121"/>
        <v>0</v>
      </c>
      <c r="E1022" s="43">
        <f t="shared" si="122"/>
        <v>0</v>
      </c>
      <c r="F1022" s="44">
        <f t="shared" si="123"/>
        <v>0</v>
      </c>
      <c r="G1022" s="44"/>
      <c r="H1022" s="4" t="e">
        <f t="shared" si="124"/>
        <v>#DIV/0!</v>
      </c>
      <c r="I1022" s="4">
        <v>16.135999999999999</v>
      </c>
      <c r="K1022" s="43">
        <f t="shared" si="125"/>
        <v>1</v>
      </c>
      <c r="L1022" s="43">
        <f t="shared" si="126"/>
        <v>1021</v>
      </c>
      <c r="M1022" s="44">
        <f t="shared" si="127"/>
        <v>18879.295000000027</v>
      </c>
      <c r="N1022" s="4">
        <f t="shared" si="128"/>
        <v>13.251670000000077</v>
      </c>
      <c r="O1022" s="4"/>
    </row>
    <row r="1023" spans="1:15" x14ac:dyDescent="0.2">
      <c r="A1023" s="5">
        <v>42661</v>
      </c>
      <c r="C1023" s="4">
        <f>MIN($B$2:B1023)</f>
        <v>0</v>
      </c>
      <c r="D1023" s="43">
        <f t="shared" si="121"/>
        <v>0</v>
      </c>
      <c r="E1023" s="43">
        <f t="shared" si="122"/>
        <v>0</v>
      </c>
      <c r="F1023" s="44">
        <f t="shared" si="123"/>
        <v>0</v>
      </c>
      <c r="G1023" s="44"/>
      <c r="H1023" s="4" t="e">
        <f t="shared" si="124"/>
        <v>#DIV/0!</v>
      </c>
      <c r="I1023" s="4">
        <v>16.609000000000002</v>
      </c>
      <c r="K1023" s="43">
        <f t="shared" si="125"/>
        <v>1</v>
      </c>
      <c r="L1023" s="43">
        <f t="shared" si="126"/>
        <v>1022</v>
      </c>
      <c r="M1023" s="44">
        <f t="shared" si="127"/>
        <v>18895.904000000028</v>
      </c>
      <c r="N1023" s="4">
        <f t="shared" si="128"/>
        <v>13.275825000000077</v>
      </c>
      <c r="O1023" s="4"/>
    </row>
    <row r="1024" spans="1:15" x14ac:dyDescent="0.2">
      <c r="A1024" s="5">
        <v>42662</v>
      </c>
      <c r="C1024" s="4">
        <f>MIN($B$2:B1024)</f>
        <v>0</v>
      </c>
      <c r="D1024" s="43">
        <f t="shared" si="121"/>
        <v>0</v>
      </c>
      <c r="E1024" s="43">
        <f t="shared" si="122"/>
        <v>0</v>
      </c>
      <c r="F1024" s="44">
        <f t="shared" si="123"/>
        <v>0</v>
      </c>
      <c r="G1024" s="44"/>
      <c r="H1024" s="4" t="e">
        <f t="shared" si="124"/>
        <v>#DIV/0!</v>
      </c>
      <c r="I1024" s="4">
        <v>16.925999999999998</v>
      </c>
      <c r="K1024" s="43">
        <f t="shared" si="125"/>
        <v>1</v>
      </c>
      <c r="L1024" s="43">
        <f t="shared" si="126"/>
        <v>1023</v>
      </c>
      <c r="M1024" s="44">
        <f t="shared" si="127"/>
        <v>18912.830000000027</v>
      </c>
      <c r="N1024" s="4">
        <f t="shared" si="128"/>
        <v>13.301985000000077</v>
      </c>
      <c r="O1024" s="4"/>
    </row>
    <row r="1025" spans="1:15" x14ac:dyDescent="0.2">
      <c r="A1025" s="5">
        <v>42663</v>
      </c>
      <c r="C1025" s="4">
        <f>MIN($B$2:B1025)</f>
        <v>0</v>
      </c>
      <c r="D1025" s="43">
        <f t="shared" si="121"/>
        <v>0</v>
      </c>
      <c r="E1025" s="43">
        <f t="shared" si="122"/>
        <v>0</v>
      </c>
      <c r="F1025" s="44">
        <f t="shared" si="123"/>
        <v>0</v>
      </c>
      <c r="G1025" s="44"/>
      <c r="H1025" s="4" t="e">
        <f t="shared" si="124"/>
        <v>#DIV/0!</v>
      </c>
      <c r="I1025" s="4">
        <v>17.181000000000001</v>
      </c>
      <c r="K1025" s="43">
        <f t="shared" si="125"/>
        <v>1</v>
      </c>
      <c r="L1025" s="43">
        <f t="shared" si="126"/>
        <v>1024</v>
      </c>
      <c r="M1025" s="44">
        <f t="shared" si="127"/>
        <v>18930.011000000028</v>
      </c>
      <c r="N1025" s="4">
        <f t="shared" si="128"/>
        <v>13.328705000000081</v>
      </c>
      <c r="O1025" s="4"/>
    </row>
    <row r="1026" spans="1:15" x14ac:dyDescent="0.2">
      <c r="A1026" s="5">
        <v>42664</v>
      </c>
      <c r="C1026" s="4">
        <f>MIN($B$2:B1026)</f>
        <v>0</v>
      </c>
      <c r="D1026" s="43">
        <f t="shared" si="121"/>
        <v>0</v>
      </c>
      <c r="E1026" s="43">
        <f t="shared" si="122"/>
        <v>0</v>
      </c>
      <c r="F1026" s="44">
        <f t="shared" si="123"/>
        <v>0</v>
      </c>
      <c r="G1026" s="44"/>
      <c r="H1026" s="4" t="e">
        <f t="shared" si="124"/>
        <v>#DIV/0!</v>
      </c>
      <c r="I1026" s="4">
        <v>16.774000000000001</v>
      </c>
      <c r="K1026" s="43">
        <f t="shared" si="125"/>
        <v>1</v>
      </c>
      <c r="L1026" s="43">
        <f t="shared" si="126"/>
        <v>1025</v>
      </c>
      <c r="M1026" s="44">
        <f t="shared" si="127"/>
        <v>18946.785000000029</v>
      </c>
      <c r="N1026" s="4">
        <f t="shared" si="128"/>
        <v>13.354950000000089</v>
      </c>
      <c r="O1026" s="4"/>
    </row>
    <row r="1027" spans="1:15" x14ac:dyDescent="0.2">
      <c r="A1027" s="5">
        <v>42665</v>
      </c>
      <c r="C1027" s="4">
        <f>MIN($B$2:B1027)</f>
        <v>0</v>
      </c>
      <c r="D1027" s="43">
        <f t="shared" si="121"/>
        <v>0</v>
      </c>
      <c r="E1027" s="43">
        <f t="shared" si="122"/>
        <v>0</v>
      </c>
      <c r="F1027" s="44">
        <f t="shared" si="123"/>
        <v>0</v>
      </c>
      <c r="G1027" s="44"/>
      <c r="H1027" s="4" t="e">
        <f t="shared" si="124"/>
        <v>#DIV/0!</v>
      </c>
      <c r="I1027" s="4">
        <v>16.814</v>
      </c>
      <c r="K1027" s="43">
        <f t="shared" si="125"/>
        <v>1</v>
      </c>
      <c r="L1027" s="43">
        <f t="shared" si="126"/>
        <v>1026</v>
      </c>
      <c r="M1027" s="44">
        <f t="shared" si="127"/>
        <v>18963.599000000027</v>
      </c>
      <c r="N1027" s="4">
        <f t="shared" si="128"/>
        <v>13.382020000000084</v>
      </c>
      <c r="O1027" s="4"/>
    </row>
    <row r="1028" spans="1:15" x14ac:dyDescent="0.2">
      <c r="A1028" s="5">
        <v>42666</v>
      </c>
      <c r="C1028" s="4">
        <f>MIN($B$2:B1028)</f>
        <v>0</v>
      </c>
      <c r="D1028" s="43">
        <f t="shared" si="121"/>
        <v>0</v>
      </c>
      <c r="E1028" s="43">
        <f t="shared" si="122"/>
        <v>0</v>
      </c>
      <c r="F1028" s="44">
        <f t="shared" si="123"/>
        <v>0</v>
      </c>
      <c r="G1028" s="44"/>
      <c r="H1028" s="4" t="e">
        <f t="shared" si="124"/>
        <v>#DIV/0!</v>
      </c>
      <c r="I1028" s="4">
        <v>16.876999999999999</v>
      </c>
      <c r="K1028" s="43">
        <f t="shared" si="125"/>
        <v>1</v>
      </c>
      <c r="L1028" s="43">
        <f t="shared" si="126"/>
        <v>1027</v>
      </c>
      <c r="M1028" s="44">
        <f t="shared" si="127"/>
        <v>18980.476000000028</v>
      </c>
      <c r="N1028" s="4">
        <f t="shared" si="128"/>
        <v>13.408705000000081</v>
      </c>
      <c r="O1028" s="4"/>
    </row>
    <row r="1029" spans="1:15" x14ac:dyDescent="0.2">
      <c r="A1029" s="5">
        <v>42667</v>
      </c>
      <c r="C1029" s="4">
        <f>MIN($B$2:B1029)</f>
        <v>0</v>
      </c>
      <c r="D1029" s="43">
        <f t="shared" si="121"/>
        <v>0</v>
      </c>
      <c r="E1029" s="43">
        <f t="shared" si="122"/>
        <v>0</v>
      </c>
      <c r="F1029" s="44">
        <f t="shared" si="123"/>
        <v>0</v>
      </c>
      <c r="G1029" s="44"/>
      <c r="H1029" s="4" t="e">
        <f t="shared" si="124"/>
        <v>#DIV/0!</v>
      </c>
      <c r="I1029" s="4">
        <v>17.414999999999999</v>
      </c>
      <c r="K1029" s="43">
        <f t="shared" si="125"/>
        <v>1</v>
      </c>
      <c r="L1029" s="43">
        <f t="shared" si="126"/>
        <v>1028</v>
      </c>
      <c r="M1029" s="44">
        <f t="shared" si="127"/>
        <v>18997.891000000029</v>
      </c>
      <c r="N1029" s="4">
        <f t="shared" si="128"/>
        <v>13.438440000000082</v>
      </c>
      <c r="O1029" s="4"/>
    </row>
    <row r="1030" spans="1:15" x14ac:dyDescent="0.2">
      <c r="A1030" s="5">
        <v>42668</v>
      </c>
      <c r="C1030" s="4">
        <f>MIN($B$2:B1030)</f>
        <v>0</v>
      </c>
      <c r="D1030" s="43">
        <f t="shared" si="121"/>
        <v>0</v>
      </c>
      <c r="E1030" s="43">
        <f t="shared" si="122"/>
        <v>0</v>
      </c>
      <c r="F1030" s="44">
        <f t="shared" si="123"/>
        <v>0</v>
      </c>
      <c r="G1030" s="44"/>
      <c r="H1030" s="4" t="e">
        <f t="shared" si="124"/>
        <v>#DIV/0!</v>
      </c>
      <c r="I1030" s="4">
        <v>17.600999999999999</v>
      </c>
      <c r="K1030" s="43">
        <f t="shared" si="125"/>
        <v>1</v>
      </c>
      <c r="L1030" s="43">
        <f t="shared" si="126"/>
        <v>1029</v>
      </c>
      <c r="M1030" s="44">
        <f t="shared" si="127"/>
        <v>19015.492000000027</v>
      </c>
      <c r="N1030" s="4">
        <f t="shared" si="128"/>
        <v>13.469575000000077</v>
      </c>
      <c r="O1030" s="4"/>
    </row>
    <row r="1031" spans="1:15" x14ac:dyDescent="0.2">
      <c r="A1031" s="5">
        <v>42669</v>
      </c>
      <c r="C1031" s="4">
        <f>MIN($B$2:B1031)</f>
        <v>0</v>
      </c>
      <c r="D1031" s="43">
        <f t="shared" si="121"/>
        <v>0</v>
      </c>
      <c r="E1031" s="43">
        <f t="shared" si="122"/>
        <v>0</v>
      </c>
      <c r="F1031" s="44">
        <f t="shared" si="123"/>
        <v>0</v>
      </c>
      <c r="G1031" s="44"/>
      <c r="H1031" s="4" t="e">
        <f t="shared" si="124"/>
        <v>#DIV/0!</v>
      </c>
      <c r="I1031" s="4">
        <v>17.463999999999999</v>
      </c>
      <c r="K1031" s="43">
        <f t="shared" si="125"/>
        <v>1</v>
      </c>
      <c r="L1031" s="43">
        <f t="shared" si="126"/>
        <v>1030</v>
      </c>
      <c r="M1031" s="44">
        <f t="shared" si="127"/>
        <v>19032.956000000027</v>
      </c>
      <c r="N1031" s="4">
        <f t="shared" si="128"/>
        <v>13.500240000000076</v>
      </c>
      <c r="O1031" s="4"/>
    </row>
    <row r="1032" spans="1:15" x14ac:dyDescent="0.2">
      <c r="A1032" s="5">
        <v>42670</v>
      </c>
      <c r="C1032" s="4">
        <f>MIN($B$2:B1032)</f>
        <v>0</v>
      </c>
      <c r="D1032" s="43">
        <f t="shared" si="121"/>
        <v>0</v>
      </c>
      <c r="E1032" s="43">
        <f t="shared" si="122"/>
        <v>0</v>
      </c>
      <c r="F1032" s="44">
        <f t="shared" si="123"/>
        <v>0</v>
      </c>
      <c r="G1032" s="44"/>
      <c r="H1032" s="4" t="e">
        <f t="shared" si="124"/>
        <v>#DIV/0!</v>
      </c>
      <c r="I1032" s="4">
        <v>17.457999999999998</v>
      </c>
      <c r="K1032" s="43">
        <f t="shared" si="125"/>
        <v>1</v>
      </c>
      <c r="L1032" s="43">
        <f t="shared" si="126"/>
        <v>1031</v>
      </c>
      <c r="M1032" s="44">
        <f t="shared" si="127"/>
        <v>19050.414000000026</v>
      </c>
      <c r="N1032" s="4">
        <f t="shared" si="128"/>
        <v>13.531165000000074</v>
      </c>
      <c r="O1032" s="4"/>
    </row>
    <row r="1033" spans="1:15" x14ac:dyDescent="0.2">
      <c r="A1033" s="5">
        <v>42671</v>
      </c>
      <c r="C1033" s="4">
        <f>MIN($B$2:B1033)</f>
        <v>0</v>
      </c>
      <c r="D1033" s="43">
        <f t="shared" si="121"/>
        <v>0</v>
      </c>
      <c r="E1033" s="43">
        <f t="shared" si="122"/>
        <v>0</v>
      </c>
      <c r="F1033" s="44">
        <f t="shared" si="123"/>
        <v>0</v>
      </c>
      <c r="G1033" s="44"/>
      <c r="H1033" s="4" t="e">
        <f t="shared" si="124"/>
        <v>#DIV/0!</v>
      </c>
      <c r="I1033" s="4">
        <v>16.768999999999998</v>
      </c>
      <c r="K1033" s="43">
        <f t="shared" si="125"/>
        <v>1</v>
      </c>
      <c r="L1033" s="43">
        <f t="shared" si="126"/>
        <v>1032</v>
      </c>
      <c r="M1033" s="44">
        <f t="shared" si="127"/>
        <v>19067.183000000026</v>
      </c>
      <c r="N1033" s="4">
        <f t="shared" si="128"/>
        <v>13.558555000000078</v>
      </c>
      <c r="O1033" s="4"/>
    </row>
    <row r="1034" spans="1:15" x14ac:dyDescent="0.2">
      <c r="A1034" s="5">
        <v>42672</v>
      </c>
      <c r="C1034" s="4">
        <f>MIN($B$2:B1034)</f>
        <v>0</v>
      </c>
      <c r="D1034" s="43">
        <f t="shared" si="121"/>
        <v>0</v>
      </c>
      <c r="E1034" s="43">
        <f t="shared" si="122"/>
        <v>0</v>
      </c>
      <c r="F1034" s="44">
        <f t="shared" si="123"/>
        <v>0</v>
      </c>
      <c r="G1034" s="44"/>
      <c r="H1034" s="4" t="e">
        <f t="shared" si="124"/>
        <v>#DIV/0!</v>
      </c>
      <c r="I1034" s="4">
        <v>16.818000000000001</v>
      </c>
      <c r="K1034" s="43">
        <f t="shared" si="125"/>
        <v>1</v>
      </c>
      <c r="L1034" s="43">
        <f t="shared" si="126"/>
        <v>1033</v>
      </c>
      <c r="M1034" s="44">
        <f t="shared" si="127"/>
        <v>19084.001000000026</v>
      </c>
      <c r="N1034" s="4">
        <f t="shared" si="128"/>
        <v>13.58557000000007</v>
      </c>
      <c r="O1034" s="4"/>
    </row>
    <row r="1035" spans="1:15" x14ac:dyDescent="0.2">
      <c r="A1035" s="5">
        <v>42673</v>
      </c>
      <c r="C1035" s="4">
        <f>MIN($B$2:B1035)</f>
        <v>0</v>
      </c>
      <c r="D1035" s="43">
        <f t="shared" si="121"/>
        <v>0</v>
      </c>
      <c r="E1035" s="43">
        <f t="shared" si="122"/>
        <v>0</v>
      </c>
      <c r="F1035" s="44">
        <f t="shared" si="123"/>
        <v>0</v>
      </c>
      <c r="G1035" s="44"/>
      <c r="H1035" s="4" t="e">
        <f t="shared" si="124"/>
        <v>#DIV/0!</v>
      </c>
      <c r="I1035" s="4">
        <v>17.053000000000001</v>
      </c>
      <c r="K1035" s="43">
        <f t="shared" si="125"/>
        <v>1</v>
      </c>
      <c r="L1035" s="43">
        <f t="shared" si="126"/>
        <v>1034</v>
      </c>
      <c r="M1035" s="44">
        <f t="shared" si="127"/>
        <v>19101.054000000026</v>
      </c>
      <c r="N1035" s="4">
        <f t="shared" si="128"/>
        <v>13.613615000000072</v>
      </c>
      <c r="O1035" s="4"/>
    </row>
    <row r="1036" spans="1:15" x14ac:dyDescent="0.2">
      <c r="A1036" s="5">
        <v>42674</v>
      </c>
      <c r="C1036" s="4">
        <f>MIN($B$2:B1036)</f>
        <v>0</v>
      </c>
      <c r="D1036" s="43">
        <f t="shared" si="121"/>
        <v>0</v>
      </c>
      <c r="E1036" s="43">
        <f t="shared" si="122"/>
        <v>0</v>
      </c>
      <c r="F1036" s="44">
        <f t="shared" si="123"/>
        <v>0</v>
      </c>
      <c r="G1036" s="44"/>
      <c r="H1036" s="4" t="e">
        <f t="shared" si="124"/>
        <v>#DIV/0!</v>
      </c>
      <c r="I1036" s="4">
        <v>17.236000000000001</v>
      </c>
      <c r="K1036" s="43">
        <f t="shared" si="125"/>
        <v>1</v>
      </c>
      <c r="L1036" s="43">
        <f t="shared" si="126"/>
        <v>1035</v>
      </c>
      <c r="M1036" s="44">
        <f t="shared" si="127"/>
        <v>19118.290000000026</v>
      </c>
      <c r="N1036" s="4">
        <f t="shared" si="128"/>
        <v>13.642580000000072</v>
      </c>
      <c r="O1036" s="4"/>
    </row>
    <row r="1037" spans="1:15" x14ac:dyDescent="0.2">
      <c r="A1037" s="5">
        <v>42675</v>
      </c>
      <c r="C1037" s="4">
        <f>MIN($B$2:B1037)</f>
        <v>0</v>
      </c>
      <c r="D1037" s="43">
        <f t="shared" si="121"/>
        <v>0</v>
      </c>
      <c r="E1037" s="43">
        <f t="shared" si="122"/>
        <v>0</v>
      </c>
      <c r="F1037" s="44">
        <f t="shared" si="123"/>
        <v>0</v>
      </c>
      <c r="G1037" s="44"/>
      <c r="H1037" s="4" t="e">
        <f t="shared" si="124"/>
        <v>#DIV/0!</v>
      </c>
      <c r="I1037" s="4">
        <v>18.184000000000001</v>
      </c>
      <c r="K1037" s="43">
        <f t="shared" si="125"/>
        <v>1</v>
      </c>
      <c r="L1037" s="43">
        <f t="shared" si="126"/>
        <v>1036</v>
      </c>
      <c r="M1037" s="44">
        <f t="shared" si="127"/>
        <v>19136.474000000027</v>
      </c>
      <c r="N1037" s="4">
        <f t="shared" si="128"/>
        <v>13.675540000000074</v>
      </c>
      <c r="O1037" s="4"/>
    </row>
    <row r="1038" spans="1:15" x14ac:dyDescent="0.2">
      <c r="A1038" s="5">
        <v>42676</v>
      </c>
      <c r="C1038" s="4">
        <f>MIN($B$2:B1038)</f>
        <v>0</v>
      </c>
      <c r="D1038" s="43">
        <f t="shared" si="121"/>
        <v>0</v>
      </c>
      <c r="E1038" s="43">
        <f t="shared" si="122"/>
        <v>0</v>
      </c>
      <c r="F1038" s="44">
        <f t="shared" si="123"/>
        <v>0</v>
      </c>
      <c r="G1038" s="44"/>
      <c r="H1038" s="4" t="e">
        <f t="shared" si="124"/>
        <v>#DIV/0!</v>
      </c>
      <c r="I1038" s="4">
        <v>18.77</v>
      </c>
      <c r="K1038" s="43">
        <f t="shared" si="125"/>
        <v>1</v>
      </c>
      <c r="L1038" s="43">
        <f t="shared" si="126"/>
        <v>1037</v>
      </c>
      <c r="M1038" s="44">
        <f t="shared" si="127"/>
        <v>19155.244000000028</v>
      </c>
      <c r="N1038" s="4">
        <f t="shared" si="128"/>
        <v>13.712145000000072</v>
      </c>
      <c r="O1038" s="4"/>
    </row>
    <row r="1039" spans="1:15" x14ac:dyDescent="0.2">
      <c r="A1039" s="5">
        <v>42677</v>
      </c>
      <c r="C1039" s="4">
        <f>MIN($B$2:B1039)</f>
        <v>0</v>
      </c>
      <c r="D1039" s="43">
        <f t="shared" si="121"/>
        <v>0</v>
      </c>
      <c r="E1039" s="43">
        <f t="shared" si="122"/>
        <v>0</v>
      </c>
      <c r="F1039" s="44">
        <f t="shared" si="123"/>
        <v>0</v>
      </c>
      <c r="G1039" s="44"/>
      <c r="H1039" s="4" t="e">
        <f t="shared" si="124"/>
        <v>#DIV/0!</v>
      </c>
      <c r="I1039" s="4">
        <v>19.077999999999999</v>
      </c>
      <c r="K1039" s="43">
        <f t="shared" si="125"/>
        <v>1</v>
      </c>
      <c r="L1039" s="43">
        <f t="shared" si="126"/>
        <v>1038</v>
      </c>
      <c r="M1039" s="44">
        <f t="shared" si="127"/>
        <v>19174.322000000029</v>
      </c>
      <c r="N1039" s="4">
        <f t="shared" si="128"/>
        <v>13.749660000000077</v>
      </c>
      <c r="O1039" s="4"/>
    </row>
    <row r="1040" spans="1:15" x14ac:dyDescent="0.2">
      <c r="A1040" s="5">
        <v>42678</v>
      </c>
      <c r="C1040" s="4">
        <f>MIN($B$2:B1040)</f>
        <v>0</v>
      </c>
      <c r="D1040" s="43">
        <f t="shared" si="121"/>
        <v>0</v>
      </c>
      <c r="E1040" s="43">
        <f t="shared" si="122"/>
        <v>0</v>
      </c>
      <c r="F1040" s="44">
        <f t="shared" si="123"/>
        <v>0</v>
      </c>
      <c r="G1040" s="44"/>
      <c r="H1040" s="4" t="e">
        <f t="shared" si="124"/>
        <v>#DIV/0!</v>
      </c>
      <c r="I1040" s="4">
        <v>18.12</v>
      </c>
      <c r="K1040" s="43">
        <f t="shared" si="125"/>
        <v>1</v>
      </c>
      <c r="L1040" s="43">
        <f t="shared" si="126"/>
        <v>1039</v>
      </c>
      <c r="M1040" s="44">
        <f t="shared" si="127"/>
        <v>19192.442000000028</v>
      </c>
      <c r="N1040" s="4">
        <f t="shared" si="128"/>
        <v>13.782145000000073</v>
      </c>
      <c r="O1040" s="4"/>
    </row>
    <row r="1041" spans="1:15" x14ac:dyDescent="0.2">
      <c r="A1041" s="5">
        <v>42679</v>
      </c>
      <c r="C1041" s="4">
        <f>MIN($B$2:B1041)</f>
        <v>0</v>
      </c>
      <c r="D1041" s="43">
        <f t="shared" si="121"/>
        <v>0</v>
      </c>
      <c r="E1041" s="43">
        <f t="shared" si="122"/>
        <v>0</v>
      </c>
      <c r="F1041" s="44">
        <f t="shared" si="123"/>
        <v>0</v>
      </c>
      <c r="G1041" s="44"/>
      <c r="H1041" s="4" t="e">
        <f t="shared" si="124"/>
        <v>#DIV/0!</v>
      </c>
      <c r="I1041" s="4">
        <v>18.163</v>
      </c>
      <c r="K1041" s="43">
        <f t="shared" si="125"/>
        <v>1</v>
      </c>
      <c r="L1041" s="43">
        <f t="shared" si="126"/>
        <v>1040</v>
      </c>
      <c r="M1041" s="44">
        <f t="shared" si="127"/>
        <v>19210.605000000029</v>
      </c>
      <c r="N1041" s="4">
        <f t="shared" si="128"/>
        <v>13.813845000000073</v>
      </c>
      <c r="O1041" s="4"/>
    </row>
    <row r="1042" spans="1:15" x14ac:dyDescent="0.2">
      <c r="A1042" s="5">
        <v>42680</v>
      </c>
      <c r="C1042" s="4">
        <f>MIN($B$2:B1042)</f>
        <v>0</v>
      </c>
      <c r="D1042" s="43">
        <f t="shared" si="121"/>
        <v>0</v>
      </c>
      <c r="E1042" s="43">
        <f t="shared" si="122"/>
        <v>0</v>
      </c>
      <c r="F1042" s="44">
        <f t="shared" si="123"/>
        <v>0</v>
      </c>
      <c r="G1042" s="44"/>
      <c r="H1042" s="4" t="e">
        <f t="shared" si="124"/>
        <v>#DIV/0!</v>
      </c>
      <c r="I1042" s="4">
        <v>18.408999999999999</v>
      </c>
      <c r="K1042" s="43">
        <f t="shared" si="125"/>
        <v>1</v>
      </c>
      <c r="L1042" s="43">
        <f t="shared" si="126"/>
        <v>1041</v>
      </c>
      <c r="M1042" s="44">
        <f t="shared" si="127"/>
        <v>19229.014000000028</v>
      </c>
      <c r="N1042" s="4">
        <f t="shared" si="128"/>
        <v>13.846345000000074</v>
      </c>
      <c r="O1042" s="4"/>
    </row>
    <row r="1043" spans="1:15" x14ac:dyDescent="0.2">
      <c r="A1043" s="5">
        <v>42681</v>
      </c>
      <c r="C1043" s="4">
        <f>MIN($B$2:B1043)</f>
        <v>0</v>
      </c>
      <c r="D1043" s="43">
        <f t="shared" si="121"/>
        <v>0</v>
      </c>
      <c r="E1043" s="43">
        <f t="shared" si="122"/>
        <v>0</v>
      </c>
      <c r="F1043" s="44">
        <f t="shared" si="123"/>
        <v>0</v>
      </c>
      <c r="G1043" s="44"/>
      <c r="H1043" s="4" t="e">
        <f t="shared" si="124"/>
        <v>#DIV/0!</v>
      </c>
      <c r="I1043" s="4">
        <v>18.411000000000001</v>
      </c>
      <c r="K1043" s="43">
        <f t="shared" si="125"/>
        <v>1</v>
      </c>
      <c r="L1043" s="43">
        <f t="shared" si="126"/>
        <v>1042</v>
      </c>
      <c r="M1043" s="44">
        <f t="shared" si="127"/>
        <v>19247.425000000028</v>
      </c>
      <c r="N1043" s="4">
        <f t="shared" si="128"/>
        <v>13.87534500000007</v>
      </c>
      <c r="O1043" s="4"/>
    </row>
    <row r="1044" spans="1:15" x14ac:dyDescent="0.2">
      <c r="A1044" s="5">
        <v>42682</v>
      </c>
      <c r="C1044" s="4">
        <f>MIN($B$2:B1044)</f>
        <v>0</v>
      </c>
      <c r="D1044" s="43">
        <f t="shared" si="121"/>
        <v>0</v>
      </c>
      <c r="E1044" s="43">
        <f t="shared" si="122"/>
        <v>0</v>
      </c>
      <c r="F1044" s="44">
        <f t="shared" si="123"/>
        <v>0</v>
      </c>
      <c r="G1044" s="44"/>
      <c r="H1044" s="4" t="e">
        <f t="shared" si="124"/>
        <v>#DIV/0!</v>
      </c>
      <c r="I1044" s="4">
        <v>17.696999999999999</v>
      </c>
      <c r="K1044" s="43">
        <f t="shared" si="125"/>
        <v>1</v>
      </c>
      <c r="L1044" s="43">
        <f t="shared" si="126"/>
        <v>1043</v>
      </c>
      <c r="M1044" s="44">
        <f t="shared" si="127"/>
        <v>19265.122000000028</v>
      </c>
      <c r="N1044" s="4">
        <f t="shared" si="128"/>
        <v>13.89985500000008</v>
      </c>
      <c r="O1044" s="4"/>
    </row>
    <row r="1045" spans="1:15" x14ac:dyDescent="0.2">
      <c r="A1045" s="5">
        <v>42683</v>
      </c>
      <c r="C1045" s="4">
        <f>MIN($B$2:B1045)</f>
        <v>0</v>
      </c>
      <c r="D1045" s="43">
        <f t="shared" si="121"/>
        <v>0</v>
      </c>
      <c r="E1045" s="43">
        <f t="shared" si="122"/>
        <v>0</v>
      </c>
      <c r="F1045" s="44">
        <f t="shared" si="123"/>
        <v>0</v>
      </c>
      <c r="G1045" s="44"/>
      <c r="H1045" s="4" t="e">
        <f t="shared" si="124"/>
        <v>#DIV/0!</v>
      </c>
      <c r="I1045" s="4">
        <v>17.957000000000001</v>
      </c>
      <c r="K1045" s="43">
        <f t="shared" si="125"/>
        <v>1</v>
      </c>
      <c r="L1045" s="43">
        <f t="shared" si="126"/>
        <v>1044</v>
      </c>
      <c r="M1045" s="44">
        <f t="shared" si="127"/>
        <v>19283.079000000027</v>
      </c>
      <c r="N1045" s="4">
        <f t="shared" si="128"/>
        <v>13.924935000000078</v>
      </c>
      <c r="O1045" s="4"/>
    </row>
    <row r="1046" spans="1:15" x14ac:dyDescent="0.2">
      <c r="A1046" s="5">
        <v>42684</v>
      </c>
      <c r="C1046" s="4">
        <f>MIN($B$2:B1046)</f>
        <v>0</v>
      </c>
      <c r="D1046" s="43">
        <f t="shared" si="121"/>
        <v>0</v>
      </c>
      <c r="E1046" s="43">
        <f t="shared" si="122"/>
        <v>0</v>
      </c>
      <c r="F1046" s="44">
        <f t="shared" si="123"/>
        <v>0</v>
      </c>
      <c r="G1046" s="44"/>
      <c r="H1046" s="4" t="e">
        <f t="shared" si="124"/>
        <v>#DIV/0!</v>
      </c>
      <c r="I1046" s="4">
        <v>18.28</v>
      </c>
      <c r="K1046" s="43">
        <f t="shared" si="125"/>
        <v>1</v>
      </c>
      <c r="L1046" s="43">
        <f t="shared" si="126"/>
        <v>1045</v>
      </c>
      <c r="M1046" s="44">
        <f t="shared" si="127"/>
        <v>19301.359000000026</v>
      </c>
      <c r="N1046" s="4">
        <f t="shared" si="128"/>
        <v>13.950650000000078</v>
      </c>
      <c r="O1046" s="4"/>
    </row>
    <row r="1047" spans="1:15" x14ac:dyDescent="0.2">
      <c r="A1047" s="5">
        <v>42685</v>
      </c>
      <c r="C1047" s="4">
        <f>MIN($B$2:B1047)</f>
        <v>0</v>
      </c>
      <c r="D1047" s="43">
        <f t="shared" si="121"/>
        <v>0</v>
      </c>
      <c r="E1047" s="43">
        <f t="shared" si="122"/>
        <v>0</v>
      </c>
      <c r="F1047" s="44">
        <f t="shared" si="123"/>
        <v>0</v>
      </c>
      <c r="G1047" s="44"/>
      <c r="H1047" s="4" t="e">
        <f t="shared" si="124"/>
        <v>#DIV/0!</v>
      </c>
      <c r="I1047" s="4">
        <v>18.178000000000001</v>
      </c>
      <c r="K1047" s="43">
        <f t="shared" si="125"/>
        <v>1</v>
      </c>
      <c r="L1047" s="43">
        <f t="shared" si="126"/>
        <v>1046</v>
      </c>
      <c r="M1047" s="44">
        <f t="shared" si="127"/>
        <v>19319.537000000026</v>
      </c>
      <c r="N1047" s="4">
        <f t="shared" si="128"/>
        <v>13.974695000000084</v>
      </c>
      <c r="O1047" s="4"/>
    </row>
    <row r="1048" spans="1:15" x14ac:dyDescent="0.2">
      <c r="A1048" s="5">
        <v>42686</v>
      </c>
      <c r="C1048" s="4">
        <f>MIN($B$2:B1048)</f>
        <v>0</v>
      </c>
      <c r="D1048" s="43">
        <f t="shared" si="121"/>
        <v>0</v>
      </c>
      <c r="E1048" s="43">
        <f t="shared" si="122"/>
        <v>0</v>
      </c>
      <c r="F1048" s="44">
        <f t="shared" si="123"/>
        <v>0</v>
      </c>
      <c r="G1048" s="44"/>
      <c r="H1048" s="4" t="e">
        <f t="shared" si="124"/>
        <v>#DIV/0!</v>
      </c>
      <c r="I1048" s="4">
        <v>18.225000000000001</v>
      </c>
      <c r="K1048" s="43">
        <f t="shared" si="125"/>
        <v>1</v>
      </c>
      <c r="L1048" s="43">
        <f t="shared" si="126"/>
        <v>1047</v>
      </c>
      <c r="M1048" s="44">
        <f t="shared" si="127"/>
        <v>19337.762000000024</v>
      </c>
      <c r="N1048" s="4">
        <f t="shared" si="128"/>
        <v>13.993875000000081</v>
      </c>
      <c r="O1048" s="4"/>
    </row>
    <row r="1049" spans="1:15" x14ac:dyDescent="0.2">
      <c r="A1049" s="5">
        <v>42687</v>
      </c>
      <c r="C1049" s="4">
        <f>MIN($B$2:B1049)</f>
        <v>0</v>
      </c>
      <c r="D1049" s="43">
        <f t="shared" si="121"/>
        <v>0</v>
      </c>
      <c r="E1049" s="43">
        <f t="shared" si="122"/>
        <v>0</v>
      </c>
      <c r="F1049" s="44">
        <f t="shared" si="123"/>
        <v>0</v>
      </c>
      <c r="G1049" s="44"/>
      <c r="H1049" s="4" t="e">
        <f t="shared" si="124"/>
        <v>#DIV/0!</v>
      </c>
      <c r="I1049" s="4">
        <v>18.239999999999998</v>
      </c>
      <c r="K1049" s="43">
        <f t="shared" si="125"/>
        <v>1</v>
      </c>
      <c r="L1049" s="43">
        <f t="shared" si="126"/>
        <v>1048</v>
      </c>
      <c r="M1049" s="44">
        <f t="shared" si="127"/>
        <v>19356.002000000026</v>
      </c>
      <c r="N1049" s="4">
        <f t="shared" si="128"/>
        <v>14.011520000000091</v>
      </c>
      <c r="O1049" s="4"/>
    </row>
    <row r="1050" spans="1:15" x14ac:dyDescent="0.2">
      <c r="A1050" s="5">
        <v>42688</v>
      </c>
      <c r="C1050" s="4">
        <f>MIN($B$2:B1050)</f>
        <v>0</v>
      </c>
      <c r="D1050" s="43">
        <f t="shared" si="121"/>
        <v>0</v>
      </c>
      <c r="E1050" s="43">
        <f t="shared" si="122"/>
        <v>0</v>
      </c>
      <c r="F1050" s="44">
        <f t="shared" si="123"/>
        <v>0</v>
      </c>
      <c r="G1050" s="44"/>
      <c r="H1050" s="4" t="e">
        <f t="shared" si="124"/>
        <v>#DIV/0!</v>
      </c>
      <c r="I1050" s="4">
        <v>17.846</v>
      </c>
      <c r="K1050" s="43">
        <f t="shared" si="125"/>
        <v>1</v>
      </c>
      <c r="L1050" s="43">
        <f t="shared" si="126"/>
        <v>1049</v>
      </c>
      <c r="M1050" s="44">
        <f t="shared" si="127"/>
        <v>19373.848000000027</v>
      </c>
      <c r="N1050" s="4">
        <f t="shared" si="128"/>
        <v>14.033355000000101</v>
      </c>
      <c r="O1050" s="4"/>
    </row>
    <row r="1051" spans="1:15" x14ac:dyDescent="0.2">
      <c r="A1051" s="5">
        <v>42689</v>
      </c>
      <c r="C1051" s="4">
        <f>MIN($B$2:B1051)</f>
        <v>0</v>
      </c>
      <c r="D1051" s="43">
        <f t="shared" si="121"/>
        <v>0</v>
      </c>
      <c r="E1051" s="43">
        <f t="shared" si="122"/>
        <v>0</v>
      </c>
      <c r="F1051" s="44">
        <f t="shared" si="123"/>
        <v>0</v>
      </c>
      <c r="G1051" s="44"/>
      <c r="H1051" s="4" t="e">
        <f t="shared" si="124"/>
        <v>#DIV/0!</v>
      </c>
      <c r="I1051" s="4">
        <v>17.902999999999999</v>
      </c>
      <c r="K1051" s="43">
        <f t="shared" si="125"/>
        <v>1</v>
      </c>
      <c r="L1051" s="43">
        <f t="shared" si="126"/>
        <v>1050</v>
      </c>
      <c r="M1051" s="44">
        <f t="shared" si="127"/>
        <v>19391.751000000026</v>
      </c>
      <c r="N1051" s="4">
        <f t="shared" si="128"/>
        <v>14.0579900000001</v>
      </c>
      <c r="O1051" s="4"/>
    </row>
    <row r="1052" spans="1:15" x14ac:dyDescent="0.2">
      <c r="A1052" s="5">
        <v>42690</v>
      </c>
      <c r="C1052" s="4">
        <f>MIN($B$2:B1052)</f>
        <v>0</v>
      </c>
      <c r="D1052" s="43">
        <f t="shared" si="121"/>
        <v>0</v>
      </c>
      <c r="E1052" s="43">
        <f t="shared" si="122"/>
        <v>0</v>
      </c>
      <c r="F1052" s="44">
        <f t="shared" si="123"/>
        <v>0</v>
      </c>
      <c r="G1052" s="44"/>
      <c r="H1052" s="4" t="e">
        <f t="shared" si="124"/>
        <v>#DIV/0!</v>
      </c>
      <c r="I1052" s="4">
        <v>17.789000000000001</v>
      </c>
      <c r="K1052" s="43">
        <f t="shared" si="125"/>
        <v>1</v>
      </c>
      <c r="L1052" s="43">
        <f t="shared" si="126"/>
        <v>1051</v>
      </c>
      <c r="M1052" s="44">
        <f t="shared" si="127"/>
        <v>19409.540000000026</v>
      </c>
      <c r="N1052" s="4">
        <f t="shared" si="128"/>
        <v>14.082115000000103</v>
      </c>
      <c r="O1052" s="4"/>
    </row>
    <row r="1053" spans="1:15" x14ac:dyDescent="0.2">
      <c r="A1053" s="5">
        <v>42691</v>
      </c>
      <c r="C1053" s="4">
        <f>MIN($B$2:B1053)</f>
        <v>0</v>
      </c>
      <c r="D1053" s="43">
        <f t="shared" si="121"/>
        <v>0</v>
      </c>
      <c r="E1053" s="43">
        <f t="shared" si="122"/>
        <v>0</v>
      </c>
      <c r="F1053" s="44">
        <f t="shared" si="123"/>
        <v>0</v>
      </c>
      <c r="G1053" s="44"/>
      <c r="H1053" s="4" t="e">
        <f t="shared" si="124"/>
        <v>#DIV/0!</v>
      </c>
      <c r="I1053" s="4">
        <v>17.431000000000001</v>
      </c>
      <c r="K1053" s="43">
        <f t="shared" si="125"/>
        <v>1</v>
      </c>
      <c r="L1053" s="43">
        <f t="shared" si="126"/>
        <v>1052</v>
      </c>
      <c r="M1053" s="44">
        <f t="shared" si="127"/>
        <v>19426.971000000027</v>
      </c>
      <c r="N1053" s="4">
        <f t="shared" si="128"/>
        <v>14.104375000000109</v>
      </c>
      <c r="O1053" s="4"/>
    </row>
    <row r="1054" spans="1:15" x14ac:dyDescent="0.2">
      <c r="A1054" s="5">
        <v>42692</v>
      </c>
      <c r="C1054" s="4">
        <f>MIN($B$2:B1054)</f>
        <v>0</v>
      </c>
      <c r="D1054" s="43">
        <f t="shared" si="121"/>
        <v>0</v>
      </c>
      <c r="E1054" s="43">
        <f t="shared" si="122"/>
        <v>0</v>
      </c>
      <c r="F1054" s="44">
        <f t="shared" si="123"/>
        <v>0</v>
      </c>
      <c r="G1054" s="44"/>
      <c r="H1054" s="4" t="e">
        <f t="shared" si="124"/>
        <v>#DIV/0!</v>
      </c>
      <c r="I1054" s="4">
        <v>17.585999999999999</v>
      </c>
      <c r="K1054" s="43">
        <f t="shared" si="125"/>
        <v>1</v>
      </c>
      <c r="L1054" s="43">
        <f t="shared" si="126"/>
        <v>1053</v>
      </c>
      <c r="M1054" s="44">
        <f t="shared" si="127"/>
        <v>19444.557000000026</v>
      </c>
      <c r="N1054" s="4">
        <f t="shared" si="128"/>
        <v>14.127725000000101</v>
      </c>
      <c r="O1054" s="4"/>
    </row>
    <row r="1055" spans="1:15" x14ac:dyDescent="0.2">
      <c r="A1055" s="5">
        <v>42693</v>
      </c>
      <c r="C1055" s="4">
        <f>MIN($B$2:B1055)</f>
        <v>0</v>
      </c>
      <c r="D1055" s="43">
        <f t="shared" si="121"/>
        <v>0</v>
      </c>
      <c r="E1055" s="43">
        <f t="shared" si="122"/>
        <v>0</v>
      </c>
      <c r="F1055" s="44">
        <f t="shared" si="123"/>
        <v>0</v>
      </c>
      <c r="G1055" s="44"/>
      <c r="H1055" s="4" t="e">
        <f t="shared" si="124"/>
        <v>#DIV/0!</v>
      </c>
      <c r="I1055" s="4">
        <v>17.606999999999999</v>
      </c>
      <c r="K1055" s="43">
        <f t="shared" si="125"/>
        <v>1</v>
      </c>
      <c r="L1055" s="43">
        <f t="shared" si="126"/>
        <v>1054</v>
      </c>
      <c r="M1055" s="44">
        <f t="shared" si="127"/>
        <v>19462.164000000026</v>
      </c>
      <c r="N1055" s="4">
        <f t="shared" si="128"/>
        <v>14.153925000000108</v>
      </c>
      <c r="O1055" s="4"/>
    </row>
    <row r="1056" spans="1:15" x14ac:dyDescent="0.2">
      <c r="A1056" s="5">
        <v>42694</v>
      </c>
      <c r="C1056" s="4">
        <f>MIN($B$2:B1056)</f>
        <v>0</v>
      </c>
      <c r="D1056" s="43">
        <f t="shared" si="121"/>
        <v>0</v>
      </c>
      <c r="E1056" s="43">
        <f t="shared" si="122"/>
        <v>0</v>
      </c>
      <c r="F1056" s="44">
        <f t="shared" si="123"/>
        <v>0</v>
      </c>
      <c r="G1056" s="44"/>
      <c r="H1056" s="4" t="e">
        <f t="shared" si="124"/>
        <v>#DIV/0!</v>
      </c>
      <c r="I1056" s="4">
        <v>17.812000000000001</v>
      </c>
      <c r="K1056" s="43">
        <f t="shared" si="125"/>
        <v>1</v>
      </c>
      <c r="L1056" s="43">
        <f t="shared" si="126"/>
        <v>1055</v>
      </c>
      <c r="M1056" s="44">
        <f t="shared" si="127"/>
        <v>19479.976000000028</v>
      </c>
      <c r="N1056" s="4">
        <f t="shared" si="128"/>
        <v>14.18094500000012</v>
      </c>
      <c r="O1056" s="4"/>
    </row>
    <row r="1057" spans="1:15" x14ac:dyDescent="0.2">
      <c r="A1057" s="5">
        <v>42695</v>
      </c>
      <c r="C1057" s="4">
        <f>MIN($B$2:B1057)</f>
        <v>0</v>
      </c>
      <c r="D1057" s="43">
        <f t="shared" si="121"/>
        <v>0</v>
      </c>
      <c r="E1057" s="43">
        <f t="shared" si="122"/>
        <v>0</v>
      </c>
      <c r="F1057" s="44">
        <f t="shared" si="123"/>
        <v>0</v>
      </c>
      <c r="G1057" s="44"/>
      <c r="H1057" s="4" t="e">
        <f t="shared" si="124"/>
        <v>#DIV/0!</v>
      </c>
      <c r="I1057" s="4">
        <v>17.335999999999999</v>
      </c>
      <c r="K1057" s="43">
        <f t="shared" si="125"/>
        <v>1</v>
      </c>
      <c r="L1057" s="43">
        <f t="shared" si="126"/>
        <v>1056</v>
      </c>
      <c r="M1057" s="44">
        <f t="shared" si="127"/>
        <v>19497.312000000027</v>
      </c>
      <c r="N1057" s="4">
        <f t="shared" si="128"/>
        <v>14.204070000000121</v>
      </c>
      <c r="O1057" s="4"/>
    </row>
    <row r="1058" spans="1:15" x14ac:dyDescent="0.2">
      <c r="A1058" s="5">
        <v>42696</v>
      </c>
      <c r="C1058" s="4">
        <f>MIN($B$2:B1058)</f>
        <v>0</v>
      </c>
      <c r="D1058" s="43">
        <f t="shared" si="121"/>
        <v>0</v>
      </c>
      <c r="E1058" s="43">
        <f t="shared" si="122"/>
        <v>0</v>
      </c>
      <c r="F1058" s="44">
        <f t="shared" si="123"/>
        <v>0</v>
      </c>
      <c r="G1058" s="44"/>
      <c r="H1058" s="4" t="e">
        <f t="shared" si="124"/>
        <v>#DIV/0!</v>
      </c>
      <c r="I1058" s="4">
        <v>17.475999999999999</v>
      </c>
      <c r="K1058" s="43">
        <f t="shared" si="125"/>
        <v>1</v>
      </c>
      <c r="L1058" s="43">
        <f t="shared" si="126"/>
        <v>1057</v>
      </c>
      <c r="M1058" s="44">
        <f t="shared" si="127"/>
        <v>19514.788000000026</v>
      </c>
      <c r="N1058" s="4">
        <f t="shared" si="128"/>
        <v>14.228800000000119</v>
      </c>
      <c r="O1058" s="4"/>
    </row>
    <row r="1059" spans="1:15" x14ac:dyDescent="0.2">
      <c r="A1059" s="5">
        <v>42697</v>
      </c>
      <c r="C1059" s="4">
        <f>MIN($B$2:B1059)</f>
        <v>0</v>
      </c>
      <c r="D1059" s="43">
        <f t="shared" si="121"/>
        <v>0</v>
      </c>
      <c r="E1059" s="43">
        <f t="shared" si="122"/>
        <v>0</v>
      </c>
      <c r="F1059" s="44">
        <f t="shared" si="123"/>
        <v>0</v>
      </c>
      <c r="G1059" s="44"/>
      <c r="H1059" s="4" t="e">
        <f t="shared" si="124"/>
        <v>#DIV/0!</v>
      </c>
      <c r="I1059" s="4">
        <v>17.734000000000002</v>
      </c>
      <c r="K1059" s="43">
        <f t="shared" si="125"/>
        <v>1</v>
      </c>
      <c r="L1059" s="43">
        <f t="shared" si="126"/>
        <v>1058</v>
      </c>
      <c r="M1059" s="44">
        <f t="shared" si="127"/>
        <v>19532.522000000026</v>
      </c>
      <c r="N1059" s="4">
        <f t="shared" si="128"/>
        <v>14.255385000000114</v>
      </c>
      <c r="O1059" s="4"/>
    </row>
    <row r="1060" spans="1:15" x14ac:dyDescent="0.2">
      <c r="A1060" s="5">
        <v>42698</v>
      </c>
      <c r="C1060" s="4">
        <f>MIN($B$2:B1060)</f>
        <v>0</v>
      </c>
      <c r="D1060" s="43">
        <f t="shared" si="121"/>
        <v>0</v>
      </c>
      <c r="E1060" s="43">
        <f t="shared" si="122"/>
        <v>0</v>
      </c>
      <c r="F1060" s="44">
        <f t="shared" si="123"/>
        <v>0</v>
      </c>
      <c r="G1060" s="44"/>
      <c r="H1060" s="4" t="e">
        <f t="shared" si="124"/>
        <v>#DIV/0!</v>
      </c>
      <c r="I1060" s="4">
        <v>17.712</v>
      </c>
      <c r="K1060" s="43">
        <f t="shared" si="125"/>
        <v>1</v>
      </c>
      <c r="L1060" s="43">
        <f t="shared" si="126"/>
        <v>1059</v>
      </c>
      <c r="M1060" s="44">
        <f t="shared" si="127"/>
        <v>19550.234000000026</v>
      </c>
      <c r="N1060" s="4">
        <f t="shared" si="128"/>
        <v>14.281445000000112</v>
      </c>
      <c r="O1060" s="4"/>
    </row>
    <row r="1061" spans="1:15" x14ac:dyDescent="0.2">
      <c r="A1061" s="5">
        <v>42699</v>
      </c>
      <c r="C1061" s="4">
        <f>MIN($B$2:B1061)</f>
        <v>0</v>
      </c>
      <c r="D1061" s="43">
        <f t="shared" si="121"/>
        <v>0</v>
      </c>
      <c r="E1061" s="43">
        <f t="shared" si="122"/>
        <v>0</v>
      </c>
      <c r="F1061" s="44">
        <f t="shared" si="123"/>
        <v>0</v>
      </c>
      <c r="G1061" s="44"/>
      <c r="H1061" s="4" t="e">
        <f t="shared" si="124"/>
        <v>#DIV/0!</v>
      </c>
      <c r="I1061" s="4">
        <v>17.731999999999999</v>
      </c>
      <c r="K1061" s="43">
        <f t="shared" si="125"/>
        <v>1</v>
      </c>
      <c r="L1061" s="43">
        <f t="shared" si="126"/>
        <v>1060</v>
      </c>
      <c r="M1061" s="44">
        <f t="shared" si="127"/>
        <v>19567.966000000026</v>
      </c>
      <c r="N1061" s="4">
        <f t="shared" si="128"/>
        <v>14.304525000000103</v>
      </c>
      <c r="O1061" s="4"/>
    </row>
    <row r="1062" spans="1:15" x14ac:dyDescent="0.2">
      <c r="A1062" s="5">
        <v>42700</v>
      </c>
      <c r="C1062" s="4">
        <f>MIN($B$2:B1062)</f>
        <v>0</v>
      </c>
      <c r="D1062" s="43">
        <f t="shared" si="121"/>
        <v>0</v>
      </c>
      <c r="E1062" s="43">
        <f t="shared" si="122"/>
        <v>0</v>
      </c>
      <c r="F1062" s="44">
        <f t="shared" si="123"/>
        <v>0</v>
      </c>
      <c r="G1062" s="44"/>
      <c r="H1062" s="4" t="e">
        <f t="shared" si="124"/>
        <v>#DIV/0!</v>
      </c>
      <c r="I1062" s="4">
        <v>17.797000000000001</v>
      </c>
      <c r="K1062" s="43">
        <f t="shared" si="125"/>
        <v>1</v>
      </c>
      <c r="L1062" s="43">
        <f t="shared" si="126"/>
        <v>1061</v>
      </c>
      <c r="M1062" s="44">
        <f t="shared" si="127"/>
        <v>19585.763000000024</v>
      </c>
      <c r="N1062" s="4">
        <f t="shared" si="128"/>
        <v>14.329925000000094</v>
      </c>
      <c r="O1062" s="4"/>
    </row>
    <row r="1063" spans="1:15" x14ac:dyDescent="0.2">
      <c r="A1063" s="5">
        <v>42701</v>
      </c>
      <c r="C1063" s="4">
        <f>MIN($B$2:B1063)</f>
        <v>0</v>
      </c>
      <c r="D1063" s="43">
        <f t="shared" si="121"/>
        <v>0</v>
      </c>
      <c r="E1063" s="43">
        <f t="shared" si="122"/>
        <v>0</v>
      </c>
      <c r="F1063" s="44">
        <f t="shared" si="123"/>
        <v>0</v>
      </c>
      <c r="G1063" s="44"/>
      <c r="H1063" s="4" t="e">
        <f t="shared" si="124"/>
        <v>#DIV/0!</v>
      </c>
      <c r="I1063" s="4">
        <v>17.811</v>
      </c>
      <c r="K1063" s="43">
        <f t="shared" si="125"/>
        <v>1</v>
      </c>
      <c r="L1063" s="43">
        <f t="shared" si="126"/>
        <v>1062</v>
      </c>
      <c r="M1063" s="44">
        <f t="shared" si="127"/>
        <v>19603.574000000026</v>
      </c>
      <c r="N1063" s="4">
        <f t="shared" si="128"/>
        <v>14.354475000000093</v>
      </c>
      <c r="O1063" s="4"/>
    </row>
    <row r="1064" spans="1:15" x14ac:dyDescent="0.2">
      <c r="A1064" s="5">
        <v>42702</v>
      </c>
      <c r="C1064" s="4">
        <f>MIN($B$2:B1064)</f>
        <v>0</v>
      </c>
      <c r="D1064" s="43">
        <f t="shared" si="121"/>
        <v>0</v>
      </c>
      <c r="E1064" s="43">
        <f t="shared" si="122"/>
        <v>0</v>
      </c>
      <c r="F1064" s="44">
        <f t="shared" si="123"/>
        <v>0</v>
      </c>
      <c r="G1064" s="44"/>
      <c r="H1064" s="4" t="e">
        <f t="shared" si="124"/>
        <v>#DIV/0!</v>
      </c>
      <c r="I1064" s="4">
        <v>18.079000000000001</v>
      </c>
      <c r="K1064" s="43">
        <f t="shared" si="125"/>
        <v>1</v>
      </c>
      <c r="L1064" s="43">
        <f t="shared" si="126"/>
        <v>1063</v>
      </c>
      <c r="M1064" s="44">
        <f t="shared" si="127"/>
        <v>19621.653000000028</v>
      </c>
      <c r="N1064" s="4">
        <f t="shared" si="128"/>
        <v>14.378980000000102</v>
      </c>
      <c r="O1064" s="4"/>
    </row>
    <row r="1065" spans="1:15" x14ac:dyDescent="0.2">
      <c r="A1065" s="5">
        <v>42703</v>
      </c>
      <c r="C1065" s="4">
        <f>MIN($B$2:B1065)</f>
        <v>0</v>
      </c>
      <c r="D1065" s="43">
        <f t="shared" si="121"/>
        <v>0</v>
      </c>
      <c r="E1065" s="43">
        <f t="shared" si="122"/>
        <v>0</v>
      </c>
      <c r="F1065" s="44">
        <f t="shared" si="123"/>
        <v>0</v>
      </c>
      <c r="G1065" s="44"/>
      <c r="H1065" s="4" t="e">
        <f t="shared" si="124"/>
        <v>#DIV/0!</v>
      </c>
      <c r="I1065" s="4">
        <v>18.311</v>
      </c>
      <c r="K1065" s="43">
        <f t="shared" si="125"/>
        <v>1</v>
      </c>
      <c r="L1065" s="43">
        <f t="shared" si="126"/>
        <v>1064</v>
      </c>
      <c r="M1065" s="44">
        <f t="shared" si="127"/>
        <v>19639.964000000029</v>
      </c>
      <c r="N1065" s="4">
        <f t="shared" si="128"/>
        <v>14.405820000000112</v>
      </c>
      <c r="O1065" s="4"/>
    </row>
    <row r="1066" spans="1:15" x14ac:dyDescent="0.2">
      <c r="A1066" s="5">
        <v>42704</v>
      </c>
      <c r="C1066" s="4">
        <f>MIN($B$2:B1066)</f>
        <v>0</v>
      </c>
      <c r="D1066" s="43">
        <f t="shared" si="121"/>
        <v>0</v>
      </c>
      <c r="E1066" s="43">
        <f t="shared" si="122"/>
        <v>0</v>
      </c>
      <c r="F1066" s="44">
        <f t="shared" si="123"/>
        <v>0</v>
      </c>
      <c r="G1066" s="44"/>
      <c r="H1066" s="4" t="e">
        <f t="shared" si="124"/>
        <v>#DIV/0!</v>
      </c>
      <c r="I1066" s="4">
        <v>18.210999999999999</v>
      </c>
      <c r="K1066" s="43">
        <f t="shared" si="125"/>
        <v>1</v>
      </c>
      <c r="L1066" s="43">
        <f t="shared" si="126"/>
        <v>1065</v>
      </c>
      <c r="M1066" s="44">
        <f t="shared" si="127"/>
        <v>19658.175000000028</v>
      </c>
      <c r="N1066" s="4">
        <f t="shared" si="128"/>
        <v>14.431975000000111</v>
      </c>
      <c r="O1066" s="4"/>
    </row>
    <row r="1067" spans="1:15" x14ac:dyDescent="0.2">
      <c r="A1067" s="5">
        <v>42705</v>
      </c>
      <c r="C1067" s="4">
        <f>MIN($B$2:B1067)</f>
        <v>0</v>
      </c>
      <c r="D1067" s="43">
        <f t="shared" si="121"/>
        <v>0</v>
      </c>
      <c r="E1067" s="43">
        <f t="shared" si="122"/>
        <v>0</v>
      </c>
      <c r="F1067" s="44">
        <f t="shared" si="123"/>
        <v>0</v>
      </c>
      <c r="G1067" s="44"/>
      <c r="H1067" s="4" t="e">
        <f t="shared" si="124"/>
        <v>#DIV/0!</v>
      </c>
      <c r="I1067" s="4">
        <v>18.206</v>
      </c>
      <c r="K1067" s="43">
        <f t="shared" si="125"/>
        <v>1</v>
      </c>
      <c r="L1067" s="43">
        <f t="shared" si="126"/>
        <v>1066</v>
      </c>
      <c r="M1067" s="44">
        <f t="shared" si="127"/>
        <v>19676.381000000027</v>
      </c>
      <c r="N1067" s="4">
        <f t="shared" si="128"/>
        <v>14.45777000000011</v>
      </c>
      <c r="O1067" s="4"/>
    </row>
    <row r="1068" spans="1:15" x14ac:dyDescent="0.2">
      <c r="A1068" s="5">
        <v>42706</v>
      </c>
      <c r="C1068" s="4">
        <f>MIN($B$2:B1068)</f>
        <v>0</v>
      </c>
      <c r="D1068" s="43">
        <f t="shared" si="121"/>
        <v>0</v>
      </c>
      <c r="E1068" s="43">
        <f t="shared" si="122"/>
        <v>0</v>
      </c>
      <c r="F1068" s="44">
        <f t="shared" si="123"/>
        <v>0</v>
      </c>
      <c r="G1068" s="44"/>
      <c r="H1068" s="4" t="e">
        <f t="shared" si="124"/>
        <v>#DIV/0!</v>
      </c>
      <c r="I1068" s="4">
        <v>17.736000000000001</v>
      </c>
      <c r="K1068" s="43">
        <f t="shared" si="125"/>
        <v>1</v>
      </c>
      <c r="L1068" s="43">
        <f t="shared" si="126"/>
        <v>1067</v>
      </c>
      <c r="M1068" s="44">
        <f t="shared" si="127"/>
        <v>19694.117000000027</v>
      </c>
      <c r="N1068" s="4">
        <f t="shared" si="128"/>
        <v>14.479925000000112</v>
      </c>
      <c r="O1068" s="4"/>
    </row>
    <row r="1069" spans="1:15" x14ac:dyDescent="0.2">
      <c r="A1069" s="5">
        <v>42707</v>
      </c>
      <c r="C1069" s="4">
        <f>MIN($B$2:B1069)</f>
        <v>0</v>
      </c>
      <c r="D1069" s="43">
        <f t="shared" ref="D1069:D1097" si="129">IF(B1069&gt;0,1,0)</f>
        <v>0</v>
      </c>
      <c r="E1069" s="43">
        <f t="shared" ref="E1069:E1097" si="130">E1068+D1069</f>
        <v>0</v>
      </c>
      <c r="F1069" s="44">
        <f t="shared" ref="F1069:F1097" si="131">IF(D1069=1,B1069+F1068,F1068)</f>
        <v>0</v>
      </c>
      <c r="G1069" s="44"/>
      <c r="H1069" s="4" t="e">
        <f t="shared" ref="H1069:H1132" si="132">(F1069-F783)/(E1069-E783)</f>
        <v>#DIV/0!</v>
      </c>
      <c r="I1069" s="4">
        <v>17.738</v>
      </c>
      <c r="K1069" s="43">
        <f t="shared" ref="K1069:K1097" si="133">IF(I1069&lt;&gt;0,1,0)</f>
        <v>1</v>
      </c>
      <c r="L1069" s="43">
        <f t="shared" ref="L1069:L1097" si="134">K1069+L1068</f>
        <v>1068</v>
      </c>
      <c r="M1069" s="44">
        <f t="shared" ref="M1069:M1097" si="135">IF(K1069=1,I1069+M1068,M1068)</f>
        <v>19711.855000000029</v>
      </c>
      <c r="N1069" s="4">
        <f t="shared" ref="N1069:N1132" si="136">(M1069-M869)/(L1069-L869)</f>
        <v>14.501915000000118</v>
      </c>
      <c r="O1069" s="4"/>
    </row>
    <row r="1070" spans="1:15" x14ac:dyDescent="0.2">
      <c r="A1070" s="5">
        <v>42708</v>
      </c>
      <c r="C1070" s="4">
        <f>MIN($B$2:B1070)</f>
        <v>0</v>
      </c>
      <c r="D1070" s="43">
        <f t="shared" si="129"/>
        <v>0</v>
      </c>
      <c r="E1070" s="43">
        <f t="shared" si="130"/>
        <v>0</v>
      </c>
      <c r="F1070" s="44">
        <f t="shared" si="131"/>
        <v>0</v>
      </c>
      <c r="G1070" s="44"/>
      <c r="H1070" s="4" t="e">
        <f t="shared" si="132"/>
        <v>#DIV/0!</v>
      </c>
      <c r="I1070" s="4">
        <v>17.966000000000001</v>
      </c>
      <c r="K1070" s="43">
        <f t="shared" si="133"/>
        <v>1</v>
      </c>
      <c r="L1070" s="43">
        <f t="shared" si="134"/>
        <v>1069</v>
      </c>
      <c r="M1070" s="44">
        <f t="shared" si="135"/>
        <v>19729.821000000029</v>
      </c>
      <c r="N1070" s="4">
        <f t="shared" si="136"/>
        <v>14.525490000000119</v>
      </c>
      <c r="O1070" s="4"/>
    </row>
    <row r="1071" spans="1:15" x14ac:dyDescent="0.2">
      <c r="A1071" s="5">
        <v>42709</v>
      </c>
      <c r="C1071" s="4">
        <f>MIN($B$2:B1071)</f>
        <v>0</v>
      </c>
      <c r="D1071" s="43">
        <f t="shared" si="129"/>
        <v>0</v>
      </c>
      <c r="E1071" s="43">
        <f t="shared" si="130"/>
        <v>0</v>
      </c>
      <c r="F1071" s="44">
        <f t="shared" si="131"/>
        <v>0</v>
      </c>
      <c r="G1071" s="44"/>
      <c r="H1071" s="4" t="e">
        <f t="shared" si="132"/>
        <v>#DIV/0!</v>
      </c>
      <c r="I1071" s="4">
        <v>17.428999999999998</v>
      </c>
      <c r="K1071" s="43">
        <f t="shared" si="133"/>
        <v>1</v>
      </c>
      <c r="L1071" s="43">
        <f t="shared" si="134"/>
        <v>1070</v>
      </c>
      <c r="M1071" s="44">
        <f t="shared" si="135"/>
        <v>19747.250000000029</v>
      </c>
      <c r="N1071" s="4">
        <f t="shared" si="136"/>
        <v>14.547270000000116</v>
      </c>
      <c r="O1071" s="4"/>
    </row>
    <row r="1072" spans="1:15" x14ac:dyDescent="0.2">
      <c r="A1072" s="5">
        <v>42710</v>
      </c>
      <c r="C1072" s="4">
        <f>MIN($B$2:B1072)</f>
        <v>0</v>
      </c>
      <c r="D1072" s="43">
        <f t="shared" si="129"/>
        <v>0</v>
      </c>
      <c r="E1072" s="43">
        <f t="shared" si="130"/>
        <v>0</v>
      </c>
      <c r="F1072" s="44">
        <f t="shared" si="131"/>
        <v>0</v>
      </c>
      <c r="G1072" s="44"/>
      <c r="H1072" s="4" t="e">
        <f t="shared" si="132"/>
        <v>#DIV/0!</v>
      </c>
      <c r="I1072" s="4">
        <v>16.757999999999999</v>
      </c>
      <c r="K1072" s="43">
        <f t="shared" si="133"/>
        <v>1</v>
      </c>
      <c r="L1072" s="43">
        <f t="shared" si="134"/>
        <v>1071</v>
      </c>
      <c r="M1072" s="44">
        <f t="shared" si="135"/>
        <v>19764.008000000031</v>
      </c>
      <c r="N1072" s="4">
        <f t="shared" si="136"/>
        <v>14.566670000000123</v>
      </c>
      <c r="O1072" s="4"/>
    </row>
    <row r="1073" spans="1:15" x14ac:dyDescent="0.2">
      <c r="A1073" s="5">
        <v>42711</v>
      </c>
      <c r="C1073" s="4">
        <f>MIN($B$2:B1073)</f>
        <v>0</v>
      </c>
      <c r="D1073" s="43">
        <f t="shared" si="129"/>
        <v>0</v>
      </c>
      <c r="E1073" s="43">
        <f t="shared" si="130"/>
        <v>0</v>
      </c>
      <c r="F1073" s="44">
        <f t="shared" si="131"/>
        <v>0</v>
      </c>
      <c r="G1073" s="44"/>
      <c r="H1073" s="4" t="e">
        <f t="shared" si="132"/>
        <v>#DIV/0!</v>
      </c>
      <c r="I1073" s="4">
        <v>16.567</v>
      </c>
      <c r="K1073" s="43">
        <f t="shared" si="133"/>
        <v>1</v>
      </c>
      <c r="L1073" s="43">
        <f t="shared" si="134"/>
        <v>1072</v>
      </c>
      <c r="M1073" s="44">
        <f t="shared" si="135"/>
        <v>19780.57500000003</v>
      </c>
      <c r="N1073" s="4">
        <f t="shared" si="136"/>
        <v>14.585990000000111</v>
      </c>
      <c r="O1073" s="4"/>
    </row>
    <row r="1074" spans="1:15" x14ac:dyDescent="0.2">
      <c r="A1074" s="5">
        <v>42712</v>
      </c>
      <c r="C1074" s="4">
        <f>MIN($B$2:B1074)</f>
        <v>0</v>
      </c>
      <c r="D1074" s="43">
        <f t="shared" si="129"/>
        <v>0</v>
      </c>
      <c r="E1074" s="43">
        <f t="shared" si="130"/>
        <v>0</v>
      </c>
      <c r="F1074" s="44">
        <f t="shared" si="131"/>
        <v>0</v>
      </c>
      <c r="G1074" s="44"/>
      <c r="H1074" s="4" t="e">
        <f t="shared" si="132"/>
        <v>#DIV/0!</v>
      </c>
      <c r="I1074" s="4">
        <v>16.469000000000001</v>
      </c>
      <c r="K1074" s="43">
        <f t="shared" si="133"/>
        <v>1</v>
      </c>
      <c r="L1074" s="43">
        <f t="shared" si="134"/>
        <v>1073</v>
      </c>
      <c r="M1074" s="44">
        <f t="shared" si="135"/>
        <v>19797.044000000031</v>
      </c>
      <c r="N1074" s="4">
        <f t="shared" si="136"/>
        <v>14.603435000000118</v>
      </c>
      <c r="O1074" s="4"/>
    </row>
    <row r="1075" spans="1:15" x14ac:dyDescent="0.2">
      <c r="A1075" s="5">
        <v>42713</v>
      </c>
      <c r="C1075" s="4">
        <f>MIN($B$2:B1075)</f>
        <v>0</v>
      </c>
      <c r="D1075" s="43">
        <f t="shared" si="129"/>
        <v>0</v>
      </c>
      <c r="E1075" s="43">
        <f t="shared" si="130"/>
        <v>0</v>
      </c>
      <c r="F1075" s="44">
        <f t="shared" si="131"/>
        <v>0</v>
      </c>
      <c r="G1075" s="44"/>
      <c r="H1075" s="4" t="e">
        <f t="shared" si="132"/>
        <v>#DIV/0!</v>
      </c>
      <c r="I1075" s="4">
        <v>16.795000000000002</v>
      </c>
      <c r="K1075" s="43">
        <f t="shared" si="133"/>
        <v>1</v>
      </c>
      <c r="L1075" s="43">
        <f t="shared" si="134"/>
        <v>1074</v>
      </c>
      <c r="M1075" s="44">
        <f t="shared" si="135"/>
        <v>19813.839000000029</v>
      </c>
      <c r="N1075" s="4">
        <f t="shared" si="136"/>
        <v>14.622035000000105</v>
      </c>
      <c r="O1075" s="4"/>
    </row>
    <row r="1076" spans="1:15" x14ac:dyDescent="0.2">
      <c r="A1076" s="5">
        <v>42714</v>
      </c>
      <c r="C1076" s="4">
        <f>MIN($B$2:B1076)</f>
        <v>0</v>
      </c>
      <c r="D1076" s="43">
        <f t="shared" si="129"/>
        <v>0</v>
      </c>
      <c r="E1076" s="43">
        <f t="shared" si="130"/>
        <v>0</v>
      </c>
      <c r="F1076" s="44">
        <f t="shared" si="131"/>
        <v>0</v>
      </c>
      <c r="G1076" s="44"/>
      <c r="H1076" s="4" t="e">
        <f t="shared" si="132"/>
        <v>#DIV/0!</v>
      </c>
      <c r="I1076" s="4">
        <v>16.760999999999999</v>
      </c>
      <c r="K1076" s="43">
        <f t="shared" si="133"/>
        <v>1</v>
      </c>
      <c r="L1076" s="43">
        <f t="shared" si="134"/>
        <v>1075</v>
      </c>
      <c r="M1076" s="44">
        <f t="shared" si="135"/>
        <v>19830.600000000028</v>
      </c>
      <c r="N1076" s="4">
        <f t="shared" si="136"/>
        <v>14.640500000000102</v>
      </c>
      <c r="O1076" s="4"/>
    </row>
    <row r="1077" spans="1:15" x14ac:dyDescent="0.2">
      <c r="A1077" s="5">
        <v>42715</v>
      </c>
      <c r="C1077" s="4">
        <f>MIN($B$2:B1077)</f>
        <v>0</v>
      </c>
      <c r="D1077" s="43">
        <f t="shared" si="129"/>
        <v>0</v>
      </c>
      <c r="E1077" s="43">
        <f t="shared" si="130"/>
        <v>0</v>
      </c>
      <c r="F1077" s="44">
        <f t="shared" si="131"/>
        <v>0</v>
      </c>
      <c r="G1077" s="44"/>
      <c r="H1077" s="4" t="e">
        <f t="shared" si="132"/>
        <v>#DIV/0!</v>
      </c>
      <c r="I1077" s="4">
        <v>16.896000000000001</v>
      </c>
      <c r="K1077" s="43">
        <f t="shared" si="133"/>
        <v>1</v>
      </c>
      <c r="L1077" s="43">
        <f t="shared" si="134"/>
        <v>1076</v>
      </c>
      <c r="M1077" s="44">
        <f t="shared" si="135"/>
        <v>19847.496000000028</v>
      </c>
      <c r="N1077" s="4">
        <f t="shared" si="136"/>
        <v>14.659315000000097</v>
      </c>
      <c r="O1077" s="4"/>
    </row>
    <row r="1078" spans="1:15" x14ac:dyDescent="0.2">
      <c r="A1078" s="5">
        <v>42716</v>
      </c>
      <c r="C1078" s="4">
        <f>MIN($B$2:B1078)</f>
        <v>0</v>
      </c>
      <c r="D1078" s="43">
        <f t="shared" si="129"/>
        <v>0</v>
      </c>
      <c r="E1078" s="43">
        <f t="shared" si="130"/>
        <v>0</v>
      </c>
      <c r="F1078" s="44">
        <f t="shared" si="131"/>
        <v>0</v>
      </c>
      <c r="G1078" s="44"/>
      <c r="H1078" s="4" t="e">
        <f t="shared" si="132"/>
        <v>#DIV/0!</v>
      </c>
      <c r="I1078" s="4">
        <v>17.393000000000001</v>
      </c>
      <c r="K1078" s="43">
        <f t="shared" si="133"/>
        <v>1</v>
      </c>
      <c r="L1078" s="43">
        <f t="shared" si="134"/>
        <v>1077</v>
      </c>
      <c r="M1078" s="44">
        <f t="shared" si="135"/>
        <v>19864.889000000028</v>
      </c>
      <c r="N1078" s="4">
        <f t="shared" si="136"/>
        <v>14.679245000000101</v>
      </c>
      <c r="O1078" s="4"/>
    </row>
    <row r="1079" spans="1:15" x14ac:dyDescent="0.2">
      <c r="A1079" s="5">
        <v>42717</v>
      </c>
      <c r="C1079" s="4">
        <f>MIN($B$2:B1079)</f>
        <v>0</v>
      </c>
      <c r="D1079" s="43">
        <f t="shared" si="129"/>
        <v>0</v>
      </c>
      <c r="E1079" s="43">
        <f t="shared" si="130"/>
        <v>0</v>
      </c>
      <c r="F1079" s="44">
        <f t="shared" si="131"/>
        <v>0</v>
      </c>
      <c r="G1079" s="44"/>
      <c r="H1079" s="4" t="e">
        <f t="shared" si="132"/>
        <v>#DIV/0!</v>
      </c>
      <c r="I1079" s="4">
        <v>17.460999999999999</v>
      </c>
      <c r="K1079" s="43">
        <f t="shared" si="133"/>
        <v>1</v>
      </c>
      <c r="L1079" s="43">
        <f t="shared" si="134"/>
        <v>1078</v>
      </c>
      <c r="M1079" s="44">
        <f t="shared" si="135"/>
        <v>19882.350000000028</v>
      </c>
      <c r="N1079" s="4">
        <f t="shared" si="136"/>
        <v>14.698130000000091</v>
      </c>
      <c r="O1079" s="4"/>
    </row>
    <row r="1080" spans="1:15" x14ac:dyDescent="0.2">
      <c r="A1080" s="5">
        <v>42718</v>
      </c>
      <c r="C1080" s="4">
        <f>MIN($B$2:B1080)</f>
        <v>0</v>
      </c>
      <c r="D1080" s="43">
        <f t="shared" si="129"/>
        <v>0</v>
      </c>
      <c r="E1080" s="43">
        <f t="shared" si="130"/>
        <v>0</v>
      </c>
      <c r="F1080" s="44">
        <f t="shared" si="131"/>
        <v>0</v>
      </c>
      <c r="G1080" s="44"/>
      <c r="H1080" s="4" t="e">
        <f t="shared" si="132"/>
        <v>#DIV/0!</v>
      </c>
      <c r="I1080" s="4">
        <v>17.367000000000001</v>
      </c>
      <c r="K1080" s="43">
        <f t="shared" si="133"/>
        <v>1</v>
      </c>
      <c r="L1080" s="43">
        <f t="shared" si="134"/>
        <v>1079</v>
      </c>
      <c r="M1080" s="44">
        <f t="shared" si="135"/>
        <v>19899.717000000026</v>
      </c>
      <c r="N1080" s="4">
        <f t="shared" si="136"/>
        <v>14.716340000000091</v>
      </c>
      <c r="O1080" s="4"/>
    </row>
    <row r="1081" spans="1:15" x14ac:dyDescent="0.2">
      <c r="A1081" s="5">
        <v>42719</v>
      </c>
      <c r="C1081" s="4">
        <f>MIN($B$2:B1081)</f>
        <v>0</v>
      </c>
      <c r="D1081" s="43">
        <f t="shared" si="129"/>
        <v>0</v>
      </c>
      <c r="E1081" s="43">
        <f t="shared" si="130"/>
        <v>0</v>
      </c>
      <c r="F1081" s="44">
        <f t="shared" si="131"/>
        <v>0</v>
      </c>
      <c r="G1081" s="44"/>
      <c r="H1081" s="4" t="e">
        <f t="shared" si="132"/>
        <v>#DIV/0!</v>
      </c>
      <c r="I1081" s="4">
        <v>17.643000000000001</v>
      </c>
      <c r="K1081" s="43">
        <f t="shared" si="133"/>
        <v>1</v>
      </c>
      <c r="L1081" s="43">
        <f t="shared" si="134"/>
        <v>1080</v>
      </c>
      <c r="M1081" s="44">
        <f t="shared" si="135"/>
        <v>19917.360000000026</v>
      </c>
      <c r="N1081" s="4">
        <f t="shared" si="136"/>
        <v>14.735360000000092</v>
      </c>
      <c r="O1081" s="4"/>
    </row>
    <row r="1082" spans="1:15" x14ac:dyDescent="0.2">
      <c r="A1082" s="5">
        <v>42720</v>
      </c>
      <c r="C1082" s="4">
        <f>MIN($B$2:B1082)</f>
        <v>0</v>
      </c>
      <c r="D1082" s="43">
        <f t="shared" si="129"/>
        <v>0</v>
      </c>
      <c r="E1082" s="43">
        <f t="shared" si="130"/>
        <v>0</v>
      </c>
      <c r="F1082" s="44">
        <f t="shared" si="131"/>
        <v>0</v>
      </c>
      <c r="G1082" s="44"/>
      <c r="H1082" s="4" t="e">
        <f t="shared" si="132"/>
        <v>#DIV/0!</v>
      </c>
      <c r="I1082" s="4">
        <v>17.548999999999999</v>
      </c>
      <c r="K1082" s="43">
        <f t="shared" si="133"/>
        <v>1</v>
      </c>
      <c r="L1082" s="43">
        <f t="shared" si="134"/>
        <v>1081</v>
      </c>
      <c r="M1082" s="44">
        <f t="shared" si="135"/>
        <v>19934.909000000025</v>
      </c>
      <c r="N1082" s="4">
        <f t="shared" si="136"/>
        <v>14.753975000000082</v>
      </c>
      <c r="O1082" s="4"/>
    </row>
    <row r="1083" spans="1:15" x14ac:dyDescent="0.2">
      <c r="A1083" s="5">
        <v>42721</v>
      </c>
      <c r="C1083" s="4">
        <f>MIN($B$2:B1083)</f>
        <v>0</v>
      </c>
      <c r="D1083" s="43">
        <f t="shared" si="129"/>
        <v>0</v>
      </c>
      <c r="E1083" s="43">
        <f t="shared" si="130"/>
        <v>0</v>
      </c>
      <c r="F1083" s="44">
        <f t="shared" si="131"/>
        <v>0</v>
      </c>
      <c r="G1083" s="44"/>
      <c r="H1083" s="4" t="e">
        <f t="shared" si="132"/>
        <v>#DIV/0!</v>
      </c>
      <c r="I1083" s="4">
        <v>17.54</v>
      </c>
      <c r="K1083" s="43">
        <f t="shared" si="133"/>
        <v>1</v>
      </c>
      <c r="L1083" s="43">
        <f t="shared" si="134"/>
        <v>1082</v>
      </c>
      <c r="M1083" s="44">
        <f t="shared" si="135"/>
        <v>19952.449000000026</v>
      </c>
      <c r="N1083" s="4">
        <f t="shared" si="136"/>
        <v>14.770460000000094</v>
      </c>
      <c r="O1083" s="4"/>
    </row>
    <row r="1084" spans="1:15" x14ac:dyDescent="0.2">
      <c r="A1084" s="5">
        <v>42722</v>
      </c>
      <c r="C1084" s="4">
        <f>MIN($B$2:B1084)</f>
        <v>0</v>
      </c>
      <c r="D1084" s="43">
        <f t="shared" si="129"/>
        <v>0</v>
      </c>
      <c r="E1084" s="43">
        <f t="shared" si="130"/>
        <v>0</v>
      </c>
      <c r="F1084" s="44">
        <f t="shared" si="131"/>
        <v>0</v>
      </c>
      <c r="G1084" s="44"/>
      <c r="H1084" s="4" t="e">
        <f t="shared" si="132"/>
        <v>#DIV/0!</v>
      </c>
      <c r="I1084" s="4">
        <v>17.811</v>
      </c>
      <c r="K1084" s="43">
        <f t="shared" si="133"/>
        <v>1</v>
      </c>
      <c r="L1084" s="43">
        <f t="shared" si="134"/>
        <v>1083</v>
      </c>
      <c r="M1084" s="44">
        <f t="shared" si="135"/>
        <v>19970.260000000028</v>
      </c>
      <c r="N1084" s="4">
        <f t="shared" si="136"/>
        <v>14.788465000000105</v>
      </c>
      <c r="O1084" s="4"/>
    </row>
    <row r="1085" spans="1:15" x14ac:dyDescent="0.2">
      <c r="A1085" s="5">
        <v>42723</v>
      </c>
      <c r="C1085" s="4">
        <f>MIN($B$2:B1085)</f>
        <v>0</v>
      </c>
      <c r="D1085" s="43">
        <f t="shared" si="129"/>
        <v>0</v>
      </c>
      <c r="E1085" s="43">
        <f t="shared" si="130"/>
        <v>0</v>
      </c>
      <c r="F1085" s="44">
        <f t="shared" si="131"/>
        <v>0</v>
      </c>
      <c r="G1085" s="44"/>
      <c r="H1085" s="4" t="e">
        <f t="shared" si="132"/>
        <v>#DIV/0!</v>
      </c>
      <c r="I1085" s="4">
        <v>17.864000000000001</v>
      </c>
      <c r="K1085" s="43">
        <f t="shared" si="133"/>
        <v>1</v>
      </c>
      <c r="L1085" s="43">
        <f t="shared" si="134"/>
        <v>1084</v>
      </c>
      <c r="M1085" s="44">
        <f t="shared" si="135"/>
        <v>19988.124000000029</v>
      </c>
      <c r="N1085" s="4">
        <f t="shared" si="136"/>
        <v>14.805080000000107</v>
      </c>
      <c r="O1085" s="4"/>
    </row>
    <row r="1086" spans="1:15" x14ac:dyDescent="0.2">
      <c r="A1086" s="5">
        <v>42724</v>
      </c>
      <c r="C1086" s="4">
        <f>MIN($B$2:B1086)</f>
        <v>0</v>
      </c>
      <c r="D1086" s="43">
        <f t="shared" si="129"/>
        <v>0</v>
      </c>
      <c r="E1086" s="43">
        <f t="shared" si="130"/>
        <v>0</v>
      </c>
      <c r="F1086" s="44">
        <f t="shared" si="131"/>
        <v>0</v>
      </c>
      <c r="G1086" s="44"/>
      <c r="H1086" s="4" t="e">
        <f t="shared" si="132"/>
        <v>#DIV/0!</v>
      </c>
      <c r="I1086" s="4">
        <v>18.035</v>
      </c>
      <c r="K1086" s="43">
        <f t="shared" si="133"/>
        <v>1</v>
      </c>
      <c r="L1086" s="43">
        <f t="shared" si="134"/>
        <v>1085</v>
      </c>
      <c r="M1086" s="44">
        <f t="shared" si="135"/>
        <v>20006.159000000029</v>
      </c>
      <c r="N1086" s="4">
        <f t="shared" si="136"/>
        <v>14.82062500000011</v>
      </c>
      <c r="O1086" s="4"/>
    </row>
    <row r="1087" spans="1:15" x14ac:dyDescent="0.2">
      <c r="A1087" s="5">
        <v>42725</v>
      </c>
      <c r="C1087" s="4">
        <f>MIN($B$2:B1087)</f>
        <v>0</v>
      </c>
      <c r="D1087" s="43">
        <f t="shared" si="129"/>
        <v>0</v>
      </c>
      <c r="E1087" s="43">
        <f t="shared" si="130"/>
        <v>0</v>
      </c>
      <c r="F1087" s="44">
        <f t="shared" si="131"/>
        <v>0</v>
      </c>
      <c r="G1087" s="44"/>
      <c r="H1087" s="4" t="e">
        <f t="shared" si="132"/>
        <v>#DIV/0!</v>
      </c>
      <c r="I1087" s="4">
        <v>17.995999999999999</v>
      </c>
      <c r="K1087" s="43">
        <f t="shared" si="133"/>
        <v>1</v>
      </c>
      <c r="L1087" s="43">
        <f t="shared" si="134"/>
        <v>1086</v>
      </c>
      <c r="M1087" s="44">
        <f t="shared" si="135"/>
        <v>20024.155000000028</v>
      </c>
      <c r="N1087" s="4">
        <f t="shared" si="136"/>
        <v>14.839155000000101</v>
      </c>
      <c r="O1087" s="4"/>
    </row>
    <row r="1088" spans="1:15" x14ac:dyDescent="0.2">
      <c r="A1088" s="5">
        <v>42726</v>
      </c>
      <c r="C1088" s="4">
        <f>MIN($B$2:B1088)</f>
        <v>0</v>
      </c>
      <c r="D1088" s="43">
        <f t="shared" si="129"/>
        <v>0</v>
      </c>
      <c r="E1088" s="43">
        <f t="shared" si="130"/>
        <v>0</v>
      </c>
      <c r="F1088" s="44">
        <f t="shared" si="131"/>
        <v>0</v>
      </c>
      <c r="G1088" s="44"/>
      <c r="H1088" s="4" t="e">
        <f t="shared" si="132"/>
        <v>#DIV/0!</v>
      </c>
      <c r="I1088" s="4">
        <v>18.213000000000001</v>
      </c>
      <c r="K1088" s="43">
        <f t="shared" si="133"/>
        <v>1</v>
      </c>
      <c r="L1088" s="43">
        <f t="shared" si="134"/>
        <v>1087</v>
      </c>
      <c r="M1088" s="44">
        <f t="shared" si="135"/>
        <v>20042.368000000028</v>
      </c>
      <c r="N1088" s="4">
        <f t="shared" si="136"/>
        <v>14.857825000000103</v>
      </c>
      <c r="O1088" s="4"/>
    </row>
    <row r="1089" spans="1:15" x14ac:dyDescent="0.2">
      <c r="A1089" s="5">
        <v>42727</v>
      </c>
      <c r="C1089" s="4">
        <f>MIN($B$2:B1089)</f>
        <v>0</v>
      </c>
      <c r="D1089" s="43">
        <f t="shared" si="129"/>
        <v>0</v>
      </c>
      <c r="E1089" s="43">
        <f t="shared" si="130"/>
        <v>0</v>
      </c>
      <c r="F1089" s="44">
        <f t="shared" si="131"/>
        <v>0</v>
      </c>
      <c r="G1089" s="44"/>
      <c r="H1089" s="4" t="e">
        <f t="shared" si="132"/>
        <v>#DIV/0!</v>
      </c>
      <c r="I1089" s="4">
        <v>17.984999999999999</v>
      </c>
      <c r="K1089" s="43">
        <f t="shared" si="133"/>
        <v>1</v>
      </c>
      <c r="L1089" s="43">
        <f t="shared" si="134"/>
        <v>1088</v>
      </c>
      <c r="M1089" s="44">
        <f t="shared" si="135"/>
        <v>20060.353000000028</v>
      </c>
      <c r="N1089" s="4">
        <f t="shared" si="136"/>
        <v>14.874425000000102</v>
      </c>
      <c r="O1089" s="4"/>
    </row>
    <row r="1090" spans="1:15" x14ac:dyDescent="0.2">
      <c r="A1090" s="5">
        <v>42728</v>
      </c>
      <c r="C1090" s="4">
        <f>MIN($B$2:B1090)</f>
        <v>0</v>
      </c>
      <c r="D1090" s="43">
        <f t="shared" si="129"/>
        <v>0</v>
      </c>
      <c r="E1090" s="43">
        <f t="shared" si="130"/>
        <v>0</v>
      </c>
      <c r="F1090" s="44">
        <f t="shared" si="131"/>
        <v>0</v>
      </c>
      <c r="G1090" s="44"/>
      <c r="H1090" s="4" t="e">
        <f t="shared" si="132"/>
        <v>#DIV/0!</v>
      </c>
      <c r="I1090" s="4">
        <v>17.853000000000002</v>
      </c>
      <c r="K1090" s="43">
        <f t="shared" si="133"/>
        <v>1</v>
      </c>
      <c r="L1090" s="43">
        <f t="shared" si="134"/>
        <v>1089</v>
      </c>
      <c r="M1090" s="44">
        <f t="shared" si="135"/>
        <v>20078.206000000027</v>
      </c>
      <c r="N1090" s="4">
        <f t="shared" si="136"/>
        <v>14.889910000000091</v>
      </c>
      <c r="O1090" s="4"/>
    </row>
    <row r="1091" spans="1:15" x14ac:dyDescent="0.2">
      <c r="A1091" s="5">
        <v>42729</v>
      </c>
      <c r="C1091" s="4">
        <f>MIN($B$2:B1091)</f>
        <v>0</v>
      </c>
      <c r="D1091" s="43">
        <f t="shared" si="129"/>
        <v>0</v>
      </c>
      <c r="E1091" s="43">
        <f t="shared" si="130"/>
        <v>0</v>
      </c>
      <c r="F1091" s="44">
        <f t="shared" si="131"/>
        <v>0</v>
      </c>
      <c r="G1091" s="44"/>
      <c r="H1091" s="4" t="e">
        <f t="shared" si="132"/>
        <v>#DIV/0!</v>
      </c>
      <c r="I1091" s="4">
        <v>17.792000000000002</v>
      </c>
      <c r="K1091" s="43">
        <f t="shared" si="133"/>
        <v>1</v>
      </c>
      <c r="L1091" s="43">
        <f t="shared" si="134"/>
        <v>1090</v>
      </c>
      <c r="M1091" s="44">
        <f t="shared" si="135"/>
        <v>20095.998000000029</v>
      </c>
      <c r="N1091" s="4">
        <f t="shared" si="136"/>
        <v>14.905895000000092</v>
      </c>
      <c r="O1091" s="4"/>
    </row>
    <row r="1092" spans="1:15" x14ac:dyDescent="0.2">
      <c r="A1092" s="5">
        <v>42730</v>
      </c>
      <c r="C1092" s="4">
        <f>MIN($B$2:B1092)</f>
        <v>0</v>
      </c>
      <c r="D1092" s="43">
        <f t="shared" si="129"/>
        <v>0</v>
      </c>
      <c r="E1092" s="43">
        <f t="shared" si="130"/>
        <v>0</v>
      </c>
      <c r="F1092" s="44">
        <f t="shared" si="131"/>
        <v>0</v>
      </c>
      <c r="G1092" s="44"/>
      <c r="H1092" s="4" t="e">
        <f t="shared" si="132"/>
        <v>#DIV/0!</v>
      </c>
      <c r="I1092" s="4">
        <v>18.026</v>
      </c>
      <c r="K1092" s="43">
        <f t="shared" si="133"/>
        <v>1</v>
      </c>
      <c r="L1092" s="43">
        <f t="shared" si="134"/>
        <v>1091</v>
      </c>
      <c r="M1092" s="44">
        <f t="shared" si="135"/>
        <v>20114.02400000003</v>
      </c>
      <c r="N1092" s="4">
        <f t="shared" si="136"/>
        <v>14.924650000000092</v>
      </c>
      <c r="O1092" s="4"/>
    </row>
    <row r="1093" spans="1:15" x14ac:dyDescent="0.2">
      <c r="A1093" s="5">
        <v>42731</v>
      </c>
      <c r="C1093" s="4">
        <f>MIN($B$2:B1093)</f>
        <v>0</v>
      </c>
      <c r="D1093" s="43">
        <f t="shared" si="129"/>
        <v>0</v>
      </c>
      <c r="E1093" s="43">
        <f t="shared" si="130"/>
        <v>0</v>
      </c>
      <c r="F1093" s="44">
        <f t="shared" si="131"/>
        <v>0</v>
      </c>
      <c r="G1093" s="44"/>
      <c r="H1093" s="4" t="e">
        <f t="shared" si="132"/>
        <v>#DIV/0!</v>
      </c>
      <c r="I1093" s="4">
        <v>18.367999999999999</v>
      </c>
      <c r="K1093" s="43">
        <f t="shared" si="133"/>
        <v>1</v>
      </c>
      <c r="L1093" s="43">
        <f t="shared" si="134"/>
        <v>1092</v>
      </c>
      <c r="M1093" s="44">
        <f t="shared" si="135"/>
        <v>20132.392000000029</v>
      </c>
      <c r="N1093" s="4">
        <f t="shared" si="136"/>
        <v>14.946565000000083</v>
      </c>
      <c r="O1093" s="4"/>
    </row>
    <row r="1094" spans="1:15" x14ac:dyDescent="0.2">
      <c r="A1094" s="5">
        <v>42732</v>
      </c>
      <c r="C1094" s="4">
        <f>MIN($B$2:B1094)</f>
        <v>0</v>
      </c>
      <c r="D1094" s="43">
        <f t="shared" si="129"/>
        <v>0</v>
      </c>
      <c r="E1094" s="43">
        <f t="shared" si="130"/>
        <v>0</v>
      </c>
      <c r="F1094" s="44">
        <f t="shared" si="131"/>
        <v>0</v>
      </c>
      <c r="G1094" s="44"/>
      <c r="H1094" s="4" t="e">
        <f t="shared" si="132"/>
        <v>#DIV/0!</v>
      </c>
      <c r="I1094" s="4">
        <v>18.786999999999999</v>
      </c>
      <c r="K1094" s="43">
        <f t="shared" si="133"/>
        <v>1</v>
      </c>
      <c r="L1094" s="43">
        <f t="shared" si="134"/>
        <v>1093</v>
      </c>
      <c r="M1094" s="44">
        <f t="shared" si="135"/>
        <v>20151.179000000029</v>
      </c>
      <c r="N1094" s="4">
        <f t="shared" si="136"/>
        <v>14.970815000000075</v>
      </c>
      <c r="O1094" s="4"/>
    </row>
    <row r="1095" spans="1:15" x14ac:dyDescent="0.2">
      <c r="A1095" s="5">
        <v>42733</v>
      </c>
      <c r="C1095" s="4">
        <f>MIN($B$2:B1095)</f>
        <v>0</v>
      </c>
      <c r="D1095" s="43">
        <f t="shared" si="129"/>
        <v>0</v>
      </c>
      <c r="E1095" s="43">
        <f t="shared" si="130"/>
        <v>0</v>
      </c>
      <c r="F1095" s="44">
        <f t="shared" si="131"/>
        <v>0</v>
      </c>
      <c r="G1095" s="44"/>
      <c r="H1095" s="4" t="e">
        <f t="shared" si="132"/>
        <v>#DIV/0!</v>
      </c>
      <c r="I1095" s="4">
        <v>19.331</v>
      </c>
      <c r="K1095" s="43">
        <f t="shared" si="133"/>
        <v>1</v>
      </c>
      <c r="L1095" s="43">
        <f t="shared" si="134"/>
        <v>1094</v>
      </c>
      <c r="M1095" s="44">
        <f t="shared" si="135"/>
        <v>20170.510000000028</v>
      </c>
      <c r="N1095" s="4">
        <f t="shared" si="136"/>
        <v>14.997780000000075</v>
      </c>
      <c r="O1095" s="4"/>
    </row>
    <row r="1096" spans="1:15" x14ac:dyDescent="0.2">
      <c r="A1096" s="5">
        <v>42734</v>
      </c>
      <c r="C1096" s="4">
        <f>MIN($B$2:B1096)</f>
        <v>0</v>
      </c>
      <c r="D1096" s="43">
        <f t="shared" si="129"/>
        <v>0</v>
      </c>
      <c r="E1096" s="43">
        <f t="shared" si="130"/>
        <v>0</v>
      </c>
      <c r="F1096" s="44">
        <f t="shared" si="131"/>
        <v>0</v>
      </c>
      <c r="G1096" s="44"/>
      <c r="H1096" s="4" t="e">
        <f t="shared" si="132"/>
        <v>#DIV/0!</v>
      </c>
      <c r="I1096" s="4">
        <v>19.562000000000001</v>
      </c>
      <c r="K1096" s="43">
        <f t="shared" si="133"/>
        <v>1</v>
      </c>
      <c r="L1096" s="43">
        <f t="shared" si="134"/>
        <v>1095</v>
      </c>
      <c r="M1096" s="44">
        <f t="shared" si="135"/>
        <v>20190.072000000029</v>
      </c>
      <c r="N1096" s="4">
        <f t="shared" si="136"/>
        <v>15.026980000000076</v>
      </c>
      <c r="O1096" s="4"/>
    </row>
    <row r="1097" spans="1:15" x14ac:dyDescent="0.2">
      <c r="A1097" s="5">
        <v>42735</v>
      </c>
      <c r="C1097" s="4">
        <f>MIN($B$2:B1097)</f>
        <v>0</v>
      </c>
      <c r="D1097" s="43">
        <f t="shared" si="129"/>
        <v>0</v>
      </c>
      <c r="E1097" s="43">
        <f t="shared" si="130"/>
        <v>0</v>
      </c>
      <c r="F1097" s="44">
        <f t="shared" si="131"/>
        <v>0</v>
      </c>
      <c r="G1097" s="44"/>
      <c r="H1097" s="4" t="e">
        <f t="shared" si="132"/>
        <v>#DIV/0!</v>
      </c>
      <c r="I1097" s="4">
        <v>19.632999999999999</v>
      </c>
      <c r="K1097" s="43">
        <f t="shared" si="133"/>
        <v>1</v>
      </c>
      <c r="L1097" s="43">
        <f t="shared" si="134"/>
        <v>1096</v>
      </c>
      <c r="M1097" s="44">
        <f t="shared" si="135"/>
        <v>20209.705000000031</v>
      </c>
      <c r="N1097" s="4">
        <f t="shared" si="136"/>
        <v>15.056395000000084</v>
      </c>
      <c r="O1097" s="4"/>
    </row>
    <row r="1098" spans="1:15" x14ac:dyDescent="0.2">
      <c r="A1098" s="5">
        <v>42736</v>
      </c>
      <c r="C1098" s="4">
        <f>MIN($B$2:B1098)</f>
        <v>0</v>
      </c>
      <c r="D1098" s="43">
        <f t="shared" ref="D1098:D1161" si="137">IF(B1098&gt;0,1,0)</f>
        <v>0</v>
      </c>
      <c r="E1098" s="43">
        <f t="shared" ref="E1098:E1161" si="138">E1097+D1098</f>
        <v>0</v>
      </c>
      <c r="F1098" s="44">
        <f t="shared" ref="F1098:F1161" si="139">IF(D1098=1,B1098+F1097,F1097)</f>
        <v>0</v>
      </c>
      <c r="G1098" s="44"/>
      <c r="H1098" s="4" t="e">
        <f t="shared" si="132"/>
        <v>#DIV/0!</v>
      </c>
      <c r="I1098" s="4">
        <v>20.405000000000001</v>
      </c>
      <c r="J1098" s="4">
        <f>I1098+0.19</f>
        <v>20.595000000000002</v>
      </c>
      <c r="K1098" s="43">
        <f t="shared" ref="K1098:K1161" si="140">IF(I1098&lt;&gt;0,1,0)</f>
        <v>1</v>
      </c>
      <c r="L1098" s="43">
        <f t="shared" ref="L1098:L1161" si="141">K1098+L1097</f>
        <v>1097</v>
      </c>
      <c r="M1098" s="44">
        <f t="shared" ref="M1098:M1161" si="142">IF(K1098=1,I1098+M1097,M1097)</f>
        <v>20230.11000000003</v>
      </c>
      <c r="N1098" s="4">
        <f t="shared" si="136"/>
        <v>15.08789000000008</v>
      </c>
      <c r="O1098" s="4">
        <f t="shared" ref="O1098:O1161" si="143">N1098+0.19</f>
        <v>15.277890000000079</v>
      </c>
    </row>
    <row r="1099" spans="1:15" x14ac:dyDescent="0.2">
      <c r="A1099" s="5">
        <v>42737</v>
      </c>
      <c r="C1099" s="4">
        <f>MIN($B$2:B1099)</f>
        <v>0</v>
      </c>
      <c r="D1099" s="43">
        <f t="shared" si="137"/>
        <v>0</v>
      </c>
      <c r="E1099" s="43">
        <f t="shared" si="138"/>
        <v>0</v>
      </c>
      <c r="F1099" s="44">
        <f t="shared" si="139"/>
        <v>0</v>
      </c>
      <c r="G1099" s="44"/>
      <c r="H1099" s="4" t="e">
        <f t="shared" si="132"/>
        <v>#DIV/0!</v>
      </c>
      <c r="I1099" s="4">
        <v>19.582000000000001</v>
      </c>
      <c r="J1099" s="4">
        <f t="shared" ref="J1099:J1162" si="144">I1099+0.19</f>
        <v>19.772000000000002</v>
      </c>
      <c r="K1099" s="43">
        <f t="shared" si="140"/>
        <v>1</v>
      </c>
      <c r="L1099" s="43">
        <f t="shared" si="141"/>
        <v>1098</v>
      </c>
      <c r="M1099" s="44">
        <f t="shared" si="142"/>
        <v>20249.692000000028</v>
      </c>
      <c r="N1099" s="4">
        <f t="shared" si="136"/>
        <v>15.11566000000008</v>
      </c>
      <c r="O1099" s="4">
        <f t="shared" si="143"/>
        <v>15.30566000000008</v>
      </c>
    </row>
    <row r="1100" spans="1:15" x14ac:dyDescent="0.2">
      <c r="A1100" s="5">
        <v>42738</v>
      </c>
      <c r="B1100" s="4">
        <v>17.88</v>
      </c>
      <c r="C1100" s="4">
        <f>MIN($B$2:B1100)</f>
        <v>17.88</v>
      </c>
      <c r="D1100" s="43">
        <f t="shared" si="137"/>
        <v>1</v>
      </c>
      <c r="E1100" s="43">
        <f t="shared" si="138"/>
        <v>1</v>
      </c>
      <c r="F1100" s="44">
        <f t="shared" si="139"/>
        <v>17.88</v>
      </c>
      <c r="G1100" s="44">
        <f>F1100/E1100</f>
        <v>17.88</v>
      </c>
      <c r="H1100" s="4">
        <f t="shared" si="132"/>
        <v>17.88</v>
      </c>
      <c r="I1100" s="4">
        <v>18.942</v>
      </c>
      <c r="J1100" s="4">
        <f t="shared" si="144"/>
        <v>19.132000000000001</v>
      </c>
      <c r="K1100" s="43">
        <f t="shared" si="140"/>
        <v>1</v>
      </c>
      <c r="L1100" s="43">
        <f t="shared" si="141"/>
        <v>1099</v>
      </c>
      <c r="M1100" s="44">
        <f t="shared" si="142"/>
        <v>20268.634000000027</v>
      </c>
      <c r="N1100" s="4">
        <f t="shared" si="136"/>
        <v>15.138685000000077</v>
      </c>
      <c r="O1100" s="4">
        <f t="shared" si="143"/>
        <v>15.328685000000076</v>
      </c>
    </row>
    <row r="1101" spans="1:15" x14ac:dyDescent="0.2">
      <c r="A1101" s="5">
        <v>42739</v>
      </c>
      <c r="B1101" s="4">
        <v>18.07</v>
      </c>
      <c r="C1101" s="4">
        <f>MIN($B$2:B1101)</f>
        <v>17.88</v>
      </c>
      <c r="D1101" s="43">
        <f t="shared" si="137"/>
        <v>1</v>
      </c>
      <c r="E1101" s="43">
        <f t="shared" si="138"/>
        <v>2</v>
      </c>
      <c r="F1101" s="44">
        <f t="shared" si="139"/>
        <v>35.950000000000003</v>
      </c>
      <c r="G1101" s="44">
        <f t="shared" ref="G1101:G1164" si="145">F1101/E1101</f>
        <v>17.975000000000001</v>
      </c>
      <c r="H1101" s="4">
        <f t="shared" si="132"/>
        <v>17.975000000000001</v>
      </c>
      <c r="I1101" s="4">
        <v>19.035</v>
      </c>
      <c r="J1101" s="4">
        <f t="shared" si="144"/>
        <v>19.225000000000001</v>
      </c>
      <c r="K1101" s="43">
        <f t="shared" si="140"/>
        <v>1</v>
      </c>
      <c r="L1101" s="43">
        <f t="shared" si="141"/>
        <v>1100</v>
      </c>
      <c r="M1101" s="44">
        <f t="shared" si="142"/>
        <v>20287.669000000027</v>
      </c>
      <c r="N1101" s="4">
        <f t="shared" si="136"/>
        <v>15.162165000000078</v>
      </c>
      <c r="O1101" s="4">
        <f t="shared" si="143"/>
        <v>15.352165000000078</v>
      </c>
    </row>
    <row r="1102" spans="1:15" x14ac:dyDescent="0.2">
      <c r="A1102" s="5">
        <v>42740</v>
      </c>
      <c r="B1102" s="4">
        <v>17.98</v>
      </c>
      <c r="C1102" s="4">
        <f>MIN($B$2:B1102)</f>
        <v>17.88</v>
      </c>
      <c r="D1102" s="43">
        <f t="shared" si="137"/>
        <v>1</v>
      </c>
      <c r="E1102" s="43">
        <f t="shared" si="138"/>
        <v>3</v>
      </c>
      <c r="F1102" s="44">
        <f t="shared" si="139"/>
        <v>53.930000000000007</v>
      </c>
      <c r="G1102" s="44">
        <f t="shared" si="145"/>
        <v>17.97666666666667</v>
      </c>
      <c r="H1102" s="4">
        <f t="shared" si="132"/>
        <v>17.97666666666667</v>
      </c>
      <c r="I1102" s="4">
        <v>19.297000000000001</v>
      </c>
      <c r="J1102" s="4">
        <f t="shared" si="144"/>
        <v>19.487000000000002</v>
      </c>
      <c r="K1102" s="43">
        <f t="shared" si="140"/>
        <v>1</v>
      </c>
      <c r="L1102" s="43">
        <f t="shared" si="141"/>
        <v>1101</v>
      </c>
      <c r="M1102" s="44">
        <f t="shared" si="142"/>
        <v>20306.966000000026</v>
      </c>
      <c r="N1102" s="4">
        <f t="shared" si="136"/>
        <v>15.186205000000063</v>
      </c>
      <c r="O1102" s="4">
        <f t="shared" si="143"/>
        <v>15.376205000000063</v>
      </c>
    </row>
    <row r="1103" spans="1:15" x14ac:dyDescent="0.2">
      <c r="A1103" s="5">
        <v>42741</v>
      </c>
      <c r="B1103" s="4">
        <v>17.809999999999999</v>
      </c>
      <c r="C1103" s="4">
        <f>MIN($B$2:B1103)</f>
        <v>17.809999999999999</v>
      </c>
      <c r="D1103" s="43">
        <f t="shared" si="137"/>
        <v>1</v>
      </c>
      <c r="E1103" s="43">
        <f t="shared" si="138"/>
        <v>4</v>
      </c>
      <c r="F1103" s="44">
        <f t="shared" si="139"/>
        <v>71.740000000000009</v>
      </c>
      <c r="G1103" s="44">
        <f t="shared" si="145"/>
        <v>17.935000000000002</v>
      </c>
      <c r="H1103" s="4">
        <f t="shared" si="132"/>
        <v>17.935000000000002</v>
      </c>
      <c r="I1103" s="4">
        <v>19.061</v>
      </c>
      <c r="J1103" s="4">
        <f t="shared" si="144"/>
        <v>19.251000000000001</v>
      </c>
      <c r="K1103" s="43">
        <f t="shared" si="140"/>
        <v>1</v>
      </c>
      <c r="L1103" s="43">
        <f t="shared" si="141"/>
        <v>1102</v>
      </c>
      <c r="M1103" s="44">
        <f t="shared" si="142"/>
        <v>20326.027000000027</v>
      </c>
      <c r="N1103" s="4">
        <f t="shared" si="136"/>
        <v>15.206440000000075</v>
      </c>
      <c r="O1103" s="4">
        <f t="shared" si="143"/>
        <v>15.396440000000075</v>
      </c>
    </row>
    <row r="1104" spans="1:15" x14ac:dyDescent="0.2">
      <c r="A1104" s="5">
        <v>42742</v>
      </c>
      <c r="C1104" s="4">
        <f>MIN($B$2:B1104)</f>
        <v>17.809999999999999</v>
      </c>
      <c r="D1104" s="43">
        <f t="shared" si="137"/>
        <v>0</v>
      </c>
      <c r="E1104" s="43">
        <f t="shared" si="138"/>
        <v>4</v>
      </c>
      <c r="F1104" s="44">
        <f t="shared" si="139"/>
        <v>71.740000000000009</v>
      </c>
      <c r="G1104" s="44">
        <f t="shared" si="145"/>
        <v>17.935000000000002</v>
      </c>
      <c r="H1104" s="4">
        <f t="shared" si="132"/>
        <v>17.935000000000002</v>
      </c>
      <c r="I1104" s="4">
        <v>19.045999999999999</v>
      </c>
      <c r="J1104" s="4">
        <f t="shared" si="144"/>
        <v>19.236000000000001</v>
      </c>
      <c r="K1104" s="43">
        <f t="shared" si="140"/>
        <v>1</v>
      </c>
      <c r="L1104" s="43">
        <f t="shared" si="141"/>
        <v>1103</v>
      </c>
      <c r="M1104" s="44">
        <f t="shared" si="142"/>
        <v>20345.073000000026</v>
      </c>
      <c r="N1104" s="4">
        <f t="shared" si="136"/>
        <v>15.227315000000072</v>
      </c>
      <c r="O1104" s="4">
        <f t="shared" si="143"/>
        <v>15.417315000000071</v>
      </c>
    </row>
    <row r="1105" spans="1:15" x14ac:dyDescent="0.2">
      <c r="A1105" s="5">
        <v>42743</v>
      </c>
      <c r="C1105" s="4">
        <f>MIN($B$2:B1105)</f>
        <v>17.809999999999999</v>
      </c>
      <c r="D1105" s="43">
        <f t="shared" si="137"/>
        <v>0</v>
      </c>
      <c r="E1105" s="43">
        <f t="shared" si="138"/>
        <v>4</v>
      </c>
      <c r="F1105" s="44">
        <f t="shared" si="139"/>
        <v>71.740000000000009</v>
      </c>
      <c r="G1105" s="44">
        <f t="shared" si="145"/>
        <v>17.935000000000002</v>
      </c>
      <c r="H1105" s="4">
        <f t="shared" si="132"/>
        <v>17.935000000000002</v>
      </c>
      <c r="I1105" s="4">
        <v>19.149000000000001</v>
      </c>
      <c r="J1105" s="4">
        <f t="shared" si="144"/>
        <v>19.339000000000002</v>
      </c>
      <c r="K1105" s="43">
        <f t="shared" si="140"/>
        <v>1</v>
      </c>
      <c r="L1105" s="43">
        <f t="shared" si="141"/>
        <v>1104</v>
      </c>
      <c r="M1105" s="44">
        <f t="shared" si="142"/>
        <v>20364.222000000027</v>
      </c>
      <c r="N1105" s="4">
        <f t="shared" si="136"/>
        <v>15.246740000000081</v>
      </c>
      <c r="O1105" s="4">
        <f t="shared" si="143"/>
        <v>15.43674000000008</v>
      </c>
    </row>
    <row r="1106" spans="1:15" x14ac:dyDescent="0.2">
      <c r="A1106" s="5">
        <v>42744</v>
      </c>
      <c r="B1106" s="4">
        <v>18.010000000000002</v>
      </c>
      <c r="C1106" s="4">
        <f>MIN($B$2:B1106)</f>
        <v>17.809999999999999</v>
      </c>
      <c r="D1106" s="43">
        <f t="shared" si="137"/>
        <v>1</v>
      </c>
      <c r="E1106" s="43">
        <f t="shared" si="138"/>
        <v>5</v>
      </c>
      <c r="F1106" s="44">
        <f t="shared" si="139"/>
        <v>89.750000000000014</v>
      </c>
      <c r="G1106" s="44">
        <f t="shared" si="145"/>
        <v>17.950000000000003</v>
      </c>
      <c r="H1106" s="4">
        <f t="shared" si="132"/>
        <v>17.950000000000003</v>
      </c>
      <c r="I1106" s="4">
        <v>19.420000000000002</v>
      </c>
      <c r="J1106" s="4">
        <f t="shared" si="144"/>
        <v>19.610000000000003</v>
      </c>
      <c r="K1106" s="43">
        <f t="shared" si="140"/>
        <v>1</v>
      </c>
      <c r="L1106" s="43">
        <f t="shared" si="141"/>
        <v>1105</v>
      </c>
      <c r="M1106" s="44">
        <f t="shared" si="142"/>
        <v>20383.642000000025</v>
      </c>
      <c r="N1106" s="4">
        <f t="shared" si="136"/>
        <v>15.267875000000076</v>
      </c>
      <c r="O1106" s="4">
        <f t="shared" si="143"/>
        <v>15.457875000000076</v>
      </c>
    </row>
    <row r="1107" spans="1:15" x14ac:dyDescent="0.2">
      <c r="A1107" s="5">
        <v>42745</v>
      </c>
      <c r="B1107" s="4">
        <v>18.03</v>
      </c>
      <c r="C1107" s="4">
        <f>MIN($B$2:B1107)</f>
        <v>17.809999999999999</v>
      </c>
      <c r="D1107" s="43">
        <f t="shared" si="137"/>
        <v>1</v>
      </c>
      <c r="E1107" s="43">
        <f t="shared" si="138"/>
        <v>6</v>
      </c>
      <c r="F1107" s="44">
        <f t="shared" si="139"/>
        <v>107.78000000000002</v>
      </c>
      <c r="G1107" s="44">
        <f t="shared" si="145"/>
        <v>17.963333333333335</v>
      </c>
      <c r="H1107" s="4">
        <f t="shared" si="132"/>
        <v>17.963333333333335</v>
      </c>
      <c r="I1107" s="4">
        <v>20.221</v>
      </c>
      <c r="J1107" s="4">
        <f t="shared" si="144"/>
        <v>20.411000000000001</v>
      </c>
      <c r="K1107" s="43">
        <f t="shared" si="140"/>
        <v>1</v>
      </c>
      <c r="L1107" s="43">
        <f t="shared" si="141"/>
        <v>1106</v>
      </c>
      <c r="M1107" s="44">
        <f t="shared" si="142"/>
        <v>20403.863000000027</v>
      </c>
      <c r="N1107" s="4">
        <f t="shared" si="136"/>
        <v>15.29575000000008</v>
      </c>
      <c r="O1107" s="4">
        <f t="shared" si="143"/>
        <v>15.485750000000079</v>
      </c>
    </row>
    <row r="1108" spans="1:15" x14ac:dyDescent="0.2">
      <c r="A1108" s="5">
        <v>42746</v>
      </c>
      <c r="B1108" s="4">
        <v>18.57</v>
      </c>
      <c r="C1108" s="4">
        <f>MIN($B$2:B1108)</f>
        <v>17.809999999999999</v>
      </c>
      <c r="D1108" s="43">
        <f t="shared" si="137"/>
        <v>1</v>
      </c>
      <c r="E1108" s="43">
        <f t="shared" si="138"/>
        <v>7</v>
      </c>
      <c r="F1108" s="44">
        <f t="shared" si="139"/>
        <v>126.35000000000002</v>
      </c>
      <c r="G1108" s="44">
        <f t="shared" si="145"/>
        <v>18.050000000000004</v>
      </c>
      <c r="H1108" s="4">
        <f t="shared" si="132"/>
        <v>18.050000000000004</v>
      </c>
      <c r="I1108" s="4">
        <v>20.597000000000001</v>
      </c>
      <c r="J1108" s="4">
        <f t="shared" si="144"/>
        <v>20.787000000000003</v>
      </c>
      <c r="K1108" s="43">
        <f t="shared" si="140"/>
        <v>1</v>
      </c>
      <c r="L1108" s="43">
        <f t="shared" si="141"/>
        <v>1107</v>
      </c>
      <c r="M1108" s="44">
        <f t="shared" si="142"/>
        <v>20424.460000000028</v>
      </c>
      <c r="N1108" s="4">
        <f t="shared" si="136"/>
        <v>15.325425000000086</v>
      </c>
      <c r="O1108" s="4">
        <f t="shared" si="143"/>
        <v>15.515425000000086</v>
      </c>
    </row>
    <row r="1109" spans="1:15" x14ac:dyDescent="0.2">
      <c r="A1109" s="5">
        <v>42747</v>
      </c>
      <c r="B1109" s="4">
        <v>18.41</v>
      </c>
      <c r="C1109" s="4">
        <f>MIN($B$2:B1109)</f>
        <v>17.809999999999999</v>
      </c>
      <c r="D1109" s="43">
        <f t="shared" si="137"/>
        <v>1</v>
      </c>
      <c r="E1109" s="43">
        <f t="shared" si="138"/>
        <v>8</v>
      </c>
      <c r="F1109" s="44">
        <f t="shared" si="139"/>
        <v>144.76000000000002</v>
      </c>
      <c r="G1109" s="44">
        <f t="shared" si="145"/>
        <v>18.095000000000002</v>
      </c>
      <c r="H1109" s="4">
        <f t="shared" si="132"/>
        <v>18.095000000000002</v>
      </c>
      <c r="I1109" s="4">
        <v>21.088999999999999</v>
      </c>
      <c r="J1109" s="4">
        <f t="shared" si="144"/>
        <v>21.279</v>
      </c>
      <c r="K1109" s="43">
        <f t="shared" si="140"/>
        <v>1</v>
      </c>
      <c r="L1109" s="43">
        <f t="shared" si="141"/>
        <v>1108</v>
      </c>
      <c r="M1109" s="44">
        <f t="shared" si="142"/>
        <v>20445.549000000028</v>
      </c>
      <c r="N1109" s="4">
        <f t="shared" si="136"/>
        <v>15.356940000000087</v>
      </c>
      <c r="O1109" s="4">
        <f t="shared" si="143"/>
        <v>15.546940000000086</v>
      </c>
    </row>
    <row r="1110" spans="1:15" x14ac:dyDescent="0.2">
      <c r="A1110" s="5">
        <v>42748</v>
      </c>
      <c r="B1110" s="4">
        <v>18.36</v>
      </c>
      <c r="C1110" s="4">
        <f>MIN($B$2:B1110)</f>
        <v>17.809999999999999</v>
      </c>
      <c r="D1110" s="43">
        <f t="shared" si="137"/>
        <v>1</v>
      </c>
      <c r="E1110" s="43">
        <f t="shared" si="138"/>
        <v>9</v>
      </c>
      <c r="F1110" s="44">
        <f t="shared" si="139"/>
        <v>163.12</v>
      </c>
      <c r="G1110" s="44">
        <f t="shared" si="145"/>
        <v>18.124444444444446</v>
      </c>
      <c r="H1110" s="4">
        <f t="shared" si="132"/>
        <v>18.124444444444446</v>
      </c>
      <c r="I1110" s="4">
        <v>20.533000000000001</v>
      </c>
      <c r="J1110" s="4">
        <f t="shared" si="144"/>
        <v>20.723000000000003</v>
      </c>
      <c r="K1110" s="43">
        <f t="shared" si="140"/>
        <v>1</v>
      </c>
      <c r="L1110" s="43">
        <f t="shared" si="141"/>
        <v>1109</v>
      </c>
      <c r="M1110" s="44">
        <f t="shared" si="142"/>
        <v>20466.082000000028</v>
      </c>
      <c r="N1110" s="4">
        <f t="shared" si="136"/>
        <v>15.387540000000081</v>
      </c>
      <c r="O1110" s="4">
        <f t="shared" si="143"/>
        <v>15.577540000000081</v>
      </c>
    </row>
    <row r="1111" spans="1:15" x14ac:dyDescent="0.2">
      <c r="A1111" s="5">
        <v>42749</v>
      </c>
      <c r="C1111" s="4">
        <f>MIN($B$2:B1111)</f>
        <v>17.809999999999999</v>
      </c>
      <c r="D1111" s="43">
        <f t="shared" si="137"/>
        <v>0</v>
      </c>
      <c r="E1111" s="43">
        <f t="shared" si="138"/>
        <v>9</v>
      </c>
      <c r="F1111" s="44">
        <f t="shared" si="139"/>
        <v>163.12</v>
      </c>
      <c r="G1111" s="44">
        <f t="shared" si="145"/>
        <v>18.124444444444446</v>
      </c>
      <c r="H1111" s="4">
        <f t="shared" si="132"/>
        <v>18.124444444444446</v>
      </c>
      <c r="I1111" s="4">
        <v>20.541</v>
      </c>
      <c r="J1111" s="4">
        <f t="shared" si="144"/>
        <v>20.731000000000002</v>
      </c>
      <c r="K1111" s="43">
        <f t="shared" si="140"/>
        <v>1</v>
      </c>
      <c r="L1111" s="43">
        <f t="shared" si="141"/>
        <v>1110</v>
      </c>
      <c r="M1111" s="44">
        <f t="shared" si="142"/>
        <v>20486.623000000029</v>
      </c>
      <c r="N1111" s="4">
        <f t="shared" si="136"/>
        <v>15.418900000000086</v>
      </c>
      <c r="O1111" s="4">
        <f t="shared" si="143"/>
        <v>15.608900000000085</v>
      </c>
    </row>
    <row r="1112" spans="1:15" x14ac:dyDescent="0.2">
      <c r="A1112" s="5">
        <v>42750</v>
      </c>
      <c r="C1112" s="4">
        <f>MIN($B$2:B1112)</f>
        <v>17.809999999999999</v>
      </c>
      <c r="D1112" s="43">
        <f t="shared" si="137"/>
        <v>0</v>
      </c>
      <c r="E1112" s="43">
        <f t="shared" si="138"/>
        <v>9</v>
      </c>
      <c r="F1112" s="44">
        <f t="shared" si="139"/>
        <v>163.12</v>
      </c>
      <c r="G1112" s="44">
        <f t="shared" si="145"/>
        <v>18.124444444444446</v>
      </c>
      <c r="H1112" s="4">
        <f t="shared" si="132"/>
        <v>18.124444444444446</v>
      </c>
      <c r="I1112" s="4">
        <v>20.773</v>
      </c>
      <c r="J1112" s="4">
        <f t="shared" si="144"/>
        <v>20.963000000000001</v>
      </c>
      <c r="K1112" s="43">
        <f t="shared" si="140"/>
        <v>1</v>
      </c>
      <c r="L1112" s="43">
        <f t="shared" si="141"/>
        <v>1111</v>
      </c>
      <c r="M1112" s="44">
        <f t="shared" si="142"/>
        <v>20507.39600000003</v>
      </c>
      <c r="N1112" s="4">
        <f t="shared" si="136"/>
        <v>15.45080000000009</v>
      </c>
      <c r="O1112" s="4">
        <f t="shared" si="143"/>
        <v>15.640800000000089</v>
      </c>
    </row>
    <row r="1113" spans="1:15" x14ac:dyDescent="0.2">
      <c r="A1113" s="5">
        <v>42751</v>
      </c>
      <c r="B1113" s="4">
        <v>17.98</v>
      </c>
      <c r="C1113" s="4">
        <f>MIN($B$2:B1113)</f>
        <v>17.809999999999999</v>
      </c>
      <c r="D1113" s="43">
        <f t="shared" si="137"/>
        <v>1</v>
      </c>
      <c r="E1113" s="43">
        <f t="shared" si="138"/>
        <v>10</v>
      </c>
      <c r="F1113" s="44">
        <f t="shared" si="139"/>
        <v>181.1</v>
      </c>
      <c r="G1113" s="44">
        <f t="shared" si="145"/>
        <v>18.11</v>
      </c>
      <c r="H1113" s="4">
        <f t="shared" si="132"/>
        <v>18.11</v>
      </c>
      <c r="I1113" s="4">
        <v>19.718</v>
      </c>
      <c r="J1113" s="4">
        <f t="shared" si="144"/>
        <v>19.908000000000001</v>
      </c>
      <c r="K1113" s="43">
        <f t="shared" si="140"/>
        <v>1</v>
      </c>
      <c r="L1113" s="43">
        <f t="shared" si="141"/>
        <v>1112</v>
      </c>
      <c r="M1113" s="44">
        <f t="shared" si="142"/>
        <v>20527.114000000031</v>
      </c>
      <c r="N1113" s="4">
        <f t="shared" si="136"/>
        <v>15.478665000000092</v>
      </c>
      <c r="O1113" s="4">
        <f t="shared" si="143"/>
        <v>15.668665000000091</v>
      </c>
    </row>
    <row r="1114" spans="1:15" x14ac:dyDescent="0.2">
      <c r="A1114" s="5">
        <v>42752</v>
      </c>
      <c r="B1114" s="4">
        <v>18.37</v>
      </c>
      <c r="C1114" s="4">
        <f>MIN($B$2:B1114)</f>
        <v>17.809999999999999</v>
      </c>
      <c r="D1114" s="43">
        <f t="shared" si="137"/>
        <v>1</v>
      </c>
      <c r="E1114" s="43">
        <f t="shared" si="138"/>
        <v>11</v>
      </c>
      <c r="F1114" s="44">
        <f t="shared" si="139"/>
        <v>199.47</v>
      </c>
      <c r="G1114" s="44">
        <f t="shared" si="145"/>
        <v>18.133636363636363</v>
      </c>
      <c r="H1114" s="4">
        <f t="shared" si="132"/>
        <v>18.133636363636363</v>
      </c>
      <c r="I1114" s="4">
        <v>20.073</v>
      </c>
      <c r="J1114" s="4">
        <f t="shared" si="144"/>
        <v>20.263000000000002</v>
      </c>
      <c r="K1114" s="43">
        <f t="shared" si="140"/>
        <v>1</v>
      </c>
      <c r="L1114" s="43">
        <f t="shared" si="141"/>
        <v>1113</v>
      </c>
      <c r="M1114" s="44">
        <f t="shared" si="142"/>
        <v>20547.187000000031</v>
      </c>
      <c r="N1114" s="4">
        <f t="shared" si="136"/>
        <v>15.509110000000092</v>
      </c>
      <c r="O1114" s="4">
        <f t="shared" si="143"/>
        <v>15.699110000000092</v>
      </c>
    </row>
    <row r="1115" spans="1:15" x14ac:dyDescent="0.2">
      <c r="A1115" s="5">
        <v>42753</v>
      </c>
      <c r="B1115" s="4">
        <v>18.36</v>
      </c>
      <c r="C1115" s="4">
        <f>MIN($B$2:B1115)</f>
        <v>17.809999999999999</v>
      </c>
      <c r="D1115" s="43">
        <f t="shared" si="137"/>
        <v>1</v>
      </c>
      <c r="E1115" s="43">
        <f t="shared" si="138"/>
        <v>12</v>
      </c>
      <c r="F1115" s="44">
        <f t="shared" si="139"/>
        <v>217.82999999999998</v>
      </c>
      <c r="G1115" s="44">
        <f t="shared" si="145"/>
        <v>18.1525</v>
      </c>
      <c r="H1115" s="4">
        <f t="shared" si="132"/>
        <v>18.1525</v>
      </c>
      <c r="I1115" s="4">
        <v>20.497</v>
      </c>
      <c r="J1115" s="4">
        <f t="shared" si="144"/>
        <v>20.687000000000001</v>
      </c>
      <c r="K1115" s="43">
        <f t="shared" si="140"/>
        <v>1</v>
      </c>
      <c r="L1115" s="43">
        <f t="shared" si="141"/>
        <v>1114</v>
      </c>
      <c r="M1115" s="44">
        <f t="shared" si="142"/>
        <v>20567.68400000003</v>
      </c>
      <c r="N1115" s="4">
        <f t="shared" si="136"/>
        <v>15.541360000000095</v>
      </c>
      <c r="O1115" s="4">
        <f t="shared" si="143"/>
        <v>15.731360000000095</v>
      </c>
    </row>
    <row r="1116" spans="1:15" x14ac:dyDescent="0.2">
      <c r="A1116" s="5">
        <v>42754</v>
      </c>
      <c r="B1116" s="4">
        <v>18.350000000000001</v>
      </c>
      <c r="C1116" s="4">
        <f>MIN($B$2:B1116)</f>
        <v>17.809999999999999</v>
      </c>
      <c r="D1116" s="43">
        <f t="shared" si="137"/>
        <v>1</v>
      </c>
      <c r="E1116" s="43">
        <f t="shared" si="138"/>
        <v>13</v>
      </c>
      <c r="F1116" s="44">
        <f t="shared" si="139"/>
        <v>236.17999999999998</v>
      </c>
      <c r="G1116" s="44">
        <f t="shared" si="145"/>
        <v>18.167692307692306</v>
      </c>
      <c r="H1116" s="4">
        <f t="shared" si="132"/>
        <v>18.167692307692306</v>
      </c>
      <c r="I1116" s="4">
        <v>20.827999999999999</v>
      </c>
      <c r="J1116" s="4">
        <f t="shared" si="144"/>
        <v>21.018000000000001</v>
      </c>
      <c r="K1116" s="43">
        <f t="shared" si="140"/>
        <v>1</v>
      </c>
      <c r="L1116" s="43">
        <f t="shared" si="141"/>
        <v>1115</v>
      </c>
      <c r="M1116" s="44">
        <f t="shared" si="142"/>
        <v>20588.512000000032</v>
      </c>
      <c r="N1116" s="4">
        <f t="shared" si="136"/>
        <v>15.574145000000099</v>
      </c>
      <c r="O1116" s="4">
        <f t="shared" si="143"/>
        <v>15.764145000000099</v>
      </c>
    </row>
    <row r="1117" spans="1:15" x14ac:dyDescent="0.2">
      <c r="A1117" s="5">
        <v>42755</v>
      </c>
      <c r="B1117" s="4">
        <v>18.54</v>
      </c>
      <c r="C1117" s="4">
        <f>MIN($B$2:B1117)</f>
        <v>17.809999999999999</v>
      </c>
      <c r="D1117" s="43">
        <f t="shared" si="137"/>
        <v>1</v>
      </c>
      <c r="E1117" s="43">
        <f t="shared" si="138"/>
        <v>14</v>
      </c>
      <c r="F1117" s="44">
        <f t="shared" si="139"/>
        <v>254.71999999999997</v>
      </c>
      <c r="G1117" s="44">
        <f t="shared" si="145"/>
        <v>18.194285714285712</v>
      </c>
      <c r="H1117" s="4">
        <f t="shared" si="132"/>
        <v>18.194285714285712</v>
      </c>
      <c r="I1117" s="4">
        <v>21.108000000000001</v>
      </c>
      <c r="J1117" s="4">
        <f t="shared" si="144"/>
        <v>21.298000000000002</v>
      </c>
      <c r="K1117" s="43">
        <f t="shared" si="140"/>
        <v>1</v>
      </c>
      <c r="L1117" s="43">
        <f t="shared" si="141"/>
        <v>1116</v>
      </c>
      <c r="M1117" s="44">
        <f t="shared" si="142"/>
        <v>20609.620000000032</v>
      </c>
      <c r="N1117" s="4">
        <f t="shared" si="136"/>
        <v>15.607390000000105</v>
      </c>
      <c r="O1117" s="4">
        <f t="shared" si="143"/>
        <v>15.797390000000105</v>
      </c>
    </row>
    <row r="1118" spans="1:15" x14ac:dyDescent="0.2">
      <c r="A1118" s="5">
        <v>42756</v>
      </c>
      <c r="C1118" s="4">
        <f>MIN($B$2:B1118)</f>
        <v>17.809999999999999</v>
      </c>
      <c r="D1118" s="43">
        <f t="shared" si="137"/>
        <v>0</v>
      </c>
      <c r="E1118" s="43">
        <f t="shared" si="138"/>
        <v>14</v>
      </c>
      <c r="F1118" s="44">
        <f t="shared" si="139"/>
        <v>254.71999999999997</v>
      </c>
      <c r="G1118" s="44">
        <f t="shared" si="145"/>
        <v>18.194285714285712</v>
      </c>
      <c r="H1118" s="4">
        <f t="shared" si="132"/>
        <v>18.194285714285712</v>
      </c>
      <c r="I1118" s="4">
        <v>21.105</v>
      </c>
      <c r="J1118" s="4">
        <f t="shared" si="144"/>
        <v>21.295000000000002</v>
      </c>
      <c r="K1118" s="43">
        <f t="shared" si="140"/>
        <v>1</v>
      </c>
      <c r="L1118" s="43">
        <f t="shared" si="141"/>
        <v>1117</v>
      </c>
      <c r="M1118" s="44">
        <f t="shared" si="142"/>
        <v>20630.725000000031</v>
      </c>
      <c r="N1118" s="4">
        <f t="shared" si="136"/>
        <v>15.641320000000105</v>
      </c>
      <c r="O1118" s="4">
        <f t="shared" si="143"/>
        <v>15.831320000000105</v>
      </c>
    </row>
    <row r="1119" spans="1:15" x14ac:dyDescent="0.2">
      <c r="A1119" s="5">
        <v>42757</v>
      </c>
      <c r="C1119" s="4">
        <f>MIN($B$2:B1119)</f>
        <v>17.809999999999999</v>
      </c>
      <c r="D1119" s="43">
        <f t="shared" si="137"/>
        <v>0</v>
      </c>
      <c r="E1119" s="43">
        <f t="shared" si="138"/>
        <v>14</v>
      </c>
      <c r="F1119" s="44">
        <f t="shared" si="139"/>
        <v>254.71999999999997</v>
      </c>
      <c r="G1119" s="44">
        <f t="shared" si="145"/>
        <v>18.194285714285712</v>
      </c>
      <c r="H1119" s="4">
        <f t="shared" si="132"/>
        <v>18.194285714285712</v>
      </c>
      <c r="I1119" s="4">
        <v>21.239000000000001</v>
      </c>
      <c r="J1119" s="4">
        <f t="shared" si="144"/>
        <v>21.429000000000002</v>
      </c>
      <c r="K1119" s="43">
        <f t="shared" si="140"/>
        <v>1</v>
      </c>
      <c r="L1119" s="43">
        <f t="shared" si="141"/>
        <v>1118</v>
      </c>
      <c r="M1119" s="44">
        <f t="shared" si="142"/>
        <v>20651.964000000033</v>
      </c>
      <c r="N1119" s="4">
        <f t="shared" si="136"/>
        <v>15.676600000000107</v>
      </c>
      <c r="O1119" s="4">
        <f t="shared" si="143"/>
        <v>15.866600000000107</v>
      </c>
    </row>
    <row r="1120" spans="1:15" x14ac:dyDescent="0.2">
      <c r="A1120" s="5">
        <v>42758</v>
      </c>
      <c r="B1120" s="4">
        <v>18.62</v>
      </c>
      <c r="C1120" s="4">
        <f>MIN($B$2:B1120)</f>
        <v>17.809999999999999</v>
      </c>
      <c r="D1120" s="43">
        <f t="shared" si="137"/>
        <v>1</v>
      </c>
      <c r="E1120" s="43">
        <f t="shared" si="138"/>
        <v>15</v>
      </c>
      <c r="F1120" s="44">
        <f t="shared" si="139"/>
        <v>273.33999999999997</v>
      </c>
      <c r="G1120" s="44">
        <f t="shared" si="145"/>
        <v>18.222666666666665</v>
      </c>
      <c r="H1120" s="4">
        <f t="shared" si="132"/>
        <v>18.222666666666665</v>
      </c>
      <c r="I1120" s="4">
        <v>21.98</v>
      </c>
      <c r="J1120" s="4">
        <f t="shared" si="144"/>
        <v>22.17</v>
      </c>
      <c r="K1120" s="43">
        <f t="shared" si="140"/>
        <v>1</v>
      </c>
      <c r="L1120" s="43">
        <f t="shared" si="141"/>
        <v>1119</v>
      </c>
      <c r="M1120" s="44">
        <f t="shared" si="142"/>
        <v>20673.944000000032</v>
      </c>
      <c r="N1120" s="4">
        <f t="shared" si="136"/>
        <v>15.714610000000102</v>
      </c>
      <c r="O1120" s="4">
        <f t="shared" si="143"/>
        <v>15.904610000000101</v>
      </c>
    </row>
    <row r="1121" spans="1:15" x14ac:dyDescent="0.2">
      <c r="A1121" s="5">
        <v>42759</v>
      </c>
      <c r="B1121" s="4">
        <v>18.41</v>
      </c>
      <c r="C1121" s="4">
        <f>MIN($B$2:B1121)</f>
        <v>17.809999999999999</v>
      </c>
      <c r="D1121" s="43">
        <f t="shared" si="137"/>
        <v>1</v>
      </c>
      <c r="E1121" s="43">
        <f t="shared" si="138"/>
        <v>16</v>
      </c>
      <c r="F1121" s="44">
        <f t="shared" si="139"/>
        <v>291.75</v>
      </c>
      <c r="G1121" s="44">
        <f t="shared" si="145"/>
        <v>18.234375</v>
      </c>
      <c r="H1121" s="4">
        <f t="shared" si="132"/>
        <v>18.234375</v>
      </c>
      <c r="I1121" s="4">
        <v>22.024999999999999</v>
      </c>
      <c r="J1121" s="4">
        <f t="shared" si="144"/>
        <v>22.215</v>
      </c>
      <c r="K1121" s="43">
        <f t="shared" si="140"/>
        <v>1</v>
      </c>
      <c r="L1121" s="43">
        <f t="shared" si="141"/>
        <v>1120</v>
      </c>
      <c r="M1121" s="44">
        <f t="shared" si="142"/>
        <v>20695.969000000034</v>
      </c>
      <c r="N1121" s="4">
        <f t="shared" si="136"/>
        <v>15.754715000000106</v>
      </c>
      <c r="O1121" s="4">
        <f t="shared" si="143"/>
        <v>15.944715000000105</v>
      </c>
    </row>
    <row r="1122" spans="1:15" x14ac:dyDescent="0.2">
      <c r="A1122" s="5">
        <v>42760</v>
      </c>
      <c r="B1122" s="4">
        <v>18.149999999999999</v>
      </c>
      <c r="C1122" s="4">
        <f>MIN($B$2:B1122)</f>
        <v>17.809999999999999</v>
      </c>
      <c r="D1122" s="43">
        <f t="shared" si="137"/>
        <v>1</v>
      </c>
      <c r="E1122" s="43">
        <f t="shared" si="138"/>
        <v>17</v>
      </c>
      <c r="F1122" s="44">
        <f t="shared" si="139"/>
        <v>309.89999999999998</v>
      </c>
      <c r="G1122" s="44">
        <f t="shared" si="145"/>
        <v>18.22941176470588</v>
      </c>
      <c r="H1122" s="4">
        <f t="shared" si="132"/>
        <v>18.22941176470588</v>
      </c>
      <c r="I1122" s="4">
        <v>21.259</v>
      </c>
      <c r="J1122" s="4">
        <f t="shared" si="144"/>
        <v>21.449000000000002</v>
      </c>
      <c r="K1122" s="43">
        <f t="shared" si="140"/>
        <v>1</v>
      </c>
      <c r="L1122" s="43">
        <f t="shared" si="141"/>
        <v>1121</v>
      </c>
      <c r="M1122" s="44">
        <f t="shared" si="142"/>
        <v>20717.228000000032</v>
      </c>
      <c r="N1122" s="4">
        <f t="shared" si="136"/>
        <v>15.791310000000102</v>
      </c>
      <c r="O1122" s="4">
        <f t="shared" si="143"/>
        <v>15.981310000000102</v>
      </c>
    </row>
    <row r="1123" spans="1:15" x14ac:dyDescent="0.2">
      <c r="A1123" s="5">
        <v>42761</v>
      </c>
      <c r="B1123" s="4">
        <v>18.149999999999999</v>
      </c>
      <c r="C1123" s="4">
        <f>MIN($B$2:B1123)</f>
        <v>17.809999999999999</v>
      </c>
      <c r="D1123" s="43">
        <f t="shared" si="137"/>
        <v>1</v>
      </c>
      <c r="E1123" s="43">
        <f t="shared" si="138"/>
        <v>18</v>
      </c>
      <c r="F1123" s="44">
        <f t="shared" si="139"/>
        <v>328.04999999999995</v>
      </c>
      <c r="G1123" s="44">
        <f t="shared" si="145"/>
        <v>18.224999999999998</v>
      </c>
      <c r="H1123" s="4">
        <f t="shared" si="132"/>
        <v>18.224999999999998</v>
      </c>
      <c r="I1123" s="4">
        <v>20.72</v>
      </c>
      <c r="J1123" s="4">
        <f t="shared" si="144"/>
        <v>20.91</v>
      </c>
      <c r="K1123" s="43">
        <f t="shared" si="140"/>
        <v>1</v>
      </c>
      <c r="L1123" s="43">
        <f t="shared" si="141"/>
        <v>1122</v>
      </c>
      <c r="M1123" s="44">
        <f t="shared" si="142"/>
        <v>20737.948000000033</v>
      </c>
      <c r="N1123" s="4">
        <f t="shared" si="136"/>
        <v>15.824055000000117</v>
      </c>
      <c r="O1123" s="4">
        <f t="shared" si="143"/>
        <v>16.014055000000116</v>
      </c>
    </row>
    <row r="1124" spans="1:15" x14ac:dyDescent="0.2">
      <c r="A1124" s="5">
        <v>42762</v>
      </c>
      <c r="B1124" s="4">
        <v>17.95</v>
      </c>
      <c r="C1124" s="4">
        <f>MIN($B$2:B1124)</f>
        <v>17.809999999999999</v>
      </c>
      <c r="D1124" s="43">
        <f t="shared" si="137"/>
        <v>1</v>
      </c>
      <c r="E1124" s="43">
        <f t="shared" si="138"/>
        <v>19</v>
      </c>
      <c r="F1124" s="44">
        <f t="shared" si="139"/>
        <v>345.99999999999994</v>
      </c>
      <c r="G1124" s="44">
        <f t="shared" si="145"/>
        <v>18.210526315789469</v>
      </c>
      <c r="H1124" s="4">
        <f t="shared" si="132"/>
        <v>18.210526315789469</v>
      </c>
      <c r="I1124" s="4">
        <v>19.925000000000001</v>
      </c>
      <c r="J1124" s="4">
        <f t="shared" si="144"/>
        <v>20.115000000000002</v>
      </c>
      <c r="K1124" s="43">
        <f t="shared" si="140"/>
        <v>1</v>
      </c>
      <c r="L1124" s="43">
        <f t="shared" si="141"/>
        <v>1123</v>
      </c>
      <c r="M1124" s="44">
        <f t="shared" si="142"/>
        <v>20757.873000000032</v>
      </c>
      <c r="N1124" s="4">
        <f t="shared" si="136"/>
        <v>15.853205000000107</v>
      </c>
      <c r="O1124" s="4">
        <f t="shared" si="143"/>
        <v>16.043205000000107</v>
      </c>
    </row>
    <row r="1125" spans="1:15" x14ac:dyDescent="0.2">
      <c r="A1125" s="5">
        <v>42763</v>
      </c>
      <c r="C1125" s="4">
        <f>MIN($B$2:B1125)</f>
        <v>17.809999999999999</v>
      </c>
      <c r="D1125" s="43">
        <f t="shared" si="137"/>
        <v>0</v>
      </c>
      <c r="E1125" s="43">
        <f t="shared" si="138"/>
        <v>19</v>
      </c>
      <c r="F1125" s="44">
        <f t="shared" si="139"/>
        <v>345.99999999999994</v>
      </c>
      <c r="G1125" s="44">
        <f t="shared" si="145"/>
        <v>18.210526315789469</v>
      </c>
      <c r="H1125" s="4">
        <f t="shared" si="132"/>
        <v>18.210526315789469</v>
      </c>
      <c r="I1125" s="4">
        <v>19.881</v>
      </c>
      <c r="J1125" s="4">
        <f t="shared" si="144"/>
        <v>20.071000000000002</v>
      </c>
      <c r="K1125" s="43">
        <f t="shared" si="140"/>
        <v>1</v>
      </c>
      <c r="L1125" s="43">
        <f t="shared" si="141"/>
        <v>1124</v>
      </c>
      <c r="M1125" s="44">
        <f t="shared" si="142"/>
        <v>20777.754000000034</v>
      </c>
      <c r="N1125" s="4">
        <f t="shared" si="136"/>
        <v>15.880900000000111</v>
      </c>
      <c r="O1125" s="4">
        <f t="shared" si="143"/>
        <v>16.070900000000112</v>
      </c>
    </row>
    <row r="1126" spans="1:15" x14ac:dyDescent="0.2">
      <c r="A1126" s="5">
        <v>42764</v>
      </c>
      <c r="C1126" s="4">
        <f>MIN($B$2:B1126)</f>
        <v>17.809999999999999</v>
      </c>
      <c r="D1126" s="43">
        <f t="shared" si="137"/>
        <v>0</v>
      </c>
      <c r="E1126" s="43">
        <f t="shared" si="138"/>
        <v>19</v>
      </c>
      <c r="F1126" s="44">
        <f t="shared" si="139"/>
        <v>345.99999999999994</v>
      </c>
      <c r="G1126" s="44">
        <f t="shared" si="145"/>
        <v>18.210526315789469</v>
      </c>
      <c r="H1126" s="4">
        <f t="shared" si="132"/>
        <v>18.210526315789469</v>
      </c>
      <c r="I1126" s="4">
        <v>19.954000000000001</v>
      </c>
      <c r="J1126" s="4">
        <f t="shared" si="144"/>
        <v>20.144000000000002</v>
      </c>
      <c r="K1126" s="43">
        <f t="shared" si="140"/>
        <v>1</v>
      </c>
      <c r="L1126" s="43">
        <f t="shared" si="141"/>
        <v>1125</v>
      </c>
      <c r="M1126" s="44">
        <f t="shared" si="142"/>
        <v>20797.708000000035</v>
      </c>
      <c r="N1126" s="4">
        <f t="shared" si="136"/>
        <v>15.90853500000012</v>
      </c>
      <c r="O1126" s="4">
        <f t="shared" si="143"/>
        <v>16.098535000000119</v>
      </c>
    </row>
    <row r="1127" spans="1:15" x14ac:dyDescent="0.2">
      <c r="A1127" s="5">
        <v>42765</v>
      </c>
      <c r="B1127" s="4">
        <v>18.05</v>
      </c>
      <c r="C1127" s="4">
        <f>MIN($B$2:B1127)</f>
        <v>17.809999999999999</v>
      </c>
      <c r="D1127" s="43">
        <f t="shared" si="137"/>
        <v>1</v>
      </c>
      <c r="E1127" s="43">
        <f t="shared" si="138"/>
        <v>20</v>
      </c>
      <c r="F1127" s="44">
        <f t="shared" si="139"/>
        <v>364.04999999999995</v>
      </c>
      <c r="G1127" s="44">
        <f t="shared" si="145"/>
        <v>18.202499999999997</v>
      </c>
      <c r="H1127" s="4">
        <f t="shared" si="132"/>
        <v>18.202499999999997</v>
      </c>
      <c r="I1127" s="4">
        <v>20.690999999999999</v>
      </c>
      <c r="J1127" s="4">
        <f t="shared" si="144"/>
        <v>20.881</v>
      </c>
      <c r="K1127" s="43">
        <f t="shared" si="140"/>
        <v>1</v>
      </c>
      <c r="L1127" s="43">
        <f t="shared" si="141"/>
        <v>1126</v>
      </c>
      <c r="M1127" s="44">
        <f t="shared" si="142"/>
        <v>20818.399000000034</v>
      </c>
      <c r="N1127" s="4">
        <f t="shared" si="136"/>
        <v>15.939725000000108</v>
      </c>
      <c r="O1127" s="4">
        <f t="shared" si="143"/>
        <v>16.129725000000107</v>
      </c>
    </row>
    <row r="1128" spans="1:15" x14ac:dyDescent="0.2">
      <c r="A1128" s="5">
        <v>42766</v>
      </c>
      <c r="B1128" s="4">
        <v>18.04</v>
      </c>
      <c r="C1128" s="4">
        <f>MIN($B$2:B1128)</f>
        <v>17.809999999999999</v>
      </c>
      <c r="D1128" s="43">
        <f t="shared" si="137"/>
        <v>1</v>
      </c>
      <c r="E1128" s="43">
        <f t="shared" si="138"/>
        <v>21</v>
      </c>
      <c r="F1128" s="44">
        <f t="shared" si="139"/>
        <v>382.09</v>
      </c>
      <c r="G1128" s="44">
        <f t="shared" si="145"/>
        <v>18.194761904761904</v>
      </c>
      <c r="H1128" s="4">
        <f t="shared" si="132"/>
        <v>18.194761904761904</v>
      </c>
      <c r="I1128" s="4">
        <v>21.853000000000002</v>
      </c>
      <c r="J1128" s="4">
        <f t="shared" si="144"/>
        <v>22.043000000000003</v>
      </c>
      <c r="K1128" s="43">
        <f t="shared" si="140"/>
        <v>1</v>
      </c>
      <c r="L1128" s="43">
        <f t="shared" si="141"/>
        <v>1127</v>
      </c>
      <c r="M1128" s="44">
        <f t="shared" si="142"/>
        <v>20840.252000000033</v>
      </c>
      <c r="N1128" s="4">
        <f t="shared" si="136"/>
        <v>15.978545000000103</v>
      </c>
      <c r="O1128" s="4">
        <f t="shared" si="143"/>
        <v>16.168545000000105</v>
      </c>
    </row>
    <row r="1129" spans="1:15" x14ac:dyDescent="0.2">
      <c r="A1129" s="5">
        <v>42767</v>
      </c>
      <c r="B1129" s="4">
        <v>18.260000000000002</v>
      </c>
      <c r="C1129" s="4">
        <f>MIN($B$2:B1129)</f>
        <v>17.809999999999999</v>
      </c>
      <c r="D1129" s="43">
        <f t="shared" si="137"/>
        <v>1</v>
      </c>
      <c r="E1129" s="43">
        <f t="shared" si="138"/>
        <v>22</v>
      </c>
      <c r="F1129" s="44">
        <f t="shared" si="139"/>
        <v>400.34999999999997</v>
      </c>
      <c r="G1129" s="44">
        <f t="shared" si="145"/>
        <v>18.197727272727271</v>
      </c>
      <c r="H1129" s="4">
        <f t="shared" si="132"/>
        <v>18.197727272727271</v>
      </c>
      <c r="I1129" s="4">
        <v>22.466000000000001</v>
      </c>
      <c r="J1129" s="4">
        <f t="shared" si="144"/>
        <v>22.656000000000002</v>
      </c>
      <c r="K1129" s="43">
        <f t="shared" si="140"/>
        <v>1</v>
      </c>
      <c r="L1129" s="43">
        <f t="shared" si="141"/>
        <v>1128</v>
      </c>
      <c r="M1129" s="44">
        <f t="shared" si="142"/>
        <v>20862.718000000033</v>
      </c>
      <c r="N1129" s="4">
        <f t="shared" si="136"/>
        <v>16.020790000000105</v>
      </c>
      <c r="O1129" s="4">
        <f t="shared" si="143"/>
        <v>16.210790000000106</v>
      </c>
    </row>
    <row r="1130" spans="1:15" x14ac:dyDescent="0.2">
      <c r="A1130" s="5">
        <v>42768</v>
      </c>
      <c r="B1130" s="4">
        <v>18.170000000000002</v>
      </c>
      <c r="C1130" s="4">
        <f>MIN($B$2:B1130)</f>
        <v>17.809999999999999</v>
      </c>
      <c r="D1130" s="43">
        <f t="shared" si="137"/>
        <v>1</v>
      </c>
      <c r="E1130" s="43">
        <f t="shared" si="138"/>
        <v>23</v>
      </c>
      <c r="F1130" s="44">
        <f t="shared" si="139"/>
        <v>418.52</v>
      </c>
      <c r="G1130" s="44">
        <f t="shared" si="145"/>
        <v>18.196521739130436</v>
      </c>
      <c r="H1130" s="4">
        <f t="shared" si="132"/>
        <v>18.196521739130436</v>
      </c>
      <c r="I1130" s="4">
        <v>22.741</v>
      </c>
      <c r="J1130" s="4">
        <f t="shared" si="144"/>
        <v>22.931000000000001</v>
      </c>
      <c r="K1130" s="43">
        <f t="shared" si="140"/>
        <v>1</v>
      </c>
      <c r="L1130" s="43">
        <f t="shared" si="141"/>
        <v>1129</v>
      </c>
      <c r="M1130" s="44">
        <f t="shared" si="142"/>
        <v>20885.459000000035</v>
      </c>
      <c r="N1130" s="4">
        <f t="shared" si="136"/>
        <v>16.065290000000115</v>
      </c>
      <c r="O1130" s="4">
        <f t="shared" si="143"/>
        <v>16.255290000000116</v>
      </c>
    </row>
    <row r="1131" spans="1:15" x14ac:dyDescent="0.2">
      <c r="A1131" s="5">
        <v>42769</v>
      </c>
      <c r="B1131" s="4">
        <v>18.149999999999999</v>
      </c>
      <c r="C1131" s="4">
        <f>MIN($B$2:B1131)</f>
        <v>17.809999999999999</v>
      </c>
      <c r="D1131" s="43">
        <f t="shared" si="137"/>
        <v>1</v>
      </c>
      <c r="E1131" s="43">
        <f t="shared" si="138"/>
        <v>24</v>
      </c>
      <c r="F1131" s="44">
        <f t="shared" si="139"/>
        <v>436.66999999999996</v>
      </c>
      <c r="G1131" s="44">
        <f t="shared" si="145"/>
        <v>18.19458333333333</v>
      </c>
      <c r="H1131" s="4">
        <f t="shared" si="132"/>
        <v>18.19458333333333</v>
      </c>
      <c r="I1131" s="4">
        <v>22.591999999999999</v>
      </c>
      <c r="J1131" s="4">
        <f t="shared" si="144"/>
        <v>22.782</v>
      </c>
      <c r="K1131" s="43">
        <f t="shared" si="140"/>
        <v>1</v>
      </c>
      <c r="L1131" s="43">
        <f t="shared" si="141"/>
        <v>1130</v>
      </c>
      <c r="M1131" s="44">
        <f t="shared" si="142"/>
        <v>20908.051000000036</v>
      </c>
      <c r="N1131" s="4">
        <f t="shared" si="136"/>
        <v>16.106585000000123</v>
      </c>
      <c r="O1131" s="4">
        <f t="shared" si="143"/>
        <v>16.296585000000125</v>
      </c>
    </row>
    <row r="1132" spans="1:15" x14ac:dyDescent="0.2">
      <c r="A1132" s="5">
        <v>42770</v>
      </c>
      <c r="C1132" s="4">
        <f>MIN($B$2:B1132)</f>
        <v>17.809999999999999</v>
      </c>
      <c r="D1132" s="43">
        <f t="shared" si="137"/>
        <v>0</v>
      </c>
      <c r="E1132" s="43">
        <f t="shared" si="138"/>
        <v>24</v>
      </c>
      <c r="F1132" s="44">
        <f t="shared" si="139"/>
        <v>436.66999999999996</v>
      </c>
      <c r="G1132" s="44">
        <f t="shared" si="145"/>
        <v>18.19458333333333</v>
      </c>
      <c r="H1132" s="4">
        <f t="shared" si="132"/>
        <v>18.19458333333333</v>
      </c>
      <c r="I1132" s="4">
        <v>22.631</v>
      </c>
      <c r="J1132" s="4">
        <f t="shared" si="144"/>
        <v>22.821000000000002</v>
      </c>
      <c r="K1132" s="43">
        <f t="shared" si="140"/>
        <v>1</v>
      </c>
      <c r="L1132" s="43">
        <f t="shared" si="141"/>
        <v>1131</v>
      </c>
      <c r="M1132" s="44">
        <f t="shared" si="142"/>
        <v>20930.682000000037</v>
      </c>
      <c r="N1132" s="4">
        <f t="shared" si="136"/>
        <v>16.147755000000124</v>
      </c>
      <c r="O1132" s="4">
        <f t="shared" si="143"/>
        <v>16.337755000000126</v>
      </c>
    </row>
    <row r="1133" spans="1:15" x14ac:dyDescent="0.2">
      <c r="A1133" s="5">
        <v>42771</v>
      </c>
      <c r="C1133" s="4">
        <f>MIN($B$2:B1133)</f>
        <v>17.809999999999999</v>
      </c>
      <c r="D1133" s="43">
        <f t="shared" si="137"/>
        <v>0</v>
      </c>
      <c r="E1133" s="43">
        <f t="shared" si="138"/>
        <v>24</v>
      </c>
      <c r="F1133" s="44">
        <f t="shared" si="139"/>
        <v>436.66999999999996</v>
      </c>
      <c r="G1133" s="44">
        <f t="shared" si="145"/>
        <v>18.19458333333333</v>
      </c>
      <c r="H1133" s="4">
        <f t="shared" ref="H1133:H1196" si="146">(F1133-F847)/(E1133-E847)</f>
        <v>18.19458333333333</v>
      </c>
      <c r="I1133" s="4">
        <v>23.056999999999999</v>
      </c>
      <c r="J1133" s="4">
        <f t="shared" si="144"/>
        <v>23.247</v>
      </c>
      <c r="K1133" s="43">
        <f t="shared" si="140"/>
        <v>1</v>
      </c>
      <c r="L1133" s="43">
        <f t="shared" si="141"/>
        <v>1132</v>
      </c>
      <c r="M1133" s="44">
        <f t="shared" si="142"/>
        <v>20953.739000000038</v>
      </c>
      <c r="N1133" s="4">
        <f t="shared" ref="N1133:N1196" si="147">(M1133-M933)/(L1133-L933)</f>
        <v>16.190070000000123</v>
      </c>
      <c r="O1133" s="4">
        <f t="shared" si="143"/>
        <v>16.380070000000124</v>
      </c>
    </row>
    <row r="1134" spans="1:15" x14ac:dyDescent="0.2">
      <c r="A1134" s="5">
        <v>42772</v>
      </c>
      <c r="B1134" s="4">
        <v>18.04</v>
      </c>
      <c r="C1134" s="4">
        <f>MIN($B$2:B1134)</f>
        <v>17.809999999999999</v>
      </c>
      <c r="D1134" s="43">
        <f t="shared" si="137"/>
        <v>1</v>
      </c>
      <c r="E1134" s="43">
        <f t="shared" si="138"/>
        <v>25</v>
      </c>
      <c r="F1134" s="44">
        <f t="shared" si="139"/>
        <v>454.71</v>
      </c>
      <c r="G1134" s="44">
        <f t="shared" si="145"/>
        <v>18.188399999999998</v>
      </c>
      <c r="H1134" s="4">
        <f t="shared" si="146"/>
        <v>18.188399999999998</v>
      </c>
      <c r="I1134" s="4">
        <v>22.846</v>
      </c>
      <c r="J1134" s="4">
        <f t="shared" si="144"/>
        <v>23.036000000000001</v>
      </c>
      <c r="K1134" s="43">
        <f t="shared" si="140"/>
        <v>1</v>
      </c>
      <c r="L1134" s="43">
        <f t="shared" si="141"/>
        <v>1133</v>
      </c>
      <c r="M1134" s="44">
        <f t="shared" si="142"/>
        <v>20976.585000000039</v>
      </c>
      <c r="N1134" s="4">
        <f t="shared" si="147"/>
        <v>16.229475000000129</v>
      </c>
      <c r="O1134" s="4">
        <f t="shared" si="143"/>
        <v>16.41947500000013</v>
      </c>
    </row>
    <row r="1135" spans="1:15" x14ac:dyDescent="0.2">
      <c r="A1135" s="5">
        <v>42773</v>
      </c>
      <c r="B1135" s="4">
        <v>18.079999999999998</v>
      </c>
      <c r="C1135" s="4">
        <f>MIN($B$2:B1135)</f>
        <v>17.809999999999999</v>
      </c>
      <c r="D1135" s="43">
        <f t="shared" si="137"/>
        <v>1</v>
      </c>
      <c r="E1135" s="43">
        <f t="shared" si="138"/>
        <v>26</v>
      </c>
      <c r="F1135" s="44">
        <f t="shared" si="139"/>
        <v>472.78999999999996</v>
      </c>
      <c r="G1135" s="44">
        <f t="shared" si="145"/>
        <v>18.184230769230769</v>
      </c>
      <c r="H1135" s="4">
        <f t="shared" si="146"/>
        <v>18.184230769230769</v>
      </c>
      <c r="I1135" s="4">
        <v>22.312999999999999</v>
      </c>
      <c r="J1135" s="4">
        <f t="shared" si="144"/>
        <v>22.503</v>
      </c>
      <c r="K1135" s="43">
        <f t="shared" si="140"/>
        <v>1</v>
      </c>
      <c r="L1135" s="43">
        <f t="shared" si="141"/>
        <v>1134</v>
      </c>
      <c r="M1135" s="44">
        <f t="shared" si="142"/>
        <v>20998.898000000037</v>
      </c>
      <c r="N1135" s="4">
        <f t="shared" si="147"/>
        <v>16.268080000000118</v>
      </c>
      <c r="O1135" s="4">
        <f t="shared" si="143"/>
        <v>16.45808000000012</v>
      </c>
    </row>
    <row r="1136" spans="1:15" x14ac:dyDescent="0.2">
      <c r="A1136" s="5">
        <v>42774</v>
      </c>
      <c r="B1136" s="4">
        <v>18.059999999999999</v>
      </c>
      <c r="C1136" s="4">
        <f>MIN($B$2:B1136)</f>
        <v>17.809999999999999</v>
      </c>
      <c r="D1136" s="43">
        <f t="shared" si="137"/>
        <v>1</v>
      </c>
      <c r="E1136" s="43">
        <f t="shared" si="138"/>
        <v>27</v>
      </c>
      <c r="F1136" s="44">
        <f t="shared" si="139"/>
        <v>490.84999999999997</v>
      </c>
      <c r="G1136" s="44">
        <f t="shared" si="145"/>
        <v>18.179629629629627</v>
      </c>
      <c r="H1136" s="4">
        <f t="shared" si="146"/>
        <v>18.179629629629627</v>
      </c>
      <c r="I1136" s="4">
        <v>21.079000000000001</v>
      </c>
      <c r="J1136" s="4">
        <f t="shared" si="144"/>
        <v>21.269000000000002</v>
      </c>
      <c r="K1136" s="43">
        <f t="shared" si="140"/>
        <v>1</v>
      </c>
      <c r="L1136" s="43">
        <f t="shared" si="141"/>
        <v>1135</v>
      </c>
      <c r="M1136" s="44">
        <f t="shared" si="142"/>
        <v>21019.977000000039</v>
      </c>
      <c r="N1136" s="4">
        <f t="shared" si="147"/>
        <v>16.300660000000136</v>
      </c>
      <c r="O1136" s="4">
        <f t="shared" si="143"/>
        <v>16.490660000000137</v>
      </c>
    </row>
    <row r="1137" spans="1:15" x14ac:dyDescent="0.2">
      <c r="A1137" s="5">
        <v>42775</v>
      </c>
      <c r="B1137" s="4">
        <v>18.13</v>
      </c>
      <c r="C1137" s="4">
        <f>MIN($B$2:B1137)</f>
        <v>17.809999999999999</v>
      </c>
      <c r="D1137" s="43">
        <f t="shared" si="137"/>
        <v>1</v>
      </c>
      <c r="E1137" s="43">
        <f t="shared" si="138"/>
        <v>28</v>
      </c>
      <c r="F1137" s="44">
        <f t="shared" si="139"/>
        <v>508.97999999999996</v>
      </c>
      <c r="G1137" s="44">
        <f t="shared" si="145"/>
        <v>18.177857142857142</v>
      </c>
      <c r="H1137" s="4">
        <f t="shared" si="146"/>
        <v>18.177857142857142</v>
      </c>
      <c r="I1137" s="4">
        <v>20.988</v>
      </c>
      <c r="J1137" s="4">
        <f t="shared" si="144"/>
        <v>21.178000000000001</v>
      </c>
      <c r="K1137" s="43">
        <f t="shared" si="140"/>
        <v>1</v>
      </c>
      <c r="L1137" s="43">
        <f t="shared" si="141"/>
        <v>1136</v>
      </c>
      <c r="M1137" s="44">
        <f t="shared" si="142"/>
        <v>21040.96500000004</v>
      </c>
      <c r="N1137" s="4">
        <f t="shared" si="147"/>
        <v>16.331160000000146</v>
      </c>
      <c r="O1137" s="4">
        <f t="shared" si="143"/>
        <v>16.521160000000148</v>
      </c>
    </row>
    <row r="1138" spans="1:15" x14ac:dyDescent="0.2">
      <c r="A1138" s="5">
        <v>42776</v>
      </c>
      <c r="B1138" s="4">
        <v>18.149999999999999</v>
      </c>
      <c r="C1138" s="4">
        <f>MIN($B$2:B1138)</f>
        <v>17.809999999999999</v>
      </c>
      <c r="D1138" s="43">
        <f t="shared" si="137"/>
        <v>1</v>
      </c>
      <c r="E1138" s="43">
        <f t="shared" si="138"/>
        <v>29</v>
      </c>
      <c r="F1138" s="44">
        <f t="shared" si="139"/>
        <v>527.13</v>
      </c>
      <c r="G1138" s="44">
        <f t="shared" si="145"/>
        <v>18.176896551724138</v>
      </c>
      <c r="H1138" s="4">
        <f t="shared" si="146"/>
        <v>18.176896551724138</v>
      </c>
      <c r="I1138" s="4">
        <v>20.286999999999999</v>
      </c>
      <c r="J1138" s="4">
        <f t="shared" si="144"/>
        <v>20.477</v>
      </c>
      <c r="K1138" s="43">
        <f t="shared" si="140"/>
        <v>1</v>
      </c>
      <c r="L1138" s="43">
        <f t="shared" si="141"/>
        <v>1137</v>
      </c>
      <c r="M1138" s="44">
        <f t="shared" si="142"/>
        <v>21061.25200000004</v>
      </c>
      <c r="N1138" s="4">
        <f t="shared" si="147"/>
        <v>16.357335000000148</v>
      </c>
      <c r="O1138" s="4">
        <f t="shared" si="143"/>
        <v>16.54733500000015</v>
      </c>
    </row>
    <row r="1139" spans="1:15" x14ac:dyDescent="0.2">
      <c r="A1139" s="5">
        <v>42777</v>
      </c>
      <c r="C1139" s="4">
        <f>MIN($B$2:B1139)</f>
        <v>17.809999999999999</v>
      </c>
      <c r="D1139" s="43">
        <f t="shared" si="137"/>
        <v>0</v>
      </c>
      <c r="E1139" s="43">
        <f t="shared" si="138"/>
        <v>29</v>
      </c>
      <c r="F1139" s="44">
        <f t="shared" si="139"/>
        <v>527.13</v>
      </c>
      <c r="G1139" s="44">
        <f t="shared" si="145"/>
        <v>18.176896551724138</v>
      </c>
      <c r="H1139" s="4">
        <f t="shared" si="146"/>
        <v>18.176896551724138</v>
      </c>
      <c r="I1139" s="4">
        <v>20.276</v>
      </c>
      <c r="J1139" s="4">
        <f t="shared" si="144"/>
        <v>20.466000000000001</v>
      </c>
      <c r="K1139" s="43">
        <f t="shared" si="140"/>
        <v>1</v>
      </c>
      <c r="L1139" s="43">
        <f t="shared" si="141"/>
        <v>1138</v>
      </c>
      <c r="M1139" s="44">
        <f t="shared" si="142"/>
        <v>21081.528000000042</v>
      </c>
      <c r="N1139" s="4">
        <f t="shared" si="147"/>
        <v>16.384855000000151</v>
      </c>
      <c r="O1139" s="4">
        <f t="shared" si="143"/>
        <v>16.574855000000152</v>
      </c>
    </row>
    <row r="1140" spans="1:15" x14ac:dyDescent="0.2">
      <c r="A1140" s="5">
        <v>42778</v>
      </c>
      <c r="C1140" s="4">
        <f>MIN($B$2:B1140)</f>
        <v>17.809999999999999</v>
      </c>
      <c r="D1140" s="43">
        <f t="shared" si="137"/>
        <v>0</v>
      </c>
      <c r="E1140" s="43">
        <f t="shared" si="138"/>
        <v>29</v>
      </c>
      <c r="F1140" s="44">
        <f t="shared" si="139"/>
        <v>527.13</v>
      </c>
      <c r="G1140" s="44">
        <f t="shared" si="145"/>
        <v>18.176896551724138</v>
      </c>
      <c r="H1140" s="4">
        <f t="shared" si="146"/>
        <v>18.176896551724138</v>
      </c>
      <c r="I1140" s="4">
        <v>20.381</v>
      </c>
      <c r="J1140" s="4">
        <f t="shared" si="144"/>
        <v>20.571000000000002</v>
      </c>
      <c r="K1140" s="43">
        <f t="shared" si="140"/>
        <v>1</v>
      </c>
      <c r="L1140" s="43">
        <f t="shared" si="141"/>
        <v>1139</v>
      </c>
      <c r="M1140" s="44">
        <f t="shared" si="142"/>
        <v>21101.909000000043</v>
      </c>
      <c r="N1140" s="4">
        <f t="shared" si="147"/>
        <v>16.41365000000016</v>
      </c>
      <c r="O1140" s="4">
        <f t="shared" si="143"/>
        <v>16.603650000000162</v>
      </c>
    </row>
    <row r="1141" spans="1:15" x14ac:dyDescent="0.2">
      <c r="A1141" s="5">
        <v>42779</v>
      </c>
      <c r="B1141" s="4">
        <v>17.989999999999998</v>
      </c>
      <c r="C1141" s="4">
        <f>MIN($B$2:B1141)</f>
        <v>17.809999999999999</v>
      </c>
      <c r="D1141" s="43">
        <f t="shared" si="137"/>
        <v>1</v>
      </c>
      <c r="E1141" s="43">
        <f t="shared" si="138"/>
        <v>30</v>
      </c>
      <c r="F1141" s="44">
        <f t="shared" si="139"/>
        <v>545.12</v>
      </c>
      <c r="G1141" s="44">
        <f t="shared" si="145"/>
        <v>18.170666666666666</v>
      </c>
      <c r="H1141" s="4">
        <f t="shared" si="146"/>
        <v>18.170666666666666</v>
      </c>
      <c r="I1141" s="4">
        <v>19.998000000000001</v>
      </c>
      <c r="J1141" s="4">
        <f t="shared" si="144"/>
        <v>20.188000000000002</v>
      </c>
      <c r="K1141" s="43">
        <f t="shared" si="140"/>
        <v>1</v>
      </c>
      <c r="L1141" s="43">
        <f t="shared" si="141"/>
        <v>1140</v>
      </c>
      <c r="M1141" s="44">
        <f t="shared" si="142"/>
        <v>21121.907000000043</v>
      </c>
      <c r="N1141" s="4">
        <f t="shared" si="147"/>
        <v>16.441490000000158</v>
      </c>
      <c r="O1141" s="4">
        <f t="shared" si="143"/>
        <v>16.631490000000159</v>
      </c>
    </row>
    <row r="1142" spans="1:15" x14ac:dyDescent="0.2">
      <c r="A1142" s="5">
        <v>42780</v>
      </c>
      <c r="B1142" s="4">
        <v>17.93</v>
      </c>
      <c r="C1142" s="4">
        <f>MIN($B$2:B1142)</f>
        <v>17.809999999999999</v>
      </c>
      <c r="D1142" s="43">
        <f t="shared" si="137"/>
        <v>1</v>
      </c>
      <c r="E1142" s="43">
        <f t="shared" si="138"/>
        <v>31</v>
      </c>
      <c r="F1142" s="44">
        <f t="shared" si="139"/>
        <v>563.04999999999995</v>
      </c>
      <c r="G1142" s="44">
        <f t="shared" si="145"/>
        <v>18.162903225806449</v>
      </c>
      <c r="H1142" s="4">
        <f t="shared" si="146"/>
        <v>18.162903225806449</v>
      </c>
      <c r="I1142" s="4">
        <v>19.492000000000001</v>
      </c>
      <c r="J1142" s="4">
        <f t="shared" si="144"/>
        <v>19.682000000000002</v>
      </c>
      <c r="K1142" s="43">
        <f t="shared" si="140"/>
        <v>1</v>
      </c>
      <c r="L1142" s="43">
        <f t="shared" si="141"/>
        <v>1141</v>
      </c>
      <c r="M1142" s="44">
        <f t="shared" si="142"/>
        <v>21141.399000000041</v>
      </c>
      <c r="N1142" s="4">
        <f t="shared" si="147"/>
        <v>16.470125000000152</v>
      </c>
      <c r="O1142" s="4">
        <f t="shared" si="143"/>
        <v>16.660125000000154</v>
      </c>
    </row>
    <row r="1143" spans="1:15" x14ac:dyDescent="0.2">
      <c r="A1143" s="5">
        <v>42781</v>
      </c>
      <c r="B1143" s="4">
        <v>17.940000000000001</v>
      </c>
      <c r="C1143" s="4">
        <f>MIN($B$2:B1143)</f>
        <v>17.809999999999999</v>
      </c>
      <c r="D1143" s="43">
        <f t="shared" si="137"/>
        <v>1</v>
      </c>
      <c r="E1143" s="43">
        <f t="shared" si="138"/>
        <v>32</v>
      </c>
      <c r="F1143" s="44">
        <f t="shared" si="139"/>
        <v>580.99</v>
      </c>
      <c r="G1143" s="44">
        <f t="shared" si="145"/>
        <v>18.1559375</v>
      </c>
      <c r="H1143" s="4">
        <f t="shared" si="146"/>
        <v>18.1559375</v>
      </c>
      <c r="I1143" s="4">
        <v>19.350999999999999</v>
      </c>
      <c r="J1143" s="4">
        <f t="shared" si="144"/>
        <v>19.541</v>
      </c>
      <c r="K1143" s="43">
        <f t="shared" si="140"/>
        <v>1</v>
      </c>
      <c r="L1143" s="43">
        <f t="shared" si="141"/>
        <v>1142</v>
      </c>
      <c r="M1143" s="44">
        <f t="shared" si="142"/>
        <v>21160.75000000004</v>
      </c>
      <c r="N1143" s="4">
        <f t="shared" si="147"/>
        <v>16.498040000000145</v>
      </c>
      <c r="O1143" s="4">
        <f t="shared" si="143"/>
        <v>16.688040000000147</v>
      </c>
    </row>
    <row r="1144" spans="1:15" x14ac:dyDescent="0.2">
      <c r="A1144" s="5">
        <v>42782</v>
      </c>
      <c r="B1144" s="4">
        <v>17.96</v>
      </c>
      <c r="C1144" s="4">
        <f>MIN($B$2:B1144)</f>
        <v>17.809999999999999</v>
      </c>
      <c r="D1144" s="43">
        <f t="shared" si="137"/>
        <v>1</v>
      </c>
      <c r="E1144" s="43">
        <f t="shared" si="138"/>
        <v>33</v>
      </c>
      <c r="F1144" s="44">
        <f t="shared" si="139"/>
        <v>598.95000000000005</v>
      </c>
      <c r="G1144" s="44">
        <f t="shared" si="145"/>
        <v>18.150000000000002</v>
      </c>
      <c r="H1144" s="4">
        <f t="shared" si="146"/>
        <v>18.150000000000002</v>
      </c>
      <c r="I1144" s="4">
        <v>19.478000000000002</v>
      </c>
      <c r="J1144" s="4">
        <f t="shared" si="144"/>
        <v>19.668000000000003</v>
      </c>
      <c r="K1144" s="43">
        <f t="shared" si="140"/>
        <v>1</v>
      </c>
      <c r="L1144" s="43">
        <f t="shared" si="141"/>
        <v>1143</v>
      </c>
      <c r="M1144" s="44">
        <f t="shared" si="142"/>
        <v>21180.228000000039</v>
      </c>
      <c r="N1144" s="4">
        <f t="shared" si="147"/>
        <v>16.526330000000144</v>
      </c>
      <c r="O1144" s="4">
        <f t="shared" si="143"/>
        <v>16.716330000000145</v>
      </c>
    </row>
    <row r="1145" spans="1:15" x14ac:dyDescent="0.2">
      <c r="A1145" s="5">
        <v>42783</v>
      </c>
      <c r="B1145" s="4">
        <v>17.95</v>
      </c>
      <c r="C1145" s="4">
        <f>MIN($B$2:B1145)</f>
        <v>17.809999999999999</v>
      </c>
      <c r="D1145" s="43">
        <f t="shared" si="137"/>
        <v>1</v>
      </c>
      <c r="E1145" s="43">
        <f t="shared" si="138"/>
        <v>34</v>
      </c>
      <c r="F1145" s="44">
        <f t="shared" si="139"/>
        <v>616.90000000000009</v>
      </c>
      <c r="G1145" s="44">
        <f t="shared" si="145"/>
        <v>18.144117647058827</v>
      </c>
      <c r="H1145" s="4">
        <f t="shared" si="146"/>
        <v>18.144117647058827</v>
      </c>
      <c r="I1145" s="4">
        <v>18.677</v>
      </c>
      <c r="J1145" s="4">
        <f t="shared" si="144"/>
        <v>18.867000000000001</v>
      </c>
      <c r="K1145" s="43">
        <f t="shared" si="140"/>
        <v>1</v>
      </c>
      <c r="L1145" s="43">
        <f t="shared" si="141"/>
        <v>1144</v>
      </c>
      <c r="M1145" s="44">
        <f t="shared" si="142"/>
        <v>21198.905000000039</v>
      </c>
      <c r="N1145" s="4">
        <f t="shared" si="147"/>
        <v>16.550230000000138</v>
      </c>
      <c r="O1145" s="4">
        <f t="shared" si="143"/>
        <v>16.740230000000139</v>
      </c>
    </row>
    <row r="1146" spans="1:15" x14ac:dyDescent="0.2">
      <c r="A1146" s="5">
        <v>42784</v>
      </c>
      <c r="C1146" s="4">
        <f>MIN($B$2:B1146)</f>
        <v>17.809999999999999</v>
      </c>
      <c r="D1146" s="43">
        <f t="shared" si="137"/>
        <v>0</v>
      </c>
      <c r="E1146" s="43">
        <f t="shared" si="138"/>
        <v>34</v>
      </c>
      <c r="F1146" s="44">
        <f t="shared" si="139"/>
        <v>616.90000000000009</v>
      </c>
      <c r="G1146" s="44">
        <f t="shared" si="145"/>
        <v>18.144117647058827</v>
      </c>
      <c r="H1146" s="4">
        <f t="shared" si="146"/>
        <v>18.144117647058827</v>
      </c>
      <c r="I1146" s="4">
        <v>18.669</v>
      </c>
      <c r="J1146" s="4">
        <f t="shared" si="144"/>
        <v>18.859000000000002</v>
      </c>
      <c r="K1146" s="43">
        <f t="shared" si="140"/>
        <v>1</v>
      </c>
      <c r="L1146" s="43">
        <f t="shared" si="141"/>
        <v>1145</v>
      </c>
      <c r="M1146" s="44">
        <f t="shared" si="142"/>
        <v>21217.574000000041</v>
      </c>
      <c r="N1146" s="4">
        <f t="shared" si="147"/>
        <v>16.575260000000142</v>
      </c>
      <c r="O1146" s="4">
        <f t="shared" si="143"/>
        <v>16.765260000000143</v>
      </c>
    </row>
    <row r="1147" spans="1:15" x14ac:dyDescent="0.2">
      <c r="A1147" s="5">
        <v>42785</v>
      </c>
      <c r="C1147" s="4">
        <f>MIN($B$2:B1147)</f>
        <v>17.809999999999999</v>
      </c>
      <c r="D1147" s="43">
        <f t="shared" si="137"/>
        <v>0</v>
      </c>
      <c r="E1147" s="43">
        <f t="shared" si="138"/>
        <v>34</v>
      </c>
      <c r="F1147" s="44">
        <f t="shared" si="139"/>
        <v>616.90000000000009</v>
      </c>
      <c r="G1147" s="44">
        <f t="shared" si="145"/>
        <v>18.144117647058827</v>
      </c>
      <c r="H1147" s="4">
        <f t="shared" si="146"/>
        <v>18.144117647058827</v>
      </c>
      <c r="I1147" s="4">
        <v>18.742000000000001</v>
      </c>
      <c r="J1147" s="4">
        <f t="shared" si="144"/>
        <v>18.932000000000002</v>
      </c>
      <c r="K1147" s="43">
        <f t="shared" si="140"/>
        <v>1</v>
      </c>
      <c r="L1147" s="43">
        <f t="shared" si="141"/>
        <v>1146</v>
      </c>
      <c r="M1147" s="44">
        <f t="shared" si="142"/>
        <v>21236.316000000039</v>
      </c>
      <c r="N1147" s="4">
        <f t="shared" si="147"/>
        <v>16.601205000000135</v>
      </c>
      <c r="O1147" s="4">
        <f t="shared" si="143"/>
        <v>16.791205000000136</v>
      </c>
    </row>
    <row r="1148" spans="1:15" x14ac:dyDescent="0.2">
      <c r="A1148" s="5">
        <v>42786</v>
      </c>
      <c r="B1148" s="4">
        <v>18.09</v>
      </c>
      <c r="C1148" s="4">
        <f>MIN($B$2:B1148)</f>
        <v>17.809999999999999</v>
      </c>
      <c r="D1148" s="43">
        <f t="shared" si="137"/>
        <v>1</v>
      </c>
      <c r="E1148" s="43">
        <f t="shared" si="138"/>
        <v>35</v>
      </c>
      <c r="F1148" s="44">
        <f t="shared" si="139"/>
        <v>634.99000000000012</v>
      </c>
      <c r="G1148" s="44">
        <f t="shared" si="145"/>
        <v>18.142571428571433</v>
      </c>
      <c r="H1148" s="4">
        <f t="shared" si="146"/>
        <v>18.142571428571433</v>
      </c>
      <c r="I1148" s="4">
        <v>18.681000000000001</v>
      </c>
      <c r="J1148" s="4">
        <f t="shared" si="144"/>
        <v>18.871000000000002</v>
      </c>
      <c r="K1148" s="43">
        <f t="shared" si="140"/>
        <v>1</v>
      </c>
      <c r="L1148" s="43">
        <f t="shared" si="141"/>
        <v>1147</v>
      </c>
      <c r="M1148" s="44">
        <f t="shared" si="142"/>
        <v>21254.997000000039</v>
      </c>
      <c r="N1148" s="4">
        <f t="shared" si="147"/>
        <v>16.627305000000142</v>
      </c>
      <c r="O1148" s="4">
        <f t="shared" si="143"/>
        <v>16.817305000000143</v>
      </c>
    </row>
    <row r="1149" spans="1:15" x14ac:dyDescent="0.2">
      <c r="A1149" s="5">
        <v>42787</v>
      </c>
      <c r="B1149" s="4">
        <v>18.09</v>
      </c>
      <c r="C1149" s="4">
        <f>MIN($B$2:B1149)</f>
        <v>17.809999999999999</v>
      </c>
      <c r="D1149" s="43">
        <f t="shared" si="137"/>
        <v>1</v>
      </c>
      <c r="E1149" s="43">
        <f t="shared" si="138"/>
        <v>36</v>
      </c>
      <c r="F1149" s="44">
        <f t="shared" si="139"/>
        <v>653.08000000000015</v>
      </c>
      <c r="G1149" s="44">
        <f t="shared" si="145"/>
        <v>18.141111111111115</v>
      </c>
      <c r="H1149" s="4">
        <f t="shared" si="146"/>
        <v>18.141111111111115</v>
      </c>
      <c r="I1149" s="4">
        <v>18.329000000000001</v>
      </c>
      <c r="J1149" s="4">
        <f t="shared" si="144"/>
        <v>18.519000000000002</v>
      </c>
      <c r="K1149" s="43">
        <f t="shared" si="140"/>
        <v>1</v>
      </c>
      <c r="L1149" s="43">
        <f t="shared" si="141"/>
        <v>1148</v>
      </c>
      <c r="M1149" s="44">
        <f t="shared" si="142"/>
        <v>21273.326000000041</v>
      </c>
      <c r="N1149" s="4">
        <f t="shared" si="147"/>
        <v>16.654350000000157</v>
      </c>
      <c r="O1149" s="4">
        <f t="shared" si="143"/>
        <v>16.844350000000158</v>
      </c>
    </row>
    <row r="1150" spans="1:15" x14ac:dyDescent="0.2">
      <c r="A1150" s="5">
        <v>42788</v>
      </c>
      <c r="B1150" s="4">
        <v>17.989999999999998</v>
      </c>
      <c r="C1150" s="4">
        <f>MIN($B$2:B1150)</f>
        <v>17.809999999999999</v>
      </c>
      <c r="D1150" s="43">
        <f t="shared" si="137"/>
        <v>1</v>
      </c>
      <c r="E1150" s="43">
        <f t="shared" si="138"/>
        <v>37</v>
      </c>
      <c r="F1150" s="44">
        <f t="shared" si="139"/>
        <v>671.07000000000016</v>
      </c>
      <c r="G1150" s="44">
        <f t="shared" si="145"/>
        <v>18.137027027027031</v>
      </c>
      <c r="H1150" s="4">
        <f t="shared" si="146"/>
        <v>18.137027027027031</v>
      </c>
      <c r="I1150" s="4">
        <v>18.053000000000001</v>
      </c>
      <c r="J1150" s="4">
        <f t="shared" si="144"/>
        <v>18.243000000000002</v>
      </c>
      <c r="K1150" s="43">
        <f t="shared" si="140"/>
        <v>1</v>
      </c>
      <c r="L1150" s="43">
        <f t="shared" si="141"/>
        <v>1149</v>
      </c>
      <c r="M1150" s="44">
        <f t="shared" si="142"/>
        <v>21291.379000000041</v>
      </c>
      <c r="N1150" s="4">
        <f t="shared" si="147"/>
        <v>16.680110000000148</v>
      </c>
      <c r="O1150" s="4">
        <f t="shared" si="143"/>
        <v>16.87011000000015</v>
      </c>
    </row>
    <row r="1151" spans="1:15" x14ac:dyDescent="0.2">
      <c r="A1151" s="5">
        <v>42789</v>
      </c>
      <c r="B1151" s="4">
        <v>18.149999999999999</v>
      </c>
      <c r="C1151" s="4">
        <f>MIN($B$2:B1151)</f>
        <v>17.809999999999999</v>
      </c>
      <c r="D1151" s="43">
        <f t="shared" si="137"/>
        <v>1</v>
      </c>
      <c r="E1151" s="43">
        <f t="shared" si="138"/>
        <v>38</v>
      </c>
      <c r="F1151" s="44">
        <f t="shared" si="139"/>
        <v>689.22000000000014</v>
      </c>
      <c r="G1151" s="44">
        <f t="shared" si="145"/>
        <v>18.137368421052635</v>
      </c>
      <c r="H1151" s="4">
        <f t="shared" si="146"/>
        <v>18.137368421052635</v>
      </c>
      <c r="I1151" s="4">
        <v>18.602</v>
      </c>
      <c r="J1151" s="4">
        <f t="shared" si="144"/>
        <v>18.792000000000002</v>
      </c>
      <c r="K1151" s="43">
        <f t="shared" si="140"/>
        <v>1</v>
      </c>
      <c r="L1151" s="43">
        <f t="shared" si="141"/>
        <v>1150</v>
      </c>
      <c r="M1151" s="44">
        <f t="shared" si="142"/>
        <v>21309.98100000004</v>
      </c>
      <c r="N1151" s="4">
        <f t="shared" si="147"/>
        <v>16.709245000000138</v>
      </c>
      <c r="O1151" s="4">
        <f t="shared" si="143"/>
        <v>16.899245000000139</v>
      </c>
    </row>
    <row r="1152" spans="1:15" x14ac:dyDescent="0.2">
      <c r="A1152" s="5">
        <v>42790</v>
      </c>
      <c r="B1152" s="4">
        <v>17.93</v>
      </c>
      <c r="C1152" s="4">
        <f>MIN($B$2:B1152)</f>
        <v>17.809999999999999</v>
      </c>
      <c r="D1152" s="43">
        <f t="shared" si="137"/>
        <v>1</v>
      </c>
      <c r="E1152" s="43">
        <f t="shared" si="138"/>
        <v>39</v>
      </c>
      <c r="F1152" s="44">
        <f t="shared" si="139"/>
        <v>707.15000000000009</v>
      </c>
      <c r="G1152" s="44">
        <f t="shared" si="145"/>
        <v>18.132051282051286</v>
      </c>
      <c r="H1152" s="4">
        <f t="shared" si="146"/>
        <v>18.132051282051286</v>
      </c>
      <c r="I1152" s="4">
        <v>18.254999999999999</v>
      </c>
      <c r="J1152" s="4">
        <f t="shared" si="144"/>
        <v>18.445</v>
      </c>
      <c r="K1152" s="43">
        <f t="shared" si="140"/>
        <v>1</v>
      </c>
      <c r="L1152" s="43">
        <f t="shared" si="141"/>
        <v>1151</v>
      </c>
      <c r="M1152" s="44">
        <f t="shared" si="142"/>
        <v>21328.236000000041</v>
      </c>
      <c r="N1152" s="4">
        <f t="shared" si="147"/>
        <v>16.735835000000133</v>
      </c>
      <c r="O1152" s="4">
        <f t="shared" si="143"/>
        <v>16.925835000000134</v>
      </c>
    </row>
    <row r="1153" spans="1:15" x14ac:dyDescent="0.2">
      <c r="A1153" s="5">
        <v>42791</v>
      </c>
      <c r="C1153" s="4">
        <f>MIN($B$2:B1153)</f>
        <v>17.809999999999999</v>
      </c>
      <c r="D1153" s="43">
        <f t="shared" si="137"/>
        <v>0</v>
      </c>
      <c r="E1153" s="43">
        <f t="shared" si="138"/>
        <v>39</v>
      </c>
      <c r="F1153" s="44">
        <f t="shared" si="139"/>
        <v>707.15000000000009</v>
      </c>
      <c r="G1153" s="44">
        <f t="shared" si="145"/>
        <v>18.132051282051286</v>
      </c>
      <c r="H1153" s="4">
        <f t="shared" si="146"/>
        <v>18.132051282051286</v>
      </c>
      <c r="I1153" s="4">
        <v>18.187999999999999</v>
      </c>
      <c r="J1153" s="4">
        <f t="shared" si="144"/>
        <v>18.378</v>
      </c>
      <c r="K1153" s="43">
        <f t="shared" si="140"/>
        <v>1</v>
      </c>
      <c r="L1153" s="43">
        <f t="shared" si="141"/>
        <v>1152</v>
      </c>
      <c r="M1153" s="44">
        <f t="shared" si="142"/>
        <v>21346.424000000039</v>
      </c>
      <c r="N1153" s="4">
        <f t="shared" si="147"/>
        <v>16.763115000000127</v>
      </c>
      <c r="O1153" s="4">
        <f t="shared" si="143"/>
        <v>16.953115000000128</v>
      </c>
    </row>
    <row r="1154" spans="1:15" x14ac:dyDescent="0.2">
      <c r="A1154" s="5">
        <v>42792</v>
      </c>
      <c r="C1154" s="4">
        <f>MIN($B$2:B1154)</f>
        <v>17.809999999999999</v>
      </c>
      <c r="D1154" s="43">
        <f t="shared" si="137"/>
        <v>0</v>
      </c>
      <c r="E1154" s="43">
        <f t="shared" si="138"/>
        <v>39</v>
      </c>
      <c r="F1154" s="44">
        <f t="shared" si="139"/>
        <v>707.15000000000009</v>
      </c>
      <c r="G1154" s="44">
        <f t="shared" si="145"/>
        <v>18.132051282051286</v>
      </c>
      <c r="H1154" s="4">
        <f t="shared" si="146"/>
        <v>18.132051282051286</v>
      </c>
      <c r="I1154" s="4">
        <v>18.163</v>
      </c>
      <c r="J1154" s="4">
        <f t="shared" si="144"/>
        <v>18.353000000000002</v>
      </c>
      <c r="K1154" s="43">
        <f t="shared" si="140"/>
        <v>1</v>
      </c>
      <c r="L1154" s="43">
        <f t="shared" si="141"/>
        <v>1153</v>
      </c>
      <c r="M1154" s="44">
        <f t="shared" si="142"/>
        <v>21364.58700000004</v>
      </c>
      <c r="N1154" s="4">
        <f t="shared" si="147"/>
        <v>16.790160000000125</v>
      </c>
      <c r="O1154" s="4">
        <f t="shared" si="143"/>
        <v>16.980160000000126</v>
      </c>
    </row>
    <row r="1155" spans="1:15" x14ac:dyDescent="0.2">
      <c r="A1155" s="5">
        <v>42793</v>
      </c>
      <c r="B1155" s="4">
        <v>17.62</v>
      </c>
      <c r="C1155" s="4">
        <f>MIN($B$2:B1155)</f>
        <v>17.62</v>
      </c>
      <c r="D1155" s="43">
        <f t="shared" si="137"/>
        <v>1</v>
      </c>
      <c r="E1155" s="43">
        <f t="shared" si="138"/>
        <v>40</v>
      </c>
      <c r="F1155" s="44">
        <f t="shared" si="139"/>
        <v>724.7700000000001</v>
      </c>
      <c r="G1155" s="44">
        <f t="shared" si="145"/>
        <v>18.119250000000001</v>
      </c>
      <c r="H1155" s="4">
        <f t="shared" si="146"/>
        <v>18.119250000000001</v>
      </c>
      <c r="I1155" s="4">
        <v>17.837</v>
      </c>
      <c r="J1155" s="4">
        <f t="shared" si="144"/>
        <v>18.027000000000001</v>
      </c>
      <c r="K1155" s="43">
        <f t="shared" si="140"/>
        <v>1</v>
      </c>
      <c r="L1155" s="43">
        <f t="shared" si="141"/>
        <v>1154</v>
      </c>
      <c r="M1155" s="44">
        <f t="shared" si="142"/>
        <v>21382.424000000039</v>
      </c>
      <c r="N1155" s="4">
        <f t="shared" si="147"/>
        <v>16.817720000000119</v>
      </c>
      <c r="O1155" s="4">
        <f t="shared" si="143"/>
        <v>17.00772000000012</v>
      </c>
    </row>
    <row r="1156" spans="1:15" x14ac:dyDescent="0.2">
      <c r="A1156" s="5">
        <v>42794</v>
      </c>
      <c r="B1156" s="4">
        <v>17.329999999999998</v>
      </c>
      <c r="C1156" s="4">
        <f>MIN($B$2:B1156)</f>
        <v>17.329999999999998</v>
      </c>
      <c r="D1156" s="43">
        <f t="shared" si="137"/>
        <v>1</v>
      </c>
      <c r="E1156" s="43">
        <f t="shared" si="138"/>
        <v>41</v>
      </c>
      <c r="F1156" s="44">
        <f t="shared" si="139"/>
        <v>742.10000000000014</v>
      </c>
      <c r="G1156" s="44">
        <f t="shared" si="145"/>
        <v>18.100000000000005</v>
      </c>
      <c r="H1156" s="4">
        <f t="shared" si="146"/>
        <v>18.100000000000005</v>
      </c>
      <c r="I1156" s="4">
        <v>17.733000000000001</v>
      </c>
      <c r="J1156" s="4">
        <f t="shared" si="144"/>
        <v>17.923000000000002</v>
      </c>
      <c r="K1156" s="43">
        <f t="shared" si="140"/>
        <v>1</v>
      </c>
      <c r="L1156" s="43">
        <f t="shared" si="141"/>
        <v>1155</v>
      </c>
      <c r="M1156" s="44">
        <f t="shared" si="142"/>
        <v>21400.157000000039</v>
      </c>
      <c r="N1156" s="4">
        <f t="shared" si="147"/>
        <v>16.847810000000116</v>
      </c>
      <c r="O1156" s="4">
        <f t="shared" si="143"/>
        <v>17.037810000000118</v>
      </c>
    </row>
    <row r="1157" spans="1:15" x14ac:dyDescent="0.2">
      <c r="A1157" s="5">
        <v>42795</v>
      </c>
      <c r="B1157" s="4">
        <v>17.45</v>
      </c>
      <c r="C1157" s="4">
        <f>MIN($B$2:B1157)</f>
        <v>17.329999999999998</v>
      </c>
      <c r="D1157" s="43">
        <f t="shared" si="137"/>
        <v>1</v>
      </c>
      <c r="E1157" s="43">
        <f t="shared" si="138"/>
        <v>42</v>
      </c>
      <c r="F1157" s="44">
        <f t="shared" si="139"/>
        <v>759.55000000000018</v>
      </c>
      <c r="G1157" s="44">
        <f t="shared" si="145"/>
        <v>18.084523809523812</v>
      </c>
      <c r="H1157" s="4">
        <f t="shared" si="146"/>
        <v>18.084523809523812</v>
      </c>
      <c r="I1157" s="4">
        <v>17.445</v>
      </c>
      <c r="J1157" s="4">
        <f t="shared" si="144"/>
        <v>17.635000000000002</v>
      </c>
      <c r="K1157" s="43">
        <f t="shared" si="140"/>
        <v>1</v>
      </c>
      <c r="L1157" s="43">
        <f t="shared" si="141"/>
        <v>1156</v>
      </c>
      <c r="M1157" s="44">
        <f t="shared" si="142"/>
        <v>21417.602000000039</v>
      </c>
      <c r="N1157" s="4">
        <f t="shared" si="147"/>
        <v>16.876500000000124</v>
      </c>
      <c r="O1157" s="4">
        <f t="shared" si="143"/>
        <v>17.066500000000126</v>
      </c>
    </row>
    <row r="1158" spans="1:15" x14ac:dyDescent="0.2">
      <c r="A1158" s="5">
        <v>42796</v>
      </c>
      <c r="B1158" s="4">
        <v>17.27</v>
      </c>
      <c r="C1158" s="4">
        <f>MIN($B$2:B1158)</f>
        <v>17.27</v>
      </c>
      <c r="D1158" s="43">
        <f t="shared" si="137"/>
        <v>1</v>
      </c>
      <c r="E1158" s="43">
        <f t="shared" si="138"/>
        <v>43</v>
      </c>
      <c r="F1158" s="44">
        <f t="shared" si="139"/>
        <v>776.82000000000016</v>
      </c>
      <c r="G1158" s="44">
        <f t="shared" si="145"/>
        <v>18.06558139534884</v>
      </c>
      <c r="H1158" s="4">
        <f t="shared" si="146"/>
        <v>18.06558139534884</v>
      </c>
      <c r="I1158" s="4">
        <v>17.474</v>
      </c>
      <c r="J1158" s="4">
        <f t="shared" si="144"/>
        <v>17.664000000000001</v>
      </c>
      <c r="K1158" s="43">
        <f t="shared" si="140"/>
        <v>1</v>
      </c>
      <c r="L1158" s="43">
        <f t="shared" si="141"/>
        <v>1157</v>
      </c>
      <c r="M1158" s="44">
        <f t="shared" si="142"/>
        <v>21435.076000000037</v>
      </c>
      <c r="N1158" s="4">
        <f t="shared" si="147"/>
        <v>16.904425000000121</v>
      </c>
      <c r="O1158" s="4">
        <f t="shared" si="143"/>
        <v>17.094425000000122</v>
      </c>
    </row>
    <row r="1159" spans="1:15" x14ac:dyDescent="0.2">
      <c r="A1159" s="5">
        <v>42797</v>
      </c>
      <c r="B1159" s="4">
        <v>17.34</v>
      </c>
      <c r="C1159" s="4">
        <f>MIN($B$2:B1159)</f>
        <v>17.27</v>
      </c>
      <c r="D1159" s="43">
        <f t="shared" si="137"/>
        <v>1</v>
      </c>
      <c r="E1159" s="43">
        <f t="shared" si="138"/>
        <v>44</v>
      </c>
      <c r="F1159" s="44">
        <f t="shared" si="139"/>
        <v>794.1600000000002</v>
      </c>
      <c r="G1159" s="44">
        <f t="shared" si="145"/>
        <v>18.049090909090914</v>
      </c>
      <c r="H1159" s="4">
        <f t="shared" si="146"/>
        <v>18.049090909090914</v>
      </c>
      <c r="I1159" s="4">
        <v>16.957999999999998</v>
      </c>
      <c r="J1159" s="4">
        <f t="shared" si="144"/>
        <v>17.148</v>
      </c>
      <c r="K1159" s="43">
        <f t="shared" si="140"/>
        <v>1</v>
      </c>
      <c r="L1159" s="43">
        <f t="shared" si="141"/>
        <v>1158</v>
      </c>
      <c r="M1159" s="44">
        <f t="shared" si="142"/>
        <v>21452.034000000036</v>
      </c>
      <c r="N1159" s="4">
        <f t="shared" si="147"/>
        <v>16.932895000000116</v>
      </c>
      <c r="O1159" s="4">
        <f t="shared" si="143"/>
        <v>17.122895000000117</v>
      </c>
    </row>
    <row r="1160" spans="1:15" x14ac:dyDescent="0.2">
      <c r="A1160" s="5">
        <v>42798</v>
      </c>
      <c r="C1160" s="4">
        <f>MIN($B$2:B1160)</f>
        <v>17.27</v>
      </c>
      <c r="D1160" s="43">
        <f t="shared" si="137"/>
        <v>0</v>
      </c>
      <c r="E1160" s="43">
        <f t="shared" si="138"/>
        <v>44</v>
      </c>
      <c r="F1160" s="44">
        <f t="shared" si="139"/>
        <v>794.1600000000002</v>
      </c>
      <c r="G1160" s="44">
        <f t="shared" si="145"/>
        <v>18.049090909090914</v>
      </c>
      <c r="H1160" s="4">
        <f t="shared" si="146"/>
        <v>18.049090909090914</v>
      </c>
      <c r="I1160" s="4">
        <v>16.928000000000001</v>
      </c>
      <c r="J1160" s="4">
        <f t="shared" si="144"/>
        <v>17.118000000000002</v>
      </c>
      <c r="K1160" s="43">
        <f t="shared" si="140"/>
        <v>1</v>
      </c>
      <c r="L1160" s="43">
        <f t="shared" si="141"/>
        <v>1159</v>
      </c>
      <c r="M1160" s="44">
        <f t="shared" si="142"/>
        <v>21468.962000000036</v>
      </c>
      <c r="N1160" s="4">
        <f t="shared" si="147"/>
        <v>16.959585000000114</v>
      </c>
      <c r="O1160" s="4">
        <f t="shared" si="143"/>
        <v>17.149585000000116</v>
      </c>
    </row>
    <row r="1161" spans="1:15" x14ac:dyDescent="0.2">
      <c r="A1161" s="5">
        <v>42799</v>
      </c>
      <c r="C1161" s="4">
        <f>MIN($B$2:B1161)</f>
        <v>17.27</v>
      </c>
      <c r="D1161" s="43">
        <f t="shared" si="137"/>
        <v>0</v>
      </c>
      <c r="E1161" s="43">
        <f t="shared" si="138"/>
        <v>44</v>
      </c>
      <c r="F1161" s="44">
        <f t="shared" si="139"/>
        <v>794.1600000000002</v>
      </c>
      <c r="G1161" s="44">
        <f t="shared" si="145"/>
        <v>18.049090909090914</v>
      </c>
      <c r="H1161" s="4">
        <f t="shared" si="146"/>
        <v>18.049090909090914</v>
      </c>
      <c r="I1161" s="4">
        <v>17.178000000000001</v>
      </c>
      <c r="J1161" s="4">
        <f t="shared" si="144"/>
        <v>17.368000000000002</v>
      </c>
      <c r="K1161" s="43">
        <f t="shared" si="140"/>
        <v>1</v>
      </c>
      <c r="L1161" s="43">
        <f t="shared" si="141"/>
        <v>1160</v>
      </c>
      <c r="M1161" s="44">
        <f t="shared" si="142"/>
        <v>21486.140000000036</v>
      </c>
      <c r="N1161" s="4">
        <f t="shared" si="147"/>
        <v>16.98715000000011</v>
      </c>
      <c r="O1161" s="4">
        <f t="shared" si="143"/>
        <v>17.177150000000111</v>
      </c>
    </row>
    <row r="1162" spans="1:15" x14ac:dyDescent="0.2">
      <c r="A1162" s="5">
        <v>42800</v>
      </c>
      <c r="B1162" s="4">
        <v>17.37</v>
      </c>
      <c r="C1162" s="4">
        <f>MIN($B$2:B1162)</f>
        <v>17.27</v>
      </c>
      <c r="D1162" s="43">
        <f t="shared" ref="D1162:D1225" si="148">IF(B1162&gt;0,1,0)</f>
        <v>1</v>
      </c>
      <c r="E1162" s="43">
        <f t="shared" ref="E1162:E1225" si="149">E1161+D1162</f>
        <v>45</v>
      </c>
      <c r="F1162" s="44">
        <f t="shared" ref="F1162:F1225" si="150">IF(D1162=1,B1162+F1161,F1161)</f>
        <v>811.5300000000002</v>
      </c>
      <c r="G1162" s="44">
        <f t="shared" si="145"/>
        <v>18.034000000000006</v>
      </c>
      <c r="H1162" s="4">
        <f t="shared" si="146"/>
        <v>18.034000000000006</v>
      </c>
      <c r="I1162" s="4">
        <v>17.120999999999999</v>
      </c>
      <c r="J1162" s="4">
        <f t="shared" si="144"/>
        <v>17.311</v>
      </c>
      <c r="K1162" s="43">
        <f t="shared" ref="K1162:K1225" si="151">IF(I1162&lt;&gt;0,1,0)</f>
        <v>1</v>
      </c>
      <c r="L1162" s="43">
        <f t="shared" ref="L1162:L1225" si="152">K1162+L1161</f>
        <v>1161</v>
      </c>
      <c r="M1162" s="44">
        <f t="shared" ref="M1162:M1225" si="153">IF(K1162=1,I1162+M1161,M1161)</f>
        <v>21503.261000000035</v>
      </c>
      <c r="N1162" s="4">
        <f t="shared" si="147"/>
        <v>17.015150000000105</v>
      </c>
      <c r="O1162" s="4">
        <f t="shared" ref="O1162:O1225" si="154">N1162+0.19</f>
        <v>17.205150000000106</v>
      </c>
    </row>
    <row r="1163" spans="1:15" x14ac:dyDescent="0.2">
      <c r="A1163" s="5">
        <v>42801</v>
      </c>
      <c r="B1163" s="4">
        <v>17.190000000000001</v>
      </c>
      <c r="C1163" s="4">
        <f>MIN($B$2:B1163)</f>
        <v>17.190000000000001</v>
      </c>
      <c r="D1163" s="43">
        <f t="shared" si="148"/>
        <v>1</v>
      </c>
      <c r="E1163" s="43">
        <f t="shared" si="149"/>
        <v>46</v>
      </c>
      <c r="F1163" s="44">
        <f t="shared" si="150"/>
        <v>828.72000000000025</v>
      </c>
      <c r="G1163" s="44">
        <f t="shared" si="145"/>
        <v>18.01565217391305</v>
      </c>
      <c r="H1163" s="4">
        <f t="shared" si="146"/>
        <v>18.01565217391305</v>
      </c>
      <c r="I1163" s="4">
        <v>17.224</v>
      </c>
      <c r="J1163" s="4">
        <f t="shared" ref="J1163:J1226" si="155">I1163+0.19</f>
        <v>17.414000000000001</v>
      </c>
      <c r="K1163" s="43">
        <f t="shared" si="151"/>
        <v>1</v>
      </c>
      <c r="L1163" s="43">
        <f t="shared" si="152"/>
        <v>1162</v>
      </c>
      <c r="M1163" s="44">
        <f t="shared" si="153"/>
        <v>21520.485000000033</v>
      </c>
      <c r="N1163" s="4">
        <f t="shared" si="147"/>
        <v>17.047575000000087</v>
      </c>
      <c r="O1163" s="4">
        <f t="shared" si="154"/>
        <v>17.237575000000088</v>
      </c>
    </row>
    <row r="1164" spans="1:15" x14ac:dyDescent="0.2">
      <c r="A1164" s="5">
        <v>42802</v>
      </c>
      <c r="B1164" s="4">
        <v>17.100000000000001</v>
      </c>
      <c r="C1164" s="4">
        <f>MIN($B$2:B1164)</f>
        <v>17.100000000000001</v>
      </c>
      <c r="D1164" s="43">
        <f t="shared" si="148"/>
        <v>1</v>
      </c>
      <c r="E1164" s="43">
        <f t="shared" si="149"/>
        <v>47</v>
      </c>
      <c r="F1164" s="44">
        <f t="shared" si="150"/>
        <v>845.82000000000028</v>
      </c>
      <c r="G1164" s="44">
        <f t="shared" si="145"/>
        <v>17.996170212765964</v>
      </c>
      <c r="H1164" s="4">
        <f t="shared" si="146"/>
        <v>17.996170212765964</v>
      </c>
      <c r="I1164" s="4">
        <v>16.742000000000001</v>
      </c>
      <c r="J1164" s="4">
        <f t="shared" si="155"/>
        <v>16.932000000000002</v>
      </c>
      <c r="K1164" s="43">
        <f t="shared" si="151"/>
        <v>1</v>
      </c>
      <c r="L1164" s="43">
        <f t="shared" si="152"/>
        <v>1163</v>
      </c>
      <c r="M1164" s="44">
        <f t="shared" si="153"/>
        <v>21537.227000000032</v>
      </c>
      <c r="N1164" s="4">
        <f t="shared" si="147"/>
        <v>17.077410000000071</v>
      </c>
      <c r="O1164" s="4">
        <f t="shared" si="154"/>
        <v>17.267410000000073</v>
      </c>
    </row>
    <row r="1165" spans="1:15" x14ac:dyDescent="0.2">
      <c r="A1165" s="5">
        <v>42803</v>
      </c>
      <c r="B1165" s="4">
        <v>16.77</v>
      </c>
      <c r="C1165" s="4">
        <f>MIN($B$2:B1165)</f>
        <v>16.77</v>
      </c>
      <c r="D1165" s="43">
        <f t="shared" si="148"/>
        <v>1</v>
      </c>
      <c r="E1165" s="43">
        <f t="shared" si="149"/>
        <v>48</v>
      </c>
      <c r="F1165" s="44">
        <f t="shared" si="150"/>
        <v>862.59000000000026</v>
      </c>
      <c r="G1165" s="44">
        <f t="shared" ref="G1165:G1228" si="156">F1165/E1165</f>
        <v>17.970625000000005</v>
      </c>
      <c r="H1165" s="4">
        <f t="shared" si="146"/>
        <v>17.970625000000005</v>
      </c>
      <c r="I1165" s="4">
        <v>16.585999999999999</v>
      </c>
      <c r="J1165" s="4">
        <f t="shared" si="155"/>
        <v>16.776</v>
      </c>
      <c r="K1165" s="43">
        <f t="shared" si="151"/>
        <v>1</v>
      </c>
      <c r="L1165" s="43">
        <f t="shared" si="152"/>
        <v>1164</v>
      </c>
      <c r="M1165" s="44">
        <f t="shared" si="153"/>
        <v>21553.813000000031</v>
      </c>
      <c r="N1165" s="4">
        <f t="shared" si="147"/>
        <v>17.106030000000064</v>
      </c>
      <c r="O1165" s="4">
        <f t="shared" si="154"/>
        <v>17.296030000000066</v>
      </c>
    </row>
    <row r="1166" spans="1:15" x14ac:dyDescent="0.2">
      <c r="A1166" s="5">
        <v>42804</v>
      </c>
      <c r="B1166" s="4">
        <v>16.8</v>
      </c>
      <c r="C1166" s="4">
        <f>MIN($B$2:B1166)</f>
        <v>16.77</v>
      </c>
      <c r="D1166" s="43">
        <f t="shared" si="148"/>
        <v>1</v>
      </c>
      <c r="E1166" s="43">
        <f t="shared" si="149"/>
        <v>49</v>
      </c>
      <c r="F1166" s="44">
        <f t="shared" si="150"/>
        <v>879.39000000000021</v>
      </c>
      <c r="G1166" s="44">
        <f t="shared" si="156"/>
        <v>17.946734693877556</v>
      </c>
      <c r="H1166" s="4">
        <f t="shared" si="146"/>
        <v>17.946734693877556</v>
      </c>
      <c r="I1166" s="4">
        <v>16.454999999999998</v>
      </c>
      <c r="J1166" s="4">
        <f t="shared" si="155"/>
        <v>16.645</v>
      </c>
      <c r="K1166" s="43">
        <f t="shared" si="151"/>
        <v>1</v>
      </c>
      <c r="L1166" s="43">
        <f t="shared" si="152"/>
        <v>1165</v>
      </c>
      <c r="M1166" s="44">
        <f t="shared" si="153"/>
        <v>21570.268000000033</v>
      </c>
      <c r="N1166" s="4">
        <f t="shared" si="147"/>
        <v>17.132280000000065</v>
      </c>
      <c r="O1166" s="4">
        <f t="shared" si="154"/>
        <v>17.322280000000067</v>
      </c>
    </row>
    <row r="1167" spans="1:15" x14ac:dyDescent="0.2">
      <c r="A1167" s="5">
        <v>42805</v>
      </c>
      <c r="C1167" s="4">
        <f>MIN($B$2:B1167)</f>
        <v>16.77</v>
      </c>
      <c r="D1167" s="43">
        <f t="shared" si="148"/>
        <v>0</v>
      </c>
      <c r="E1167" s="43">
        <f t="shared" si="149"/>
        <v>49</v>
      </c>
      <c r="F1167" s="44">
        <f t="shared" si="150"/>
        <v>879.39000000000021</v>
      </c>
      <c r="G1167" s="44">
        <f t="shared" si="156"/>
        <v>17.946734693877556</v>
      </c>
      <c r="H1167" s="4">
        <f t="shared" si="146"/>
        <v>17.946734693877556</v>
      </c>
      <c r="I1167" s="4">
        <v>16.420000000000002</v>
      </c>
      <c r="J1167" s="4">
        <f t="shared" si="155"/>
        <v>16.610000000000003</v>
      </c>
      <c r="K1167" s="43">
        <f t="shared" si="151"/>
        <v>1</v>
      </c>
      <c r="L1167" s="43">
        <f t="shared" si="152"/>
        <v>1166</v>
      </c>
      <c r="M1167" s="44">
        <f t="shared" si="153"/>
        <v>21586.688000000031</v>
      </c>
      <c r="N1167" s="4">
        <f t="shared" si="147"/>
        <v>17.155210000000061</v>
      </c>
      <c r="O1167" s="4">
        <f t="shared" si="154"/>
        <v>17.345210000000062</v>
      </c>
    </row>
    <row r="1168" spans="1:15" x14ac:dyDescent="0.2">
      <c r="A1168" s="5">
        <v>42806</v>
      </c>
      <c r="C1168" s="4">
        <f>MIN($B$2:B1168)</f>
        <v>16.77</v>
      </c>
      <c r="D1168" s="43">
        <f t="shared" si="148"/>
        <v>0</v>
      </c>
      <c r="E1168" s="43">
        <f t="shared" si="149"/>
        <v>49</v>
      </c>
      <c r="F1168" s="44">
        <f t="shared" si="150"/>
        <v>879.39000000000021</v>
      </c>
      <c r="G1168" s="44">
        <f t="shared" si="156"/>
        <v>17.946734693877556</v>
      </c>
      <c r="H1168" s="4">
        <f t="shared" si="146"/>
        <v>17.946734693877556</v>
      </c>
      <c r="I1168" s="4">
        <v>16.666</v>
      </c>
      <c r="J1168" s="4">
        <f t="shared" si="155"/>
        <v>16.856000000000002</v>
      </c>
      <c r="K1168" s="43">
        <f t="shared" si="151"/>
        <v>1</v>
      </c>
      <c r="L1168" s="43">
        <f t="shared" si="152"/>
        <v>1167</v>
      </c>
      <c r="M1168" s="44">
        <f t="shared" si="153"/>
        <v>21603.354000000032</v>
      </c>
      <c r="N1168" s="4">
        <f t="shared" si="147"/>
        <v>17.181110000000061</v>
      </c>
      <c r="O1168" s="4">
        <f t="shared" si="154"/>
        <v>17.371110000000062</v>
      </c>
    </row>
    <row r="1169" spans="1:15" x14ac:dyDescent="0.2">
      <c r="A1169" s="5">
        <v>42807</v>
      </c>
      <c r="B1169" s="4">
        <v>16.55</v>
      </c>
      <c r="C1169" s="4">
        <f>MIN($B$2:B1169)</f>
        <v>16.55</v>
      </c>
      <c r="D1169" s="43">
        <f t="shared" si="148"/>
        <v>1</v>
      </c>
      <c r="E1169" s="43">
        <f t="shared" si="149"/>
        <v>50</v>
      </c>
      <c r="F1169" s="44">
        <f t="shared" si="150"/>
        <v>895.94000000000017</v>
      </c>
      <c r="G1169" s="44">
        <f t="shared" si="156"/>
        <v>17.918800000000005</v>
      </c>
      <c r="H1169" s="4">
        <f t="shared" si="146"/>
        <v>17.918800000000005</v>
      </c>
      <c r="I1169" s="4">
        <v>16.289000000000001</v>
      </c>
      <c r="J1169" s="4">
        <f t="shared" si="155"/>
        <v>16.479000000000003</v>
      </c>
      <c r="K1169" s="43">
        <f t="shared" si="151"/>
        <v>1</v>
      </c>
      <c r="L1169" s="43">
        <f t="shared" si="152"/>
        <v>1168</v>
      </c>
      <c r="M1169" s="44">
        <f t="shared" si="153"/>
        <v>21619.643000000033</v>
      </c>
      <c r="N1169" s="4">
        <f t="shared" si="147"/>
        <v>17.205980000000071</v>
      </c>
      <c r="O1169" s="4">
        <f t="shared" si="154"/>
        <v>17.395980000000073</v>
      </c>
    </row>
    <row r="1170" spans="1:15" x14ac:dyDescent="0.2">
      <c r="A1170" s="5">
        <v>42808</v>
      </c>
      <c r="B1170" s="4">
        <v>16.59</v>
      </c>
      <c r="C1170" s="4">
        <f>MIN($B$2:B1170)</f>
        <v>16.55</v>
      </c>
      <c r="D1170" s="43">
        <f t="shared" si="148"/>
        <v>1</v>
      </c>
      <c r="E1170" s="43">
        <f t="shared" si="149"/>
        <v>51</v>
      </c>
      <c r="F1170" s="44">
        <f t="shared" si="150"/>
        <v>912.5300000000002</v>
      </c>
      <c r="G1170" s="44">
        <f t="shared" si="156"/>
        <v>17.892745098039221</v>
      </c>
      <c r="H1170" s="4">
        <f t="shared" si="146"/>
        <v>17.892745098039221</v>
      </c>
      <c r="I1170" s="4">
        <v>16.402999999999999</v>
      </c>
      <c r="J1170" s="4">
        <f t="shared" si="155"/>
        <v>16.593</v>
      </c>
      <c r="K1170" s="43">
        <f t="shared" si="151"/>
        <v>1</v>
      </c>
      <c r="L1170" s="43">
        <f t="shared" si="152"/>
        <v>1169</v>
      </c>
      <c r="M1170" s="44">
        <f t="shared" si="153"/>
        <v>21636.046000000031</v>
      </c>
      <c r="N1170" s="4">
        <f t="shared" si="147"/>
        <v>17.230295000000059</v>
      </c>
      <c r="O1170" s="4">
        <f t="shared" si="154"/>
        <v>17.42029500000006</v>
      </c>
    </row>
    <row r="1171" spans="1:15" x14ac:dyDescent="0.2">
      <c r="A1171" s="5">
        <v>42809</v>
      </c>
      <c r="B1171" s="4">
        <v>16.649999999999999</v>
      </c>
      <c r="C1171" s="4">
        <f>MIN($B$2:B1171)</f>
        <v>16.55</v>
      </c>
      <c r="D1171" s="43">
        <f t="shared" si="148"/>
        <v>1</v>
      </c>
      <c r="E1171" s="43">
        <f t="shared" si="149"/>
        <v>52</v>
      </c>
      <c r="F1171" s="44">
        <f t="shared" si="150"/>
        <v>929.18000000000018</v>
      </c>
      <c r="G1171" s="44">
        <f t="shared" si="156"/>
        <v>17.868846153846157</v>
      </c>
      <c r="H1171" s="4">
        <f t="shared" si="146"/>
        <v>17.868846153846157</v>
      </c>
      <c r="I1171" s="4">
        <v>16.544</v>
      </c>
      <c r="J1171" s="4">
        <f t="shared" si="155"/>
        <v>16.734000000000002</v>
      </c>
      <c r="K1171" s="43">
        <f t="shared" si="151"/>
        <v>1</v>
      </c>
      <c r="L1171" s="43">
        <f t="shared" si="152"/>
        <v>1170</v>
      </c>
      <c r="M1171" s="44">
        <f t="shared" si="153"/>
        <v>21652.590000000033</v>
      </c>
      <c r="N1171" s="4">
        <f t="shared" si="147"/>
        <v>17.255565000000061</v>
      </c>
      <c r="O1171" s="4">
        <f t="shared" si="154"/>
        <v>17.445565000000062</v>
      </c>
    </row>
    <row r="1172" spans="1:15" x14ac:dyDescent="0.2">
      <c r="A1172" s="5">
        <v>42810</v>
      </c>
      <c r="B1172" s="4">
        <v>16.68</v>
      </c>
      <c r="C1172" s="4">
        <f>MIN($B$2:B1172)</f>
        <v>16.55</v>
      </c>
      <c r="D1172" s="43">
        <f t="shared" si="148"/>
        <v>1</v>
      </c>
      <c r="E1172" s="43">
        <f t="shared" si="149"/>
        <v>53</v>
      </c>
      <c r="F1172" s="44">
        <f t="shared" si="150"/>
        <v>945.86000000000013</v>
      </c>
      <c r="G1172" s="44">
        <f t="shared" si="156"/>
        <v>17.846415094339626</v>
      </c>
      <c r="H1172" s="4">
        <f t="shared" si="146"/>
        <v>17.846415094339626</v>
      </c>
      <c r="I1172" s="4">
        <v>16.294</v>
      </c>
      <c r="J1172" s="4">
        <f t="shared" si="155"/>
        <v>16.484000000000002</v>
      </c>
      <c r="K1172" s="43">
        <f t="shared" si="151"/>
        <v>1</v>
      </c>
      <c r="L1172" s="43">
        <f t="shared" si="152"/>
        <v>1171</v>
      </c>
      <c r="M1172" s="44">
        <f t="shared" si="153"/>
        <v>21668.884000000035</v>
      </c>
      <c r="N1172" s="4">
        <f t="shared" si="147"/>
        <v>17.278525000000062</v>
      </c>
      <c r="O1172" s="4">
        <f t="shared" si="154"/>
        <v>17.468525000000064</v>
      </c>
    </row>
    <row r="1173" spans="1:15" x14ac:dyDescent="0.2">
      <c r="A1173" s="5">
        <v>42811</v>
      </c>
      <c r="B1173" s="4">
        <v>16.77</v>
      </c>
      <c r="C1173" s="4">
        <f>MIN($B$2:B1173)</f>
        <v>16.55</v>
      </c>
      <c r="D1173" s="43">
        <f t="shared" si="148"/>
        <v>1</v>
      </c>
      <c r="E1173" s="43">
        <f t="shared" si="149"/>
        <v>54</v>
      </c>
      <c r="F1173" s="44">
        <f t="shared" si="150"/>
        <v>962.63000000000011</v>
      </c>
      <c r="G1173" s="44">
        <f t="shared" si="156"/>
        <v>17.826481481481483</v>
      </c>
      <c r="H1173" s="4">
        <f t="shared" si="146"/>
        <v>17.826481481481483</v>
      </c>
      <c r="I1173" s="4">
        <v>16.096</v>
      </c>
      <c r="J1173" s="4">
        <f t="shared" si="155"/>
        <v>16.286000000000001</v>
      </c>
      <c r="K1173" s="43">
        <f t="shared" si="151"/>
        <v>1</v>
      </c>
      <c r="L1173" s="43">
        <f t="shared" si="152"/>
        <v>1172</v>
      </c>
      <c r="M1173" s="44">
        <f t="shared" si="153"/>
        <v>21684.980000000036</v>
      </c>
      <c r="N1173" s="4">
        <f t="shared" si="147"/>
        <v>17.298805000000065</v>
      </c>
      <c r="O1173" s="4">
        <f t="shared" si="154"/>
        <v>17.488805000000067</v>
      </c>
    </row>
    <row r="1174" spans="1:15" x14ac:dyDescent="0.2">
      <c r="A1174" s="5">
        <v>42812</v>
      </c>
      <c r="C1174" s="4">
        <f>MIN($B$2:B1174)</f>
        <v>16.55</v>
      </c>
      <c r="D1174" s="43">
        <f t="shared" si="148"/>
        <v>0</v>
      </c>
      <c r="E1174" s="43">
        <f t="shared" si="149"/>
        <v>54</v>
      </c>
      <c r="F1174" s="44">
        <f t="shared" si="150"/>
        <v>962.63000000000011</v>
      </c>
      <c r="G1174" s="44">
        <f t="shared" si="156"/>
        <v>17.826481481481483</v>
      </c>
      <c r="H1174" s="4">
        <f t="shared" si="146"/>
        <v>17.826481481481483</v>
      </c>
      <c r="I1174" s="4">
        <v>16.053000000000001</v>
      </c>
      <c r="J1174" s="4">
        <f t="shared" si="155"/>
        <v>16.243000000000002</v>
      </c>
      <c r="K1174" s="43">
        <f t="shared" si="151"/>
        <v>1</v>
      </c>
      <c r="L1174" s="43">
        <f t="shared" si="152"/>
        <v>1173</v>
      </c>
      <c r="M1174" s="44">
        <f t="shared" si="153"/>
        <v>21701.033000000036</v>
      </c>
      <c r="N1174" s="4">
        <f t="shared" si="147"/>
        <v>17.318120000000071</v>
      </c>
      <c r="O1174" s="4">
        <f t="shared" si="154"/>
        <v>17.508120000000073</v>
      </c>
    </row>
    <row r="1175" spans="1:15" x14ac:dyDescent="0.2">
      <c r="A1175" s="5">
        <v>42813</v>
      </c>
      <c r="C1175" s="4">
        <f>MIN($B$2:B1175)</f>
        <v>16.55</v>
      </c>
      <c r="D1175" s="43">
        <f t="shared" si="148"/>
        <v>0</v>
      </c>
      <c r="E1175" s="43">
        <f t="shared" si="149"/>
        <v>54</v>
      </c>
      <c r="F1175" s="44">
        <f t="shared" si="150"/>
        <v>962.63000000000011</v>
      </c>
      <c r="G1175" s="44">
        <f t="shared" si="156"/>
        <v>17.826481481481483</v>
      </c>
      <c r="H1175" s="4">
        <f t="shared" si="146"/>
        <v>17.826481481481483</v>
      </c>
      <c r="I1175" s="4">
        <v>16.12</v>
      </c>
      <c r="J1175" s="4">
        <f t="shared" si="155"/>
        <v>16.310000000000002</v>
      </c>
      <c r="K1175" s="43">
        <f t="shared" si="151"/>
        <v>1</v>
      </c>
      <c r="L1175" s="43">
        <f t="shared" si="152"/>
        <v>1174</v>
      </c>
      <c r="M1175" s="44">
        <f t="shared" si="153"/>
        <v>21717.153000000035</v>
      </c>
      <c r="N1175" s="4">
        <f t="shared" si="147"/>
        <v>17.337740000000068</v>
      </c>
      <c r="O1175" s="4">
        <f t="shared" si="154"/>
        <v>17.527740000000069</v>
      </c>
    </row>
    <row r="1176" spans="1:15" x14ac:dyDescent="0.2">
      <c r="A1176" s="5">
        <v>42814</v>
      </c>
      <c r="B1176" s="4">
        <v>16.62</v>
      </c>
      <c r="C1176" s="4">
        <f>MIN($B$2:B1176)</f>
        <v>16.55</v>
      </c>
      <c r="D1176" s="43">
        <f t="shared" si="148"/>
        <v>1</v>
      </c>
      <c r="E1176" s="43">
        <f t="shared" si="149"/>
        <v>55</v>
      </c>
      <c r="F1176" s="44">
        <f t="shared" si="150"/>
        <v>979.25000000000011</v>
      </c>
      <c r="G1176" s="44">
        <f t="shared" si="156"/>
        <v>17.804545454545458</v>
      </c>
      <c r="H1176" s="4">
        <f t="shared" si="146"/>
        <v>17.804545454545458</v>
      </c>
      <c r="I1176" s="4">
        <v>16.085999999999999</v>
      </c>
      <c r="J1176" s="4">
        <f t="shared" si="155"/>
        <v>16.276</v>
      </c>
      <c r="K1176" s="43">
        <f t="shared" si="151"/>
        <v>1</v>
      </c>
      <c r="L1176" s="43">
        <f t="shared" si="152"/>
        <v>1175</v>
      </c>
      <c r="M1176" s="44">
        <f t="shared" si="153"/>
        <v>21733.239000000034</v>
      </c>
      <c r="N1176" s="4">
        <f t="shared" si="147"/>
        <v>17.356725000000061</v>
      </c>
      <c r="O1176" s="4">
        <f t="shared" si="154"/>
        <v>17.546725000000063</v>
      </c>
    </row>
    <row r="1177" spans="1:15" x14ac:dyDescent="0.2">
      <c r="A1177" s="5">
        <v>42815</v>
      </c>
      <c r="B1177" s="4">
        <v>16.45</v>
      </c>
      <c r="C1177" s="4">
        <f>MIN($B$2:B1177)</f>
        <v>16.45</v>
      </c>
      <c r="D1177" s="43">
        <f t="shared" si="148"/>
        <v>1</v>
      </c>
      <c r="E1177" s="43">
        <f t="shared" si="149"/>
        <v>56</v>
      </c>
      <c r="F1177" s="44">
        <f t="shared" si="150"/>
        <v>995.70000000000016</v>
      </c>
      <c r="G1177" s="44">
        <f t="shared" si="156"/>
        <v>17.780357142857145</v>
      </c>
      <c r="H1177" s="4">
        <f t="shared" si="146"/>
        <v>17.780357142857145</v>
      </c>
      <c r="I1177" s="4">
        <v>16.065000000000001</v>
      </c>
      <c r="J1177" s="4">
        <f t="shared" si="155"/>
        <v>16.255000000000003</v>
      </c>
      <c r="K1177" s="43">
        <f t="shared" si="151"/>
        <v>1</v>
      </c>
      <c r="L1177" s="43">
        <f t="shared" si="152"/>
        <v>1176</v>
      </c>
      <c r="M1177" s="44">
        <f t="shared" si="153"/>
        <v>21749.304000000033</v>
      </c>
      <c r="N1177" s="4">
        <f t="shared" si="147"/>
        <v>17.374285000000054</v>
      </c>
      <c r="O1177" s="4">
        <f t="shared" si="154"/>
        <v>17.564285000000055</v>
      </c>
    </row>
    <row r="1178" spans="1:15" x14ac:dyDescent="0.2">
      <c r="A1178" s="5">
        <v>42816</v>
      </c>
      <c r="B1178" s="4">
        <v>16.39</v>
      </c>
      <c r="C1178" s="4">
        <f>MIN($B$2:B1178)</f>
        <v>16.39</v>
      </c>
      <c r="D1178" s="43">
        <f t="shared" si="148"/>
        <v>1</v>
      </c>
      <c r="E1178" s="43">
        <f t="shared" si="149"/>
        <v>57</v>
      </c>
      <c r="F1178" s="44">
        <f t="shared" si="150"/>
        <v>1012.0900000000001</v>
      </c>
      <c r="G1178" s="44">
        <f t="shared" si="156"/>
        <v>17.755964912280703</v>
      </c>
      <c r="H1178" s="4">
        <f t="shared" si="146"/>
        <v>17.755964912280703</v>
      </c>
      <c r="I1178" s="4">
        <v>15.853</v>
      </c>
      <c r="J1178" s="4">
        <f t="shared" si="155"/>
        <v>16.042999999999999</v>
      </c>
      <c r="K1178" s="43">
        <f t="shared" si="151"/>
        <v>1</v>
      </c>
      <c r="L1178" s="43">
        <f t="shared" si="152"/>
        <v>1177</v>
      </c>
      <c r="M1178" s="44">
        <f t="shared" si="153"/>
        <v>21765.157000000032</v>
      </c>
      <c r="N1178" s="4">
        <f t="shared" si="147"/>
        <v>17.390800000000056</v>
      </c>
      <c r="O1178" s="4">
        <f t="shared" si="154"/>
        <v>17.580800000000057</v>
      </c>
    </row>
    <row r="1179" spans="1:15" x14ac:dyDescent="0.2">
      <c r="A1179" s="5">
        <v>42817</v>
      </c>
      <c r="B1179" s="4">
        <v>16.43</v>
      </c>
      <c r="C1179" s="4">
        <f>MIN($B$2:B1179)</f>
        <v>16.39</v>
      </c>
      <c r="D1179" s="43">
        <f t="shared" si="148"/>
        <v>1</v>
      </c>
      <c r="E1179" s="43">
        <f t="shared" si="149"/>
        <v>58</v>
      </c>
      <c r="F1179" s="44">
        <f t="shared" si="150"/>
        <v>1028.5200000000002</v>
      </c>
      <c r="G1179" s="44">
        <f t="shared" si="156"/>
        <v>17.733103448275866</v>
      </c>
      <c r="H1179" s="4">
        <f t="shared" si="146"/>
        <v>17.733103448275866</v>
      </c>
      <c r="I1179" s="4">
        <v>15.867000000000001</v>
      </c>
      <c r="J1179" s="4">
        <f t="shared" si="155"/>
        <v>16.057000000000002</v>
      </c>
      <c r="K1179" s="43">
        <f t="shared" si="151"/>
        <v>1</v>
      </c>
      <c r="L1179" s="43">
        <f t="shared" si="152"/>
        <v>1178</v>
      </c>
      <c r="M1179" s="44">
        <f t="shared" si="153"/>
        <v>21781.02400000003</v>
      </c>
      <c r="N1179" s="4">
        <f t="shared" si="147"/>
        <v>17.406595000000053</v>
      </c>
      <c r="O1179" s="4">
        <f t="shared" si="154"/>
        <v>17.596595000000054</v>
      </c>
    </row>
    <row r="1180" spans="1:15" x14ac:dyDescent="0.2">
      <c r="A1180" s="5">
        <v>42818</v>
      </c>
      <c r="B1180" s="4">
        <v>16.309999999999999</v>
      </c>
      <c r="C1180" s="4">
        <f>MIN($B$2:B1180)</f>
        <v>16.309999999999999</v>
      </c>
      <c r="D1180" s="43">
        <f t="shared" si="148"/>
        <v>1</v>
      </c>
      <c r="E1180" s="43">
        <f t="shared" si="149"/>
        <v>59</v>
      </c>
      <c r="F1180" s="44">
        <f t="shared" si="150"/>
        <v>1044.8300000000002</v>
      </c>
      <c r="G1180" s="44">
        <f t="shared" si="156"/>
        <v>17.708983050847461</v>
      </c>
      <c r="H1180" s="4">
        <f t="shared" si="146"/>
        <v>17.708983050847461</v>
      </c>
      <c r="I1180" s="4">
        <v>15.526</v>
      </c>
      <c r="J1180" s="4">
        <f t="shared" si="155"/>
        <v>15.715999999999999</v>
      </c>
      <c r="K1180" s="43">
        <f t="shared" si="151"/>
        <v>1</v>
      </c>
      <c r="L1180" s="43">
        <f t="shared" si="152"/>
        <v>1179</v>
      </c>
      <c r="M1180" s="44">
        <f t="shared" si="153"/>
        <v>21796.550000000032</v>
      </c>
      <c r="N1180" s="4">
        <f t="shared" si="147"/>
        <v>17.421170000000057</v>
      </c>
      <c r="O1180" s="4">
        <f t="shared" si="154"/>
        <v>17.611170000000058</v>
      </c>
    </row>
    <row r="1181" spans="1:15" x14ac:dyDescent="0.2">
      <c r="A1181" s="5">
        <v>42819</v>
      </c>
      <c r="C1181" s="4">
        <f>MIN($B$2:B1181)</f>
        <v>16.309999999999999</v>
      </c>
      <c r="D1181" s="43">
        <f t="shared" si="148"/>
        <v>0</v>
      </c>
      <c r="E1181" s="43">
        <f t="shared" si="149"/>
        <v>59</v>
      </c>
      <c r="F1181" s="44">
        <f t="shared" si="150"/>
        <v>1044.8300000000002</v>
      </c>
      <c r="G1181" s="44">
        <f t="shared" si="156"/>
        <v>17.708983050847461</v>
      </c>
      <c r="H1181" s="4">
        <f t="shared" si="146"/>
        <v>17.708983050847461</v>
      </c>
      <c r="I1181" s="4">
        <v>15.48</v>
      </c>
      <c r="J1181" s="4">
        <f t="shared" si="155"/>
        <v>15.67</v>
      </c>
      <c r="K1181" s="43">
        <f t="shared" si="151"/>
        <v>1</v>
      </c>
      <c r="L1181" s="43">
        <f t="shared" si="152"/>
        <v>1180</v>
      </c>
      <c r="M1181" s="44">
        <f t="shared" si="153"/>
        <v>21812.030000000032</v>
      </c>
      <c r="N1181" s="4">
        <f t="shared" si="147"/>
        <v>17.437145000000054</v>
      </c>
      <c r="O1181" s="4">
        <f t="shared" si="154"/>
        <v>17.627145000000056</v>
      </c>
    </row>
    <row r="1182" spans="1:15" x14ac:dyDescent="0.2">
      <c r="A1182" s="5">
        <v>42820</v>
      </c>
      <c r="C1182" s="4">
        <f>MIN($B$2:B1182)</f>
        <v>16.309999999999999</v>
      </c>
      <c r="D1182" s="43">
        <f t="shared" si="148"/>
        <v>0</v>
      </c>
      <c r="E1182" s="43">
        <f t="shared" si="149"/>
        <v>59</v>
      </c>
      <c r="F1182" s="44">
        <f t="shared" si="150"/>
        <v>1044.8300000000002</v>
      </c>
      <c r="G1182" s="44">
        <f t="shared" si="156"/>
        <v>17.708983050847461</v>
      </c>
      <c r="H1182" s="4">
        <f t="shared" si="146"/>
        <v>17.708983050847461</v>
      </c>
      <c r="I1182" s="4">
        <v>15.601000000000001</v>
      </c>
      <c r="J1182" s="4">
        <f t="shared" si="155"/>
        <v>15.791</v>
      </c>
      <c r="K1182" s="43">
        <f t="shared" si="151"/>
        <v>1</v>
      </c>
      <c r="L1182" s="43">
        <f t="shared" si="152"/>
        <v>1181</v>
      </c>
      <c r="M1182" s="44">
        <f t="shared" si="153"/>
        <v>21827.63100000003</v>
      </c>
      <c r="N1182" s="4">
        <f t="shared" si="147"/>
        <v>17.456425000000053</v>
      </c>
      <c r="O1182" s="4">
        <f t="shared" si="154"/>
        <v>17.646425000000054</v>
      </c>
    </row>
    <row r="1183" spans="1:15" x14ac:dyDescent="0.2">
      <c r="A1183" s="5">
        <v>42821</v>
      </c>
      <c r="B1183" s="4">
        <v>16.04</v>
      </c>
      <c r="C1183" s="4">
        <f>MIN($B$2:B1183)</f>
        <v>16.04</v>
      </c>
      <c r="D1183" s="43">
        <f t="shared" si="148"/>
        <v>1</v>
      </c>
      <c r="E1183" s="43">
        <f t="shared" si="149"/>
        <v>60</v>
      </c>
      <c r="F1183" s="44">
        <f t="shared" si="150"/>
        <v>1060.8700000000001</v>
      </c>
      <c r="G1183" s="44">
        <f t="shared" si="156"/>
        <v>17.68116666666667</v>
      </c>
      <c r="H1183" s="4">
        <f t="shared" si="146"/>
        <v>17.68116666666667</v>
      </c>
      <c r="I1183" s="4">
        <v>15.195</v>
      </c>
      <c r="J1183" s="4">
        <f t="shared" si="155"/>
        <v>15.385</v>
      </c>
      <c r="K1183" s="43">
        <f t="shared" si="151"/>
        <v>1</v>
      </c>
      <c r="L1183" s="43">
        <f t="shared" si="152"/>
        <v>1182</v>
      </c>
      <c r="M1183" s="44">
        <f t="shared" si="153"/>
        <v>21842.82600000003</v>
      </c>
      <c r="N1183" s="4">
        <f t="shared" si="147"/>
        <v>17.474865000000044</v>
      </c>
      <c r="O1183" s="4">
        <f t="shared" si="154"/>
        <v>17.664865000000045</v>
      </c>
    </row>
    <row r="1184" spans="1:15" x14ac:dyDescent="0.2">
      <c r="A1184" s="5">
        <v>42822</v>
      </c>
      <c r="B1184" s="4">
        <v>16.28</v>
      </c>
      <c r="C1184" s="4">
        <f>MIN($B$2:B1184)</f>
        <v>16.04</v>
      </c>
      <c r="D1184" s="43">
        <f t="shared" si="148"/>
        <v>1</v>
      </c>
      <c r="E1184" s="43">
        <f t="shared" si="149"/>
        <v>61</v>
      </c>
      <c r="F1184" s="44">
        <f t="shared" si="150"/>
        <v>1077.1500000000001</v>
      </c>
      <c r="G1184" s="44">
        <f t="shared" si="156"/>
        <v>17.658196721311477</v>
      </c>
      <c r="H1184" s="4">
        <f t="shared" si="146"/>
        <v>17.658196721311477</v>
      </c>
      <c r="I1184" s="4">
        <v>15.146000000000001</v>
      </c>
      <c r="J1184" s="4">
        <f t="shared" si="155"/>
        <v>15.336</v>
      </c>
      <c r="K1184" s="43">
        <f t="shared" si="151"/>
        <v>1</v>
      </c>
      <c r="L1184" s="43">
        <f t="shared" si="152"/>
        <v>1183</v>
      </c>
      <c r="M1184" s="44">
        <f t="shared" si="153"/>
        <v>21857.972000000031</v>
      </c>
      <c r="N1184" s="4">
        <f t="shared" si="147"/>
        <v>17.494220000000041</v>
      </c>
      <c r="O1184" s="4">
        <f t="shared" si="154"/>
        <v>17.684220000000042</v>
      </c>
    </row>
    <row r="1185" spans="1:15" x14ac:dyDescent="0.2">
      <c r="A1185" s="5">
        <v>42823</v>
      </c>
      <c r="B1185" s="4">
        <v>16.670000000000002</v>
      </c>
      <c r="C1185" s="4">
        <f>MIN($B$2:B1185)</f>
        <v>16.04</v>
      </c>
      <c r="D1185" s="43">
        <f t="shared" si="148"/>
        <v>1</v>
      </c>
      <c r="E1185" s="43">
        <f t="shared" si="149"/>
        <v>62</v>
      </c>
      <c r="F1185" s="44">
        <f t="shared" si="150"/>
        <v>1093.8200000000002</v>
      </c>
      <c r="G1185" s="44">
        <f t="shared" si="156"/>
        <v>17.642258064516131</v>
      </c>
      <c r="H1185" s="4">
        <f t="shared" si="146"/>
        <v>17.642258064516131</v>
      </c>
      <c r="I1185" s="4">
        <v>15.539</v>
      </c>
      <c r="J1185" s="4">
        <f t="shared" si="155"/>
        <v>15.728999999999999</v>
      </c>
      <c r="K1185" s="43">
        <f t="shared" si="151"/>
        <v>1</v>
      </c>
      <c r="L1185" s="43">
        <f t="shared" si="152"/>
        <v>1184</v>
      </c>
      <c r="M1185" s="44">
        <f t="shared" si="153"/>
        <v>21873.511000000031</v>
      </c>
      <c r="N1185" s="4">
        <f t="shared" si="147"/>
        <v>17.515585000000048</v>
      </c>
      <c r="O1185" s="4">
        <f t="shared" si="154"/>
        <v>17.705585000000049</v>
      </c>
    </row>
    <row r="1186" spans="1:15" x14ac:dyDescent="0.2">
      <c r="A1186" s="5">
        <v>42824</v>
      </c>
      <c r="B1186" s="4">
        <v>16.920000000000002</v>
      </c>
      <c r="C1186" s="4">
        <f>MIN($B$2:B1186)</f>
        <v>16.04</v>
      </c>
      <c r="D1186" s="43">
        <f t="shared" si="148"/>
        <v>1</v>
      </c>
      <c r="E1186" s="43">
        <f t="shared" si="149"/>
        <v>63</v>
      </c>
      <c r="F1186" s="44">
        <f t="shared" si="150"/>
        <v>1110.7400000000002</v>
      </c>
      <c r="G1186" s="44">
        <f t="shared" si="156"/>
        <v>17.630793650793656</v>
      </c>
      <c r="H1186" s="4">
        <f t="shared" si="146"/>
        <v>17.630793650793656</v>
      </c>
      <c r="I1186" s="4">
        <v>15.638999999999999</v>
      </c>
      <c r="J1186" s="4">
        <f t="shared" si="155"/>
        <v>15.828999999999999</v>
      </c>
      <c r="K1186" s="43">
        <f t="shared" si="151"/>
        <v>1</v>
      </c>
      <c r="L1186" s="43">
        <f t="shared" si="152"/>
        <v>1185</v>
      </c>
      <c r="M1186" s="44">
        <f t="shared" si="153"/>
        <v>21889.150000000031</v>
      </c>
      <c r="N1186" s="4">
        <f t="shared" si="147"/>
        <v>17.536655000000046</v>
      </c>
      <c r="O1186" s="4">
        <f t="shared" si="154"/>
        <v>17.726655000000047</v>
      </c>
    </row>
    <row r="1187" spans="1:15" x14ac:dyDescent="0.2">
      <c r="A1187" s="5">
        <v>42825</v>
      </c>
      <c r="B1187" s="4">
        <v>16.760000000000002</v>
      </c>
      <c r="C1187" s="4">
        <f>MIN($B$2:B1187)</f>
        <v>16.04</v>
      </c>
      <c r="D1187" s="43">
        <f t="shared" si="148"/>
        <v>1</v>
      </c>
      <c r="E1187" s="43">
        <f t="shared" si="149"/>
        <v>64</v>
      </c>
      <c r="F1187" s="44">
        <f t="shared" si="150"/>
        <v>1127.5000000000002</v>
      </c>
      <c r="G1187" s="44">
        <f t="shared" si="156"/>
        <v>17.617187500000004</v>
      </c>
      <c r="H1187" s="4">
        <f t="shared" si="146"/>
        <v>17.617187500000004</v>
      </c>
      <c r="I1187" s="4">
        <v>15.37</v>
      </c>
      <c r="J1187" s="4">
        <f t="shared" si="155"/>
        <v>15.559999999999999</v>
      </c>
      <c r="K1187" s="43">
        <f t="shared" si="151"/>
        <v>1</v>
      </c>
      <c r="L1187" s="43">
        <f t="shared" si="152"/>
        <v>1186</v>
      </c>
      <c r="M1187" s="44">
        <f t="shared" si="153"/>
        <v>21904.52000000003</v>
      </c>
      <c r="N1187" s="4">
        <f t="shared" si="147"/>
        <v>17.558735000000034</v>
      </c>
      <c r="O1187" s="4">
        <f t="shared" si="154"/>
        <v>17.748735000000035</v>
      </c>
    </row>
    <row r="1188" spans="1:15" x14ac:dyDescent="0.2">
      <c r="A1188" s="5">
        <v>42826</v>
      </c>
      <c r="C1188" s="4">
        <f>MIN($B$2:B1188)</f>
        <v>16.04</v>
      </c>
      <c r="D1188" s="43">
        <f t="shared" si="148"/>
        <v>0</v>
      </c>
      <c r="E1188" s="43">
        <f t="shared" si="149"/>
        <v>64</v>
      </c>
      <c r="F1188" s="44">
        <f t="shared" si="150"/>
        <v>1127.5000000000002</v>
      </c>
      <c r="G1188" s="44">
        <f t="shared" si="156"/>
        <v>17.617187500000004</v>
      </c>
      <c r="H1188" s="4">
        <f t="shared" si="146"/>
        <v>17.617187500000004</v>
      </c>
      <c r="I1188" s="4">
        <v>15.884</v>
      </c>
      <c r="J1188" s="4">
        <f t="shared" si="155"/>
        <v>16.074000000000002</v>
      </c>
      <c r="K1188" s="43">
        <f t="shared" si="151"/>
        <v>1</v>
      </c>
      <c r="L1188" s="43">
        <f t="shared" si="152"/>
        <v>1187</v>
      </c>
      <c r="M1188" s="44">
        <f t="shared" si="153"/>
        <v>21920.404000000028</v>
      </c>
      <c r="N1188" s="4">
        <f t="shared" si="147"/>
        <v>17.581700000000019</v>
      </c>
      <c r="O1188" s="4">
        <f t="shared" si="154"/>
        <v>17.77170000000002</v>
      </c>
    </row>
    <row r="1189" spans="1:15" x14ac:dyDescent="0.2">
      <c r="A1189" s="5">
        <v>42827</v>
      </c>
      <c r="C1189" s="4">
        <f>MIN($B$2:B1189)</f>
        <v>16.04</v>
      </c>
      <c r="D1189" s="43">
        <f t="shared" si="148"/>
        <v>0</v>
      </c>
      <c r="E1189" s="43">
        <f t="shared" si="149"/>
        <v>64</v>
      </c>
      <c r="F1189" s="44">
        <f t="shared" si="150"/>
        <v>1127.5000000000002</v>
      </c>
      <c r="G1189" s="44">
        <f t="shared" si="156"/>
        <v>17.617187500000004</v>
      </c>
      <c r="H1189" s="4">
        <f t="shared" si="146"/>
        <v>17.617187500000004</v>
      </c>
      <c r="I1189" s="4">
        <v>16.164999999999999</v>
      </c>
      <c r="J1189" s="4">
        <f t="shared" si="155"/>
        <v>16.355</v>
      </c>
      <c r="K1189" s="43">
        <f t="shared" si="151"/>
        <v>1</v>
      </c>
      <c r="L1189" s="43">
        <f t="shared" si="152"/>
        <v>1188</v>
      </c>
      <c r="M1189" s="44">
        <f t="shared" si="153"/>
        <v>21936.569000000029</v>
      </c>
      <c r="N1189" s="4">
        <f t="shared" si="147"/>
        <v>17.605820000000023</v>
      </c>
      <c r="O1189" s="4">
        <f t="shared" si="154"/>
        <v>17.795820000000024</v>
      </c>
    </row>
    <row r="1190" spans="1:15" x14ac:dyDescent="0.2">
      <c r="A1190" s="5">
        <v>42828</v>
      </c>
      <c r="B1190" s="4">
        <v>17.09</v>
      </c>
      <c r="C1190" s="4">
        <f>MIN($B$2:B1190)</f>
        <v>16.04</v>
      </c>
      <c r="D1190" s="43">
        <f t="shared" si="148"/>
        <v>1</v>
      </c>
      <c r="E1190" s="43">
        <f t="shared" si="149"/>
        <v>65</v>
      </c>
      <c r="F1190" s="44">
        <f t="shared" si="150"/>
        <v>1144.5900000000001</v>
      </c>
      <c r="G1190" s="44">
        <f t="shared" si="156"/>
        <v>17.609076923076927</v>
      </c>
      <c r="H1190" s="4">
        <f t="shared" si="146"/>
        <v>17.609076923076927</v>
      </c>
      <c r="I1190" s="4">
        <v>16.495000000000001</v>
      </c>
      <c r="J1190" s="4">
        <f t="shared" si="155"/>
        <v>16.685000000000002</v>
      </c>
      <c r="K1190" s="43">
        <f t="shared" si="151"/>
        <v>1</v>
      </c>
      <c r="L1190" s="43">
        <f t="shared" si="152"/>
        <v>1189</v>
      </c>
      <c r="M1190" s="44">
        <f t="shared" si="153"/>
        <v>21953.064000000028</v>
      </c>
      <c r="N1190" s="4">
        <f t="shared" si="147"/>
        <v>17.630700000000015</v>
      </c>
      <c r="O1190" s="4">
        <f t="shared" si="154"/>
        <v>17.820700000000016</v>
      </c>
    </row>
    <row r="1191" spans="1:15" x14ac:dyDescent="0.2">
      <c r="A1191" s="5">
        <v>42829</v>
      </c>
      <c r="B1191" s="4">
        <v>16.96</v>
      </c>
      <c r="C1191" s="4">
        <f>MIN($B$2:B1191)</f>
        <v>16.04</v>
      </c>
      <c r="D1191" s="43">
        <f t="shared" si="148"/>
        <v>1</v>
      </c>
      <c r="E1191" s="43">
        <f t="shared" si="149"/>
        <v>66</v>
      </c>
      <c r="F1191" s="44">
        <f t="shared" si="150"/>
        <v>1161.5500000000002</v>
      </c>
      <c r="G1191" s="44">
        <f t="shared" si="156"/>
        <v>17.599242424242426</v>
      </c>
      <c r="H1191" s="4">
        <f t="shared" si="146"/>
        <v>17.599242424242426</v>
      </c>
      <c r="I1191" s="4">
        <v>16.161000000000001</v>
      </c>
      <c r="J1191" s="4">
        <f t="shared" si="155"/>
        <v>16.351000000000003</v>
      </c>
      <c r="K1191" s="43">
        <f t="shared" si="151"/>
        <v>1</v>
      </c>
      <c r="L1191" s="43">
        <f t="shared" si="152"/>
        <v>1190</v>
      </c>
      <c r="M1191" s="44">
        <f t="shared" si="153"/>
        <v>21969.225000000028</v>
      </c>
      <c r="N1191" s="4">
        <f t="shared" si="147"/>
        <v>17.651205000000008</v>
      </c>
      <c r="O1191" s="4">
        <f t="shared" si="154"/>
        <v>17.841205000000009</v>
      </c>
    </row>
    <row r="1192" spans="1:15" x14ac:dyDescent="0.2">
      <c r="A1192" s="5">
        <v>42830</v>
      </c>
      <c r="B1192" s="4">
        <v>17.07</v>
      </c>
      <c r="C1192" s="4">
        <f>MIN($B$2:B1192)</f>
        <v>16.04</v>
      </c>
      <c r="D1192" s="43">
        <f t="shared" si="148"/>
        <v>1</v>
      </c>
      <c r="E1192" s="43">
        <f t="shared" si="149"/>
        <v>67</v>
      </c>
      <c r="F1192" s="44">
        <f t="shared" si="150"/>
        <v>1178.6200000000001</v>
      </c>
      <c r="G1192" s="44">
        <f t="shared" si="156"/>
        <v>17.591343283582091</v>
      </c>
      <c r="H1192" s="4">
        <f t="shared" si="146"/>
        <v>17.591343283582091</v>
      </c>
      <c r="I1192" s="4">
        <v>16.545999999999999</v>
      </c>
      <c r="J1192" s="4">
        <f t="shared" si="155"/>
        <v>16.736000000000001</v>
      </c>
      <c r="K1192" s="43">
        <f t="shared" si="151"/>
        <v>1</v>
      </c>
      <c r="L1192" s="43">
        <f t="shared" si="152"/>
        <v>1191</v>
      </c>
      <c r="M1192" s="44">
        <f t="shared" si="153"/>
        <v>21985.771000000026</v>
      </c>
      <c r="N1192" s="4">
        <f t="shared" si="147"/>
        <v>17.674179999999996</v>
      </c>
      <c r="O1192" s="4">
        <f t="shared" si="154"/>
        <v>17.864179999999998</v>
      </c>
    </row>
    <row r="1193" spans="1:15" x14ac:dyDescent="0.2">
      <c r="A1193" s="5">
        <v>42831</v>
      </c>
      <c r="B1193" s="4">
        <v>17.07</v>
      </c>
      <c r="C1193" s="4">
        <f>MIN($B$2:B1193)</f>
        <v>16.04</v>
      </c>
      <c r="D1193" s="43">
        <f t="shared" si="148"/>
        <v>1</v>
      </c>
      <c r="E1193" s="43">
        <f t="shared" si="149"/>
        <v>68</v>
      </c>
      <c r="F1193" s="44">
        <f t="shared" si="150"/>
        <v>1195.69</v>
      </c>
      <c r="G1193" s="44">
        <f t="shared" si="156"/>
        <v>17.583676470588237</v>
      </c>
      <c r="H1193" s="4">
        <f t="shared" si="146"/>
        <v>17.583676470588237</v>
      </c>
      <c r="I1193" s="4">
        <v>16.521999999999998</v>
      </c>
      <c r="J1193" s="4">
        <f t="shared" si="155"/>
        <v>16.712</v>
      </c>
      <c r="K1193" s="43">
        <f t="shared" si="151"/>
        <v>1</v>
      </c>
      <c r="L1193" s="43">
        <f t="shared" si="152"/>
        <v>1192</v>
      </c>
      <c r="M1193" s="44">
        <f t="shared" si="153"/>
        <v>22002.293000000027</v>
      </c>
      <c r="N1193" s="4">
        <f t="shared" si="147"/>
        <v>17.695799999999998</v>
      </c>
      <c r="O1193" s="4">
        <f t="shared" si="154"/>
        <v>17.8858</v>
      </c>
    </row>
    <row r="1194" spans="1:15" x14ac:dyDescent="0.2">
      <c r="A1194" s="5">
        <v>42832</v>
      </c>
      <c r="B1194" s="4">
        <v>16.77</v>
      </c>
      <c r="C1194" s="4">
        <f>MIN($B$2:B1194)</f>
        <v>16.04</v>
      </c>
      <c r="D1194" s="43">
        <f t="shared" si="148"/>
        <v>1</v>
      </c>
      <c r="E1194" s="43">
        <f t="shared" si="149"/>
        <v>69</v>
      </c>
      <c r="F1194" s="44">
        <f t="shared" si="150"/>
        <v>1212.46</v>
      </c>
      <c r="G1194" s="44">
        <f t="shared" si="156"/>
        <v>17.571884057971015</v>
      </c>
      <c r="H1194" s="4">
        <f t="shared" si="146"/>
        <v>17.571884057971015</v>
      </c>
      <c r="I1194" s="4">
        <v>16.356999999999999</v>
      </c>
      <c r="J1194" s="4">
        <f t="shared" si="155"/>
        <v>16.547000000000001</v>
      </c>
      <c r="K1194" s="43">
        <f t="shared" si="151"/>
        <v>1</v>
      </c>
      <c r="L1194" s="43">
        <f t="shared" si="152"/>
        <v>1193</v>
      </c>
      <c r="M1194" s="44">
        <f t="shared" si="153"/>
        <v>22018.650000000027</v>
      </c>
      <c r="N1194" s="4">
        <f t="shared" si="147"/>
        <v>17.712839999999996</v>
      </c>
      <c r="O1194" s="4">
        <f t="shared" si="154"/>
        <v>17.902839999999998</v>
      </c>
    </row>
    <row r="1195" spans="1:15" x14ac:dyDescent="0.2">
      <c r="A1195" s="5">
        <v>42833</v>
      </c>
      <c r="C1195" s="4">
        <f>MIN($B$2:B1195)</f>
        <v>16.04</v>
      </c>
      <c r="D1195" s="43">
        <f t="shared" si="148"/>
        <v>0</v>
      </c>
      <c r="E1195" s="43">
        <f t="shared" si="149"/>
        <v>69</v>
      </c>
      <c r="F1195" s="44">
        <f t="shared" si="150"/>
        <v>1212.46</v>
      </c>
      <c r="G1195" s="44">
        <f t="shared" si="156"/>
        <v>17.571884057971015</v>
      </c>
      <c r="H1195" s="4">
        <f t="shared" si="146"/>
        <v>17.571884057971015</v>
      </c>
      <c r="I1195" s="4">
        <v>16.091000000000001</v>
      </c>
      <c r="J1195" s="4">
        <f t="shared" si="155"/>
        <v>16.281000000000002</v>
      </c>
      <c r="K1195" s="43">
        <f t="shared" si="151"/>
        <v>1</v>
      </c>
      <c r="L1195" s="43">
        <f t="shared" si="152"/>
        <v>1194</v>
      </c>
      <c r="M1195" s="44">
        <f t="shared" si="153"/>
        <v>22034.741000000027</v>
      </c>
      <c r="N1195" s="4">
        <f t="shared" si="147"/>
        <v>17.728539999999995</v>
      </c>
      <c r="O1195" s="4">
        <f t="shared" si="154"/>
        <v>17.918539999999997</v>
      </c>
    </row>
    <row r="1196" spans="1:15" x14ac:dyDescent="0.2">
      <c r="A1196" s="5">
        <v>42834</v>
      </c>
      <c r="C1196" s="4">
        <f>MIN($B$2:B1196)</f>
        <v>16.04</v>
      </c>
      <c r="D1196" s="43">
        <f t="shared" si="148"/>
        <v>0</v>
      </c>
      <c r="E1196" s="43">
        <f t="shared" si="149"/>
        <v>69</v>
      </c>
      <c r="F1196" s="44">
        <f t="shared" si="150"/>
        <v>1212.46</v>
      </c>
      <c r="G1196" s="44">
        <f t="shared" si="156"/>
        <v>17.571884057971015</v>
      </c>
      <c r="H1196" s="4">
        <f t="shared" si="146"/>
        <v>17.571884057971015</v>
      </c>
      <c r="I1196" s="4">
        <v>16.315000000000001</v>
      </c>
      <c r="J1196" s="4">
        <f t="shared" si="155"/>
        <v>16.505000000000003</v>
      </c>
      <c r="K1196" s="43">
        <f t="shared" si="151"/>
        <v>1</v>
      </c>
      <c r="L1196" s="43">
        <f t="shared" si="152"/>
        <v>1195</v>
      </c>
      <c r="M1196" s="44">
        <f t="shared" si="153"/>
        <v>22051.056000000026</v>
      </c>
      <c r="N1196" s="4">
        <f t="shared" si="147"/>
        <v>17.743859999999987</v>
      </c>
      <c r="O1196" s="4">
        <f t="shared" si="154"/>
        <v>17.933859999999989</v>
      </c>
    </row>
    <row r="1197" spans="1:15" x14ac:dyDescent="0.2">
      <c r="A1197" s="5">
        <v>42835</v>
      </c>
      <c r="B1197" s="4">
        <v>16.75</v>
      </c>
      <c r="C1197" s="4">
        <f>MIN($B$2:B1197)</f>
        <v>16.04</v>
      </c>
      <c r="D1197" s="43">
        <f t="shared" si="148"/>
        <v>1</v>
      </c>
      <c r="E1197" s="43">
        <f t="shared" si="149"/>
        <v>70</v>
      </c>
      <c r="F1197" s="44">
        <f t="shared" si="150"/>
        <v>1229.21</v>
      </c>
      <c r="G1197" s="44">
        <f t="shared" si="156"/>
        <v>17.560142857142857</v>
      </c>
      <c r="H1197" s="4">
        <f t="shared" ref="H1197:H1260" si="157">(F1197-F911)/(E1197-E911)</f>
        <v>17.560142857142857</v>
      </c>
      <c r="I1197" s="4">
        <v>16.114999999999998</v>
      </c>
      <c r="J1197" s="4">
        <f t="shared" si="155"/>
        <v>16.305</v>
      </c>
      <c r="K1197" s="43">
        <f t="shared" si="151"/>
        <v>1</v>
      </c>
      <c r="L1197" s="43">
        <f t="shared" si="152"/>
        <v>1196</v>
      </c>
      <c r="M1197" s="44">
        <f t="shared" si="153"/>
        <v>22067.171000000028</v>
      </c>
      <c r="N1197" s="4">
        <f t="shared" ref="N1197:N1260" si="158">(M1197-M997)/(L1197-L997)</f>
        <v>17.756414999999997</v>
      </c>
      <c r="O1197" s="4">
        <f t="shared" si="154"/>
        <v>17.946414999999998</v>
      </c>
    </row>
    <row r="1198" spans="1:15" x14ac:dyDescent="0.2">
      <c r="A1198" s="5">
        <v>42836</v>
      </c>
      <c r="B1198" s="4">
        <v>16.809999999999999</v>
      </c>
      <c r="C1198" s="4">
        <f>MIN($B$2:B1198)</f>
        <v>16.04</v>
      </c>
      <c r="D1198" s="43">
        <f t="shared" si="148"/>
        <v>1</v>
      </c>
      <c r="E1198" s="43">
        <f t="shared" si="149"/>
        <v>71</v>
      </c>
      <c r="F1198" s="44">
        <f t="shared" si="150"/>
        <v>1246.02</v>
      </c>
      <c r="G1198" s="44">
        <f t="shared" si="156"/>
        <v>17.549577464788733</v>
      </c>
      <c r="H1198" s="4">
        <f t="shared" si="157"/>
        <v>17.549577464788733</v>
      </c>
      <c r="I1198" s="4">
        <v>15.939</v>
      </c>
      <c r="J1198" s="4">
        <f t="shared" si="155"/>
        <v>16.129000000000001</v>
      </c>
      <c r="K1198" s="43">
        <f t="shared" si="151"/>
        <v>1</v>
      </c>
      <c r="L1198" s="43">
        <f t="shared" si="152"/>
        <v>1197</v>
      </c>
      <c r="M1198" s="44">
        <f t="shared" si="153"/>
        <v>22083.110000000026</v>
      </c>
      <c r="N1198" s="4">
        <f t="shared" si="158"/>
        <v>17.769519999999993</v>
      </c>
      <c r="O1198" s="4">
        <f t="shared" si="154"/>
        <v>17.959519999999994</v>
      </c>
    </row>
    <row r="1199" spans="1:15" x14ac:dyDescent="0.2">
      <c r="A1199" s="5">
        <v>42837</v>
      </c>
      <c r="B1199" s="4">
        <v>16.98</v>
      </c>
      <c r="C1199" s="4">
        <f>MIN($B$2:B1199)</f>
        <v>16.04</v>
      </c>
      <c r="D1199" s="43">
        <f t="shared" si="148"/>
        <v>1</v>
      </c>
      <c r="E1199" s="43">
        <f t="shared" si="149"/>
        <v>72</v>
      </c>
      <c r="F1199" s="44">
        <f t="shared" si="150"/>
        <v>1263</v>
      </c>
      <c r="G1199" s="44">
        <f t="shared" si="156"/>
        <v>17.541666666666668</v>
      </c>
      <c r="H1199" s="4">
        <f t="shared" si="157"/>
        <v>17.541666666666668</v>
      </c>
      <c r="I1199" s="4">
        <v>16.407</v>
      </c>
      <c r="J1199" s="4">
        <f t="shared" si="155"/>
        <v>16.597000000000001</v>
      </c>
      <c r="K1199" s="43">
        <f t="shared" si="151"/>
        <v>1</v>
      </c>
      <c r="L1199" s="43">
        <f t="shared" si="152"/>
        <v>1198</v>
      </c>
      <c r="M1199" s="44">
        <f t="shared" si="153"/>
        <v>22099.517000000025</v>
      </c>
      <c r="N1199" s="4">
        <f t="shared" si="158"/>
        <v>17.785284999999984</v>
      </c>
      <c r="O1199" s="4">
        <f t="shared" si="154"/>
        <v>17.975284999999985</v>
      </c>
    </row>
    <row r="1200" spans="1:15" x14ac:dyDescent="0.2">
      <c r="A1200" s="5">
        <v>42838</v>
      </c>
      <c r="B1200" s="4">
        <v>16.91</v>
      </c>
      <c r="C1200" s="4">
        <f>MIN($B$2:B1200)</f>
        <v>16.04</v>
      </c>
      <c r="D1200" s="43">
        <f t="shared" si="148"/>
        <v>1</v>
      </c>
      <c r="E1200" s="43">
        <f t="shared" si="149"/>
        <v>73</v>
      </c>
      <c r="F1200" s="44">
        <f t="shared" si="150"/>
        <v>1279.9100000000001</v>
      </c>
      <c r="G1200" s="44">
        <f t="shared" si="156"/>
        <v>17.533013698630139</v>
      </c>
      <c r="H1200" s="4">
        <f t="shared" si="157"/>
        <v>17.533013698630139</v>
      </c>
      <c r="I1200" s="4">
        <v>16.088999999999999</v>
      </c>
      <c r="J1200" s="4">
        <f t="shared" si="155"/>
        <v>16.279</v>
      </c>
      <c r="K1200" s="43">
        <f t="shared" si="151"/>
        <v>1</v>
      </c>
      <c r="L1200" s="43">
        <f t="shared" si="152"/>
        <v>1199</v>
      </c>
      <c r="M1200" s="44">
        <f t="shared" si="153"/>
        <v>22115.606000000025</v>
      </c>
      <c r="N1200" s="4">
        <f t="shared" si="158"/>
        <v>17.797934999999981</v>
      </c>
      <c r="O1200" s="4">
        <f t="shared" si="154"/>
        <v>17.987934999999982</v>
      </c>
    </row>
    <row r="1201" spans="1:15" x14ac:dyDescent="0.2">
      <c r="A1201" s="5">
        <v>42839</v>
      </c>
      <c r="C1201" s="4">
        <f>MIN($B$2:B1201)</f>
        <v>16.04</v>
      </c>
      <c r="D1201" s="43">
        <f t="shared" si="148"/>
        <v>0</v>
      </c>
      <c r="E1201" s="43">
        <f t="shared" si="149"/>
        <v>73</v>
      </c>
      <c r="F1201" s="44">
        <f t="shared" si="150"/>
        <v>1279.9100000000001</v>
      </c>
      <c r="G1201" s="44">
        <f t="shared" si="156"/>
        <v>17.533013698630139</v>
      </c>
      <c r="H1201" s="4">
        <f t="shared" si="157"/>
        <v>17.533013698630139</v>
      </c>
      <c r="I1201" s="4">
        <v>16.035</v>
      </c>
      <c r="J1201" s="4">
        <f t="shared" si="155"/>
        <v>16.225000000000001</v>
      </c>
      <c r="K1201" s="43">
        <f t="shared" si="151"/>
        <v>1</v>
      </c>
      <c r="L1201" s="43">
        <f t="shared" si="152"/>
        <v>1200</v>
      </c>
      <c r="M1201" s="44">
        <f t="shared" si="153"/>
        <v>22131.641000000025</v>
      </c>
      <c r="N1201" s="4">
        <f t="shared" si="158"/>
        <v>17.809709999999978</v>
      </c>
      <c r="O1201" s="4">
        <f t="shared" si="154"/>
        <v>17.999709999999979</v>
      </c>
    </row>
    <row r="1202" spans="1:15" x14ac:dyDescent="0.2">
      <c r="A1202" s="5">
        <v>42840</v>
      </c>
      <c r="C1202" s="4">
        <f>MIN($B$2:B1202)</f>
        <v>16.04</v>
      </c>
      <c r="D1202" s="43">
        <f t="shared" si="148"/>
        <v>0</v>
      </c>
      <c r="E1202" s="43">
        <f t="shared" si="149"/>
        <v>73</v>
      </c>
      <c r="F1202" s="44">
        <f t="shared" si="150"/>
        <v>1279.9100000000001</v>
      </c>
      <c r="G1202" s="44">
        <f t="shared" si="156"/>
        <v>17.533013698630139</v>
      </c>
      <c r="H1202" s="4">
        <f t="shared" si="157"/>
        <v>17.533013698630139</v>
      </c>
      <c r="I1202" s="4">
        <v>16.056000000000001</v>
      </c>
      <c r="J1202" s="4">
        <f t="shared" si="155"/>
        <v>16.246000000000002</v>
      </c>
      <c r="K1202" s="43">
        <f t="shared" si="151"/>
        <v>1</v>
      </c>
      <c r="L1202" s="43">
        <f t="shared" si="152"/>
        <v>1201</v>
      </c>
      <c r="M1202" s="44">
        <f t="shared" si="153"/>
        <v>22147.697000000026</v>
      </c>
      <c r="N1202" s="4">
        <f t="shared" si="158"/>
        <v>17.824194999999982</v>
      </c>
      <c r="O1202" s="4">
        <f t="shared" si="154"/>
        <v>18.014194999999983</v>
      </c>
    </row>
    <row r="1203" spans="1:15" x14ac:dyDescent="0.2">
      <c r="A1203" s="5">
        <v>42841</v>
      </c>
      <c r="C1203" s="4">
        <f>MIN($B$2:B1203)</f>
        <v>16.04</v>
      </c>
      <c r="D1203" s="43">
        <f t="shared" si="148"/>
        <v>0</v>
      </c>
      <c r="E1203" s="43">
        <f t="shared" si="149"/>
        <v>73</v>
      </c>
      <c r="F1203" s="44">
        <f t="shared" si="150"/>
        <v>1279.9100000000001</v>
      </c>
      <c r="G1203" s="44">
        <f t="shared" si="156"/>
        <v>17.533013698630139</v>
      </c>
      <c r="H1203" s="4">
        <f t="shared" si="157"/>
        <v>17.533013698630139</v>
      </c>
      <c r="I1203" s="4">
        <v>16.373999999999999</v>
      </c>
      <c r="J1203" s="4">
        <f t="shared" si="155"/>
        <v>16.564</v>
      </c>
      <c r="K1203" s="43">
        <f t="shared" si="151"/>
        <v>1</v>
      </c>
      <c r="L1203" s="43">
        <f t="shared" si="152"/>
        <v>1202</v>
      </c>
      <c r="M1203" s="44">
        <f t="shared" si="153"/>
        <v>22164.071000000025</v>
      </c>
      <c r="N1203" s="4">
        <f t="shared" si="158"/>
        <v>17.839859999999973</v>
      </c>
      <c r="O1203" s="4">
        <f t="shared" si="154"/>
        <v>18.029859999999974</v>
      </c>
    </row>
    <row r="1204" spans="1:15" x14ac:dyDescent="0.2">
      <c r="A1204" s="5">
        <v>42842</v>
      </c>
      <c r="C1204" s="4">
        <f>MIN($B$2:B1204)</f>
        <v>16.04</v>
      </c>
      <c r="D1204" s="43">
        <f t="shared" si="148"/>
        <v>0</v>
      </c>
      <c r="E1204" s="43">
        <f t="shared" si="149"/>
        <v>73</v>
      </c>
      <c r="F1204" s="44">
        <f t="shared" si="150"/>
        <v>1279.9100000000001</v>
      </c>
      <c r="G1204" s="44">
        <f t="shared" si="156"/>
        <v>17.533013698630139</v>
      </c>
      <c r="H1204" s="4">
        <f t="shared" si="157"/>
        <v>17.533013698630139</v>
      </c>
      <c r="I1204" s="4">
        <v>16.390999999999998</v>
      </c>
      <c r="J1204" s="4">
        <f t="shared" si="155"/>
        <v>16.581</v>
      </c>
      <c r="K1204" s="43">
        <f t="shared" si="151"/>
        <v>1</v>
      </c>
      <c r="L1204" s="43">
        <f t="shared" si="152"/>
        <v>1203</v>
      </c>
      <c r="M1204" s="44">
        <f t="shared" si="153"/>
        <v>22180.462000000025</v>
      </c>
      <c r="N1204" s="4">
        <f t="shared" si="158"/>
        <v>17.854039999999969</v>
      </c>
      <c r="O1204" s="4">
        <f t="shared" si="154"/>
        <v>18.044039999999971</v>
      </c>
    </row>
    <row r="1205" spans="1:15" x14ac:dyDescent="0.2">
      <c r="A1205" s="5">
        <v>42843</v>
      </c>
      <c r="B1205" s="4">
        <v>17.36</v>
      </c>
      <c r="C1205" s="4">
        <f>MIN($B$2:B1205)</f>
        <v>16.04</v>
      </c>
      <c r="D1205" s="43">
        <f t="shared" si="148"/>
        <v>1</v>
      </c>
      <c r="E1205" s="43">
        <f t="shared" si="149"/>
        <v>74</v>
      </c>
      <c r="F1205" s="44">
        <f t="shared" si="150"/>
        <v>1297.27</v>
      </c>
      <c r="G1205" s="44">
        <f t="shared" si="156"/>
        <v>17.530675675675674</v>
      </c>
      <c r="H1205" s="4">
        <f t="shared" si="157"/>
        <v>17.530675675675674</v>
      </c>
      <c r="I1205" s="4">
        <v>16.701000000000001</v>
      </c>
      <c r="J1205" s="4">
        <f t="shared" si="155"/>
        <v>16.891000000000002</v>
      </c>
      <c r="K1205" s="43">
        <f t="shared" si="151"/>
        <v>1</v>
      </c>
      <c r="L1205" s="43">
        <f t="shared" si="152"/>
        <v>1204</v>
      </c>
      <c r="M1205" s="44">
        <f t="shared" si="153"/>
        <v>22197.163000000026</v>
      </c>
      <c r="N1205" s="4">
        <f t="shared" si="158"/>
        <v>17.872329999999966</v>
      </c>
      <c r="O1205" s="4">
        <f t="shared" si="154"/>
        <v>18.062329999999967</v>
      </c>
    </row>
    <row r="1206" spans="1:15" x14ac:dyDescent="0.2">
      <c r="A1206" s="5">
        <v>42844</v>
      </c>
      <c r="B1206" s="4">
        <v>17.27</v>
      </c>
      <c r="C1206" s="4">
        <f>MIN($B$2:B1206)</f>
        <v>16.04</v>
      </c>
      <c r="D1206" s="43">
        <f t="shared" si="148"/>
        <v>1</v>
      </c>
      <c r="E1206" s="43">
        <f t="shared" si="149"/>
        <v>75</v>
      </c>
      <c r="F1206" s="44">
        <f t="shared" si="150"/>
        <v>1314.54</v>
      </c>
      <c r="G1206" s="44">
        <f t="shared" si="156"/>
        <v>17.527200000000001</v>
      </c>
      <c r="H1206" s="4">
        <f t="shared" si="157"/>
        <v>17.527200000000001</v>
      </c>
      <c r="I1206" s="4">
        <v>17.061</v>
      </c>
      <c r="J1206" s="4">
        <f t="shared" si="155"/>
        <v>17.251000000000001</v>
      </c>
      <c r="K1206" s="43">
        <f t="shared" si="151"/>
        <v>1</v>
      </c>
      <c r="L1206" s="43">
        <f t="shared" si="152"/>
        <v>1205</v>
      </c>
      <c r="M1206" s="44">
        <f t="shared" si="153"/>
        <v>22214.224000000027</v>
      </c>
      <c r="N1206" s="4">
        <f t="shared" si="158"/>
        <v>17.892439999999969</v>
      </c>
      <c r="O1206" s="4">
        <f t="shared" si="154"/>
        <v>18.08243999999997</v>
      </c>
    </row>
    <row r="1207" spans="1:15" x14ac:dyDescent="0.2">
      <c r="A1207" s="5">
        <v>42845</v>
      </c>
      <c r="B1207" s="4">
        <v>17.05</v>
      </c>
      <c r="C1207" s="4">
        <f>MIN($B$2:B1207)</f>
        <v>16.04</v>
      </c>
      <c r="D1207" s="43">
        <f t="shared" si="148"/>
        <v>1</v>
      </c>
      <c r="E1207" s="43">
        <f t="shared" si="149"/>
        <v>76</v>
      </c>
      <c r="F1207" s="44">
        <f t="shared" si="150"/>
        <v>1331.59</v>
      </c>
      <c r="G1207" s="44">
        <f t="shared" si="156"/>
        <v>17.520921052631579</v>
      </c>
      <c r="H1207" s="4">
        <f t="shared" si="157"/>
        <v>17.520921052631579</v>
      </c>
      <c r="I1207" s="4">
        <v>16.741</v>
      </c>
      <c r="J1207" s="4">
        <f t="shared" si="155"/>
        <v>16.931000000000001</v>
      </c>
      <c r="K1207" s="43">
        <f t="shared" si="151"/>
        <v>1</v>
      </c>
      <c r="L1207" s="43">
        <f t="shared" si="152"/>
        <v>1206</v>
      </c>
      <c r="M1207" s="44">
        <f t="shared" si="153"/>
        <v>22230.965000000029</v>
      </c>
      <c r="N1207" s="4">
        <f t="shared" si="158"/>
        <v>17.909929999999985</v>
      </c>
      <c r="O1207" s="4">
        <f t="shared" si="154"/>
        <v>18.099929999999986</v>
      </c>
    </row>
    <row r="1208" spans="1:15" x14ac:dyDescent="0.2">
      <c r="A1208" s="5">
        <v>42846</v>
      </c>
      <c r="B1208" s="4">
        <v>17.100000000000001</v>
      </c>
      <c r="C1208" s="4">
        <f>MIN($B$2:B1208)</f>
        <v>16.04</v>
      </c>
      <c r="D1208" s="43">
        <f t="shared" si="148"/>
        <v>1</v>
      </c>
      <c r="E1208" s="43">
        <f t="shared" si="149"/>
        <v>77</v>
      </c>
      <c r="F1208" s="44">
        <f t="shared" si="150"/>
        <v>1348.6899999999998</v>
      </c>
      <c r="G1208" s="44">
        <f t="shared" si="156"/>
        <v>17.515454545454542</v>
      </c>
      <c r="H1208" s="4">
        <f t="shared" si="157"/>
        <v>17.515454545454542</v>
      </c>
      <c r="I1208" s="4">
        <v>16.707999999999998</v>
      </c>
      <c r="J1208" s="4">
        <f t="shared" si="155"/>
        <v>16.898</v>
      </c>
      <c r="K1208" s="43">
        <f t="shared" si="151"/>
        <v>1</v>
      </c>
      <c r="L1208" s="43">
        <f t="shared" si="152"/>
        <v>1207</v>
      </c>
      <c r="M1208" s="44">
        <f t="shared" si="153"/>
        <v>22247.673000000028</v>
      </c>
      <c r="N1208" s="4">
        <f t="shared" si="158"/>
        <v>17.926474999999972</v>
      </c>
      <c r="O1208" s="4">
        <f t="shared" si="154"/>
        <v>18.116474999999973</v>
      </c>
    </row>
    <row r="1209" spans="1:15" x14ac:dyDescent="0.2">
      <c r="A1209" s="5">
        <v>42847</v>
      </c>
      <c r="C1209" s="4">
        <f>MIN($B$2:B1209)</f>
        <v>16.04</v>
      </c>
      <c r="D1209" s="43">
        <f t="shared" si="148"/>
        <v>0</v>
      </c>
      <c r="E1209" s="43">
        <f t="shared" si="149"/>
        <v>77</v>
      </c>
      <c r="F1209" s="44">
        <f t="shared" si="150"/>
        <v>1348.6899999999998</v>
      </c>
      <c r="G1209" s="44">
        <f t="shared" si="156"/>
        <v>17.515454545454542</v>
      </c>
      <c r="H1209" s="4">
        <f t="shared" si="157"/>
        <v>17.515454545454542</v>
      </c>
      <c r="I1209" s="4">
        <v>16.704000000000001</v>
      </c>
      <c r="J1209" s="4">
        <f t="shared" si="155"/>
        <v>16.894000000000002</v>
      </c>
      <c r="K1209" s="43">
        <f t="shared" si="151"/>
        <v>1</v>
      </c>
      <c r="L1209" s="43">
        <f t="shared" si="152"/>
        <v>1208</v>
      </c>
      <c r="M1209" s="44">
        <f t="shared" si="153"/>
        <v>22264.37700000003</v>
      </c>
      <c r="N1209" s="4">
        <f t="shared" si="158"/>
        <v>17.942534999999989</v>
      </c>
      <c r="O1209" s="4">
        <f t="shared" si="154"/>
        <v>18.13253499999999</v>
      </c>
    </row>
    <row r="1210" spans="1:15" x14ac:dyDescent="0.2">
      <c r="A1210" s="5">
        <v>42848</v>
      </c>
      <c r="C1210" s="4">
        <f>MIN($B$2:B1210)</f>
        <v>16.04</v>
      </c>
      <c r="D1210" s="43">
        <f t="shared" si="148"/>
        <v>0</v>
      </c>
      <c r="E1210" s="43">
        <f t="shared" si="149"/>
        <v>77</v>
      </c>
      <c r="F1210" s="44">
        <f t="shared" si="150"/>
        <v>1348.6899999999998</v>
      </c>
      <c r="G1210" s="44">
        <f t="shared" si="156"/>
        <v>17.515454545454542</v>
      </c>
      <c r="H1210" s="4">
        <f t="shared" si="157"/>
        <v>17.515454545454542</v>
      </c>
      <c r="I1210" s="4">
        <v>16.760000000000002</v>
      </c>
      <c r="J1210" s="4">
        <f t="shared" si="155"/>
        <v>16.950000000000003</v>
      </c>
      <c r="K1210" s="43">
        <f t="shared" si="151"/>
        <v>1</v>
      </c>
      <c r="L1210" s="43">
        <f t="shared" si="152"/>
        <v>1209</v>
      </c>
      <c r="M1210" s="44">
        <f t="shared" si="153"/>
        <v>22281.137000000028</v>
      </c>
      <c r="N1210" s="4">
        <f t="shared" si="158"/>
        <v>17.952439999999989</v>
      </c>
      <c r="O1210" s="4">
        <f t="shared" si="154"/>
        <v>18.14243999999999</v>
      </c>
    </row>
    <row r="1211" spans="1:15" x14ac:dyDescent="0.2">
      <c r="A1211" s="5">
        <v>42849</v>
      </c>
      <c r="B1211" s="4">
        <v>16.920000000000002</v>
      </c>
      <c r="C1211" s="4">
        <f>MIN($B$2:B1211)</f>
        <v>16.04</v>
      </c>
      <c r="D1211" s="43">
        <f t="shared" si="148"/>
        <v>1</v>
      </c>
      <c r="E1211" s="43">
        <f t="shared" si="149"/>
        <v>78</v>
      </c>
      <c r="F1211" s="44">
        <f t="shared" si="150"/>
        <v>1365.61</v>
      </c>
      <c r="G1211" s="44">
        <f t="shared" si="156"/>
        <v>17.507820512820512</v>
      </c>
      <c r="H1211" s="4">
        <f t="shared" si="157"/>
        <v>17.507820512820512</v>
      </c>
      <c r="I1211" s="4">
        <v>16.945</v>
      </c>
      <c r="J1211" s="4">
        <f t="shared" si="155"/>
        <v>17.135000000000002</v>
      </c>
      <c r="K1211" s="43">
        <f t="shared" si="151"/>
        <v>1</v>
      </c>
      <c r="L1211" s="43">
        <f t="shared" si="152"/>
        <v>1210</v>
      </c>
      <c r="M1211" s="44">
        <f t="shared" si="153"/>
        <v>22298.082000000028</v>
      </c>
      <c r="N1211" s="4">
        <f t="shared" si="158"/>
        <v>17.958509999999986</v>
      </c>
      <c r="O1211" s="4">
        <f t="shared" si="154"/>
        <v>18.148509999999987</v>
      </c>
    </row>
    <row r="1212" spans="1:15" x14ac:dyDescent="0.2">
      <c r="A1212" s="5">
        <v>42850</v>
      </c>
      <c r="B1212" s="4">
        <v>16.63</v>
      </c>
      <c r="C1212" s="4">
        <f>MIN($B$2:B1212)</f>
        <v>16.04</v>
      </c>
      <c r="D1212" s="43">
        <f t="shared" si="148"/>
        <v>1</v>
      </c>
      <c r="E1212" s="43">
        <f t="shared" si="149"/>
        <v>79</v>
      </c>
      <c r="F1212" s="44">
        <f t="shared" si="150"/>
        <v>1382.24</v>
      </c>
      <c r="G1212" s="44">
        <f t="shared" si="156"/>
        <v>17.496708860759494</v>
      </c>
      <c r="H1212" s="4">
        <f t="shared" si="157"/>
        <v>17.496708860759494</v>
      </c>
      <c r="I1212" s="4">
        <v>16.768999999999998</v>
      </c>
      <c r="J1212" s="4">
        <f t="shared" si="155"/>
        <v>16.959</v>
      </c>
      <c r="K1212" s="43">
        <f t="shared" si="151"/>
        <v>1</v>
      </c>
      <c r="L1212" s="43">
        <f t="shared" si="152"/>
        <v>1211</v>
      </c>
      <c r="M1212" s="44">
        <f t="shared" si="153"/>
        <v>22314.851000000028</v>
      </c>
      <c r="N1212" s="4">
        <f t="shared" si="158"/>
        <v>17.964654999999983</v>
      </c>
      <c r="O1212" s="4">
        <f t="shared" si="154"/>
        <v>18.154654999999984</v>
      </c>
    </row>
    <row r="1213" spans="1:15" x14ac:dyDescent="0.2">
      <c r="A1213" s="5">
        <v>42851</v>
      </c>
      <c r="B1213" s="4">
        <v>16.79</v>
      </c>
      <c r="C1213" s="4">
        <f>MIN($B$2:B1213)</f>
        <v>16.04</v>
      </c>
      <c r="D1213" s="43">
        <f t="shared" si="148"/>
        <v>1</v>
      </c>
      <c r="E1213" s="43">
        <f t="shared" si="149"/>
        <v>80</v>
      </c>
      <c r="F1213" s="44">
        <f t="shared" si="150"/>
        <v>1399.03</v>
      </c>
      <c r="G1213" s="44">
        <f t="shared" si="156"/>
        <v>17.487874999999999</v>
      </c>
      <c r="H1213" s="4">
        <f t="shared" si="157"/>
        <v>17.487874999999999</v>
      </c>
      <c r="I1213" s="4">
        <v>16.777000000000001</v>
      </c>
      <c r="J1213" s="4">
        <f t="shared" si="155"/>
        <v>16.967000000000002</v>
      </c>
      <c r="K1213" s="43">
        <f t="shared" si="151"/>
        <v>1</v>
      </c>
      <c r="L1213" s="43">
        <f t="shared" si="152"/>
        <v>1212</v>
      </c>
      <c r="M1213" s="44">
        <f t="shared" si="153"/>
        <v>22331.628000000026</v>
      </c>
      <c r="N1213" s="4">
        <f t="shared" si="158"/>
        <v>17.97074999999997</v>
      </c>
      <c r="O1213" s="4">
        <f t="shared" si="154"/>
        <v>18.160749999999972</v>
      </c>
    </row>
    <row r="1214" spans="1:15" x14ac:dyDescent="0.2">
      <c r="A1214" s="5">
        <v>42852</v>
      </c>
      <c r="B1214" s="4">
        <v>16.77</v>
      </c>
      <c r="C1214" s="4">
        <f>MIN($B$2:B1214)</f>
        <v>16.04</v>
      </c>
      <c r="D1214" s="43">
        <f t="shared" si="148"/>
        <v>1</v>
      </c>
      <c r="E1214" s="43">
        <f t="shared" si="149"/>
        <v>81</v>
      </c>
      <c r="F1214" s="44">
        <f t="shared" si="150"/>
        <v>1415.8</v>
      </c>
      <c r="G1214" s="44">
        <f t="shared" si="156"/>
        <v>17.479012345679013</v>
      </c>
      <c r="H1214" s="4">
        <f t="shared" si="157"/>
        <v>17.479012345679013</v>
      </c>
      <c r="I1214" s="4">
        <v>16.87</v>
      </c>
      <c r="J1214" s="4">
        <f t="shared" si="155"/>
        <v>17.060000000000002</v>
      </c>
      <c r="K1214" s="43">
        <f t="shared" si="151"/>
        <v>1</v>
      </c>
      <c r="L1214" s="43">
        <f t="shared" si="152"/>
        <v>1213</v>
      </c>
      <c r="M1214" s="44">
        <f t="shared" si="153"/>
        <v>22348.498000000025</v>
      </c>
      <c r="N1214" s="4">
        <f t="shared" si="158"/>
        <v>17.975884999999963</v>
      </c>
      <c r="O1214" s="4">
        <f t="shared" si="154"/>
        <v>18.165884999999964</v>
      </c>
    </row>
    <row r="1215" spans="1:15" x14ac:dyDescent="0.2">
      <c r="A1215" s="5">
        <v>42853</v>
      </c>
      <c r="B1215" s="4">
        <v>16.84</v>
      </c>
      <c r="C1215" s="4">
        <f>MIN($B$2:B1215)</f>
        <v>16.04</v>
      </c>
      <c r="D1215" s="43">
        <f t="shared" si="148"/>
        <v>1</v>
      </c>
      <c r="E1215" s="43">
        <f t="shared" si="149"/>
        <v>82</v>
      </c>
      <c r="F1215" s="44">
        <f t="shared" si="150"/>
        <v>1432.6399999999999</v>
      </c>
      <c r="G1215" s="44">
        <f t="shared" si="156"/>
        <v>17.47121951219512</v>
      </c>
      <c r="H1215" s="4">
        <f t="shared" si="157"/>
        <v>17.47121951219512</v>
      </c>
      <c r="I1215" s="4">
        <v>16.757000000000001</v>
      </c>
      <c r="J1215" s="4">
        <f t="shared" si="155"/>
        <v>16.947000000000003</v>
      </c>
      <c r="K1215" s="43">
        <f t="shared" si="151"/>
        <v>1</v>
      </c>
      <c r="L1215" s="43">
        <f t="shared" si="152"/>
        <v>1214</v>
      </c>
      <c r="M1215" s="44">
        <f t="shared" si="153"/>
        <v>22365.255000000026</v>
      </c>
      <c r="N1215" s="4">
        <f t="shared" si="158"/>
        <v>17.981564999999975</v>
      </c>
      <c r="O1215" s="4">
        <f t="shared" si="154"/>
        <v>18.171564999999976</v>
      </c>
    </row>
    <row r="1216" spans="1:15" x14ac:dyDescent="0.2">
      <c r="A1216" s="5">
        <v>42854</v>
      </c>
      <c r="C1216" s="4">
        <f>MIN($B$2:B1216)</f>
        <v>16.04</v>
      </c>
      <c r="D1216" s="43">
        <f t="shared" si="148"/>
        <v>0</v>
      </c>
      <c r="E1216" s="43">
        <f t="shared" si="149"/>
        <v>82</v>
      </c>
      <c r="F1216" s="44">
        <f t="shared" si="150"/>
        <v>1432.6399999999999</v>
      </c>
      <c r="G1216" s="44">
        <f t="shared" si="156"/>
        <v>17.47121951219512</v>
      </c>
      <c r="H1216" s="4">
        <f t="shared" si="157"/>
        <v>17.47121951219512</v>
      </c>
      <c r="I1216" s="4">
        <v>16.398</v>
      </c>
      <c r="J1216" s="4">
        <f t="shared" si="155"/>
        <v>16.588000000000001</v>
      </c>
      <c r="K1216" s="43">
        <f t="shared" si="151"/>
        <v>1</v>
      </c>
      <c r="L1216" s="43">
        <f t="shared" si="152"/>
        <v>1215</v>
      </c>
      <c r="M1216" s="44">
        <f t="shared" si="153"/>
        <v>22381.653000000028</v>
      </c>
      <c r="N1216" s="4">
        <f t="shared" si="158"/>
        <v>17.985269999999982</v>
      </c>
      <c r="O1216" s="4">
        <f t="shared" si="154"/>
        <v>18.175269999999983</v>
      </c>
    </row>
    <row r="1217" spans="1:15" x14ac:dyDescent="0.2">
      <c r="A1217" s="5">
        <v>42855</v>
      </c>
      <c r="C1217" s="4">
        <f>MIN($B$2:B1217)</f>
        <v>16.04</v>
      </c>
      <c r="D1217" s="43">
        <f t="shared" si="148"/>
        <v>0</v>
      </c>
      <c r="E1217" s="43">
        <f t="shared" si="149"/>
        <v>82</v>
      </c>
      <c r="F1217" s="44">
        <f t="shared" si="150"/>
        <v>1432.6399999999999</v>
      </c>
      <c r="G1217" s="44">
        <f t="shared" si="156"/>
        <v>17.47121951219512</v>
      </c>
      <c r="H1217" s="4">
        <f t="shared" si="157"/>
        <v>17.47121951219512</v>
      </c>
      <c r="I1217" s="4">
        <v>16.434999999999999</v>
      </c>
      <c r="J1217" s="4">
        <f t="shared" si="155"/>
        <v>16.625</v>
      </c>
      <c r="K1217" s="43">
        <f t="shared" si="151"/>
        <v>1</v>
      </c>
      <c r="L1217" s="43">
        <f t="shared" si="152"/>
        <v>1216</v>
      </c>
      <c r="M1217" s="44">
        <f t="shared" si="153"/>
        <v>22398.088000000029</v>
      </c>
      <c r="N1217" s="4">
        <f t="shared" si="158"/>
        <v>17.988764999999987</v>
      </c>
      <c r="O1217" s="4">
        <f t="shared" si="154"/>
        <v>18.178764999999988</v>
      </c>
    </row>
    <row r="1218" spans="1:15" x14ac:dyDescent="0.2">
      <c r="A1218" s="5">
        <v>42856</v>
      </c>
      <c r="C1218" s="4">
        <f>MIN($B$2:B1218)</f>
        <v>16.04</v>
      </c>
      <c r="D1218" s="43">
        <f t="shared" si="148"/>
        <v>0</v>
      </c>
      <c r="E1218" s="43">
        <f t="shared" si="149"/>
        <v>82</v>
      </c>
      <c r="F1218" s="44">
        <f t="shared" si="150"/>
        <v>1432.6399999999999</v>
      </c>
      <c r="G1218" s="44">
        <f t="shared" si="156"/>
        <v>17.47121951219512</v>
      </c>
      <c r="H1218" s="4">
        <f t="shared" si="157"/>
        <v>17.47121951219512</v>
      </c>
      <c r="I1218" s="4">
        <v>16.693000000000001</v>
      </c>
      <c r="J1218" s="4">
        <f t="shared" si="155"/>
        <v>16.883000000000003</v>
      </c>
      <c r="K1218" s="43">
        <f t="shared" si="151"/>
        <v>1</v>
      </c>
      <c r="L1218" s="43">
        <f t="shared" si="152"/>
        <v>1217</v>
      </c>
      <c r="M1218" s="44">
        <f t="shared" si="153"/>
        <v>22414.781000000028</v>
      </c>
      <c r="N1218" s="4">
        <f t="shared" si="158"/>
        <v>17.993594999999985</v>
      </c>
      <c r="O1218" s="4">
        <f t="shared" si="154"/>
        <v>18.183594999999986</v>
      </c>
    </row>
    <row r="1219" spans="1:15" x14ac:dyDescent="0.2">
      <c r="A1219" s="5">
        <v>42857</v>
      </c>
      <c r="B1219" s="4">
        <v>17.07</v>
      </c>
      <c r="C1219" s="4">
        <f>MIN($B$2:B1219)</f>
        <v>16.04</v>
      </c>
      <c r="D1219" s="43">
        <f t="shared" si="148"/>
        <v>1</v>
      </c>
      <c r="E1219" s="43">
        <f t="shared" si="149"/>
        <v>83</v>
      </c>
      <c r="F1219" s="44">
        <f t="shared" si="150"/>
        <v>1449.7099999999998</v>
      </c>
      <c r="G1219" s="44">
        <f t="shared" si="156"/>
        <v>17.466385542168673</v>
      </c>
      <c r="H1219" s="4">
        <f t="shared" si="157"/>
        <v>17.466385542168673</v>
      </c>
      <c r="I1219" s="4">
        <v>16.936</v>
      </c>
      <c r="J1219" s="4">
        <f t="shared" si="155"/>
        <v>17.126000000000001</v>
      </c>
      <c r="K1219" s="43">
        <f t="shared" si="151"/>
        <v>1</v>
      </c>
      <c r="L1219" s="43">
        <f t="shared" si="152"/>
        <v>1218</v>
      </c>
      <c r="M1219" s="44">
        <f t="shared" si="153"/>
        <v>22431.71700000003</v>
      </c>
      <c r="N1219" s="4">
        <f t="shared" si="158"/>
        <v>18.000074999999995</v>
      </c>
      <c r="O1219" s="4">
        <f t="shared" si="154"/>
        <v>18.190074999999997</v>
      </c>
    </row>
    <row r="1220" spans="1:15" x14ac:dyDescent="0.2">
      <c r="A1220" s="5">
        <v>42858</v>
      </c>
      <c r="B1220" s="4">
        <v>16.97</v>
      </c>
      <c r="C1220" s="4">
        <f>MIN($B$2:B1220)</f>
        <v>16.04</v>
      </c>
      <c r="D1220" s="43">
        <f t="shared" si="148"/>
        <v>1</v>
      </c>
      <c r="E1220" s="43">
        <f t="shared" si="149"/>
        <v>84</v>
      </c>
      <c r="F1220" s="44">
        <f t="shared" si="150"/>
        <v>1466.6799999999998</v>
      </c>
      <c r="G1220" s="44">
        <f t="shared" si="156"/>
        <v>17.460476190476189</v>
      </c>
      <c r="H1220" s="4">
        <f t="shared" si="157"/>
        <v>17.460476190476189</v>
      </c>
      <c r="I1220" s="4">
        <v>16.832000000000001</v>
      </c>
      <c r="J1220" s="4">
        <f t="shared" si="155"/>
        <v>17.022000000000002</v>
      </c>
      <c r="K1220" s="43">
        <f t="shared" si="151"/>
        <v>1</v>
      </c>
      <c r="L1220" s="43">
        <f t="shared" si="152"/>
        <v>1219</v>
      </c>
      <c r="M1220" s="44">
        <f t="shared" si="153"/>
        <v>22448.549000000028</v>
      </c>
      <c r="N1220" s="4">
        <f t="shared" si="158"/>
        <v>18.006119999999992</v>
      </c>
      <c r="O1220" s="4">
        <f t="shared" si="154"/>
        <v>18.196119999999993</v>
      </c>
    </row>
    <row r="1221" spans="1:15" x14ac:dyDescent="0.2">
      <c r="A1221" s="5">
        <v>42859</v>
      </c>
      <c r="B1221" s="4">
        <v>16.71</v>
      </c>
      <c r="C1221" s="4">
        <f>MIN($B$2:B1221)</f>
        <v>16.04</v>
      </c>
      <c r="D1221" s="43">
        <f t="shared" si="148"/>
        <v>1</v>
      </c>
      <c r="E1221" s="43">
        <f t="shared" si="149"/>
        <v>85</v>
      </c>
      <c r="F1221" s="44">
        <f t="shared" si="150"/>
        <v>1483.3899999999999</v>
      </c>
      <c r="G1221" s="44">
        <f t="shared" si="156"/>
        <v>17.451647058823529</v>
      </c>
      <c r="H1221" s="4">
        <f t="shared" si="157"/>
        <v>17.451647058823529</v>
      </c>
      <c r="I1221" s="4">
        <v>16.564</v>
      </c>
      <c r="J1221" s="4">
        <f t="shared" si="155"/>
        <v>16.754000000000001</v>
      </c>
      <c r="K1221" s="43">
        <f t="shared" si="151"/>
        <v>1</v>
      </c>
      <c r="L1221" s="43">
        <f t="shared" si="152"/>
        <v>1220</v>
      </c>
      <c r="M1221" s="44">
        <f t="shared" si="153"/>
        <v>22465.113000000027</v>
      </c>
      <c r="N1221" s="4">
        <f t="shared" si="158"/>
        <v>18.009769999999989</v>
      </c>
      <c r="O1221" s="4">
        <f t="shared" si="154"/>
        <v>18.19976999999999</v>
      </c>
    </row>
    <row r="1222" spans="1:15" x14ac:dyDescent="0.2">
      <c r="A1222" s="5">
        <v>42860</v>
      </c>
      <c r="B1222" s="4">
        <v>16.690000000000001</v>
      </c>
      <c r="C1222" s="4">
        <f>MIN($B$2:B1222)</f>
        <v>16.04</v>
      </c>
      <c r="D1222" s="43">
        <f t="shared" si="148"/>
        <v>1</v>
      </c>
      <c r="E1222" s="43">
        <f t="shared" si="149"/>
        <v>86</v>
      </c>
      <c r="F1222" s="44">
        <f t="shared" si="150"/>
        <v>1500.08</v>
      </c>
      <c r="G1222" s="44">
        <f t="shared" si="156"/>
        <v>17.442790697674418</v>
      </c>
      <c r="H1222" s="4">
        <f t="shared" si="157"/>
        <v>17.442790697674418</v>
      </c>
      <c r="I1222" s="4">
        <v>16.16</v>
      </c>
      <c r="J1222" s="4">
        <f t="shared" si="155"/>
        <v>16.350000000000001</v>
      </c>
      <c r="K1222" s="43">
        <f t="shared" si="151"/>
        <v>1</v>
      </c>
      <c r="L1222" s="43">
        <f t="shared" si="152"/>
        <v>1221</v>
      </c>
      <c r="M1222" s="44">
        <f t="shared" si="153"/>
        <v>22481.273000000027</v>
      </c>
      <c r="N1222" s="4">
        <f t="shared" si="158"/>
        <v>18.009889999999995</v>
      </c>
      <c r="O1222" s="4">
        <f t="shared" si="154"/>
        <v>18.199889999999996</v>
      </c>
    </row>
    <row r="1223" spans="1:15" x14ac:dyDescent="0.2">
      <c r="A1223" s="5">
        <v>42861</v>
      </c>
      <c r="C1223" s="4">
        <f>MIN($B$2:B1223)</f>
        <v>16.04</v>
      </c>
      <c r="D1223" s="43">
        <f t="shared" si="148"/>
        <v>0</v>
      </c>
      <c r="E1223" s="43">
        <f t="shared" si="149"/>
        <v>86</v>
      </c>
      <c r="F1223" s="44">
        <f t="shared" si="150"/>
        <v>1500.08</v>
      </c>
      <c r="G1223" s="44">
        <f t="shared" si="156"/>
        <v>17.442790697674418</v>
      </c>
      <c r="H1223" s="4">
        <f t="shared" si="157"/>
        <v>17.442790697674418</v>
      </c>
      <c r="I1223" s="4">
        <v>16.489999999999998</v>
      </c>
      <c r="J1223" s="4">
        <f t="shared" si="155"/>
        <v>16.68</v>
      </c>
      <c r="K1223" s="43">
        <f t="shared" si="151"/>
        <v>1</v>
      </c>
      <c r="L1223" s="43">
        <f t="shared" si="152"/>
        <v>1222</v>
      </c>
      <c r="M1223" s="44">
        <f t="shared" si="153"/>
        <v>22497.763000000028</v>
      </c>
      <c r="N1223" s="4">
        <f t="shared" si="158"/>
        <v>18.009295000000002</v>
      </c>
      <c r="O1223" s="4">
        <f t="shared" si="154"/>
        <v>18.199295000000003</v>
      </c>
    </row>
    <row r="1224" spans="1:15" x14ac:dyDescent="0.2">
      <c r="A1224" s="5">
        <v>42862</v>
      </c>
      <c r="C1224" s="4">
        <f>MIN($B$2:B1224)</f>
        <v>16.04</v>
      </c>
      <c r="D1224" s="43">
        <f t="shared" si="148"/>
        <v>0</v>
      </c>
      <c r="E1224" s="43">
        <f t="shared" si="149"/>
        <v>86</v>
      </c>
      <c r="F1224" s="44">
        <f t="shared" si="150"/>
        <v>1500.08</v>
      </c>
      <c r="G1224" s="44">
        <f t="shared" si="156"/>
        <v>17.442790697674418</v>
      </c>
      <c r="H1224" s="4">
        <f t="shared" si="157"/>
        <v>17.442790697674418</v>
      </c>
      <c r="I1224" s="4">
        <v>16.233000000000001</v>
      </c>
      <c r="J1224" s="4">
        <f t="shared" si="155"/>
        <v>16.423000000000002</v>
      </c>
      <c r="K1224" s="43">
        <f t="shared" si="151"/>
        <v>1</v>
      </c>
      <c r="L1224" s="43">
        <f t="shared" si="152"/>
        <v>1223</v>
      </c>
      <c r="M1224" s="44">
        <f t="shared" si="153"/>
        <v>22513.996000000028</v>
      </c>
      <c r="N1224" s="4">
        <f t="shared" si="158"/>
        <v>18.005830000000007</v>
      </c>
      <c r="O1224" s="4">
        <f t="shared" si="154"/>
        <v>18.195830000000008</v>
      </c>
    </row>
    <row r="1225" spans="1:15" x14ac:dyDescent="0.2">
      <c r="A1225" s="5">
        <v>42863</v>
      </c>
      <c r="B1225" s="4">
        <v>16.52</v>
      </c>
      <c r="C1225" s="4">
        <f>MIN($B$2:B1225)</f>
        <v>16.04</v>
      </c>
      <c r="D1225" s="43">
        <f t="shared" si="148"/>
        <v>1</v>
      </c>
      <c r="E1225" s="43">
        <f t="shared" si="149"/>
        <v>87</v>
      </c>
      <c r="F1225" s="44">
        <f t="shared" si="150"/>
        <v>1516.6</v>
      </c>
      <c r="G1225" s="44">
        <f t="shared" si="156"/>
        <v>17.432183908045975</v>
      </c>
      <c r="H1225" s="4">
        <f t="shared" si="157"/>
        <v>17.432183908045975</v>
      </c>
      <c r="I1225" s="4">
        <v>16.256</v>
      </c>
      <c r="J1225" s="4">
        <f t="shared" si="155"/>
        <v>16.446000000000002</v>
      </c>
      <c r="K1225" s="43">
        <f t="shared" si="151"/>
        <v>1</v>
      </c>
      <c r="L1225" s="43">
        <f t="shared" si="152"/>
        <v>1224</v>
      </c>
      <c r="M1225" s="44">
        <f t="shared" si="153"/>
        <v>22530.25200000003</v>
      </c>
      <c r="N1225" s="4">
        <f t="shared" si="158"/>
        <v>18.001205000000009</v>
      </c>
      <c r="O1225" s="4">
        <f t="shared" si="154"/>
        <v>18.191205000000011</v>
      </c>
    </row>
    <row r="1226" spans="1:15" x14ac:dyDescent="0.2">
      <c r="A1226" s="5">
        <v>42864</v>
      </c>
      <c r="B1226" s="4">
        <v>16.440000000000001</v>
      </c>
      <c r="C1226" s="4">
        <f>MIN($B$2:B1226)</f>
        <v>16.04</v>
      </c>
      <c r="D1226" s="43">
        <f t="shared" ref="D1226:D1289" si="159">IF(B1226&gt;0,1,0)</f>
        <v>1</v>
      </c>
      <c r="E1226" s="43">
        <f t="shared" ref="E1226:E1289" si="160">E1225+D1226</f>
        <v>88</v>
      </c>
      <c r="F1226" s="44">
        <f t="shared" ref="F1226:F1289" si="161">IF(D1226=1,B1226+F1225,F1225)</f>
        <v>1533.04</v>
      </c>
      <c r="G1226" s="44">
        <f t="shared" si="156"/>
        <v>17.420909090909092</v>
      </c>
      <c r="H1226" s="4">
        <f t="shared" si="157"/>
        <v>17.420909090909092</v>
      </c>
      <c r="I1226" s="4">
        <v>16.099</v>
      </c>
      <c r="J1226" s="4">
        <f t="shared" si="155"/>
        <v>16.289000000000001</v>
      </c>
      <c r="K1226" s="43">
        <f t="shared" ref="K1226:K1289" si="162">IF(I1226&lt;&gt;0,1,0)</f>
        <v>1</v>
      </c>
      <c r="L1226" s="43">
        <f t="shared" ref="L1226:L1289" si="163">K1226+L1225</f>
        <v>1225</v>
      </c>
      <c r="M1226" s="44">
        <f t="shared" ref="M1226:M1289" si="164">IF(K1226=1,I1226+M1225,M1225)</f>
        <v>22546.351000000028</v>
      </c>
      <c r="N1226" s="4">
        <f t="shared" si="158"/>
        <v>17.997829999999993</v>
      </c>
      <c r="O1226" s="4">
        <f t="shared" ref="O1226:O1289" si="165">N1226+0.19</f>
        <v>18.187829999999995</v>
      </c>
    </row>
    <row r="1227" spans="1:15" x14ac:dyDescent="0.2">
      <c r="A1227" s="5">
        <v>42865</v>
      </c>
      <c r="B1227" s="4">
        <v>16.5</v>
      </c>
      <c r="C1227" s="4">
        <f>MIN($B$2:B1227)</f>
        <v>16.04</v>
      </c>
      <c r="D1227" s="43">
        <f t="shared" si="159"/>
        <v>1</v>
      </c>
      <c r="E1227" s="43">
        <f t="shared" si="160"/>
        <v>89</v>
      </c>
      <c r="F1227" s="44">
        <f t="shared" si="161"/>
        <v>1549.54</v>
      </c>
      <c r="G1227" s="44">
        <f t="shared" si="156"/>
        <v>17.410561797752809</v>
      </c>
      <c r="H1227" s="4">
        <f t="shared" si="157"/>
        <v>17.410561797752809</v>
      </c>
      <c r="I1227" s="4">
        <v>16.338999999999999</v>
      </c>
      <c r="J1227" s="4">
        <f t="shared" ref="J1227:J1290" si="166">I1227+0.19</f>
        <v>16.529</v>
      </c>
      <c r="K1227" s="43">
        <f t="shared" si="162"/>
        <v>1</v>
      </c>
      <c r="L1227" s="43">
        <f t="shared" si="163"/>
        <v>1226</v>
      </c>
      <c r="M1227" s="44">
        <f t="shared" si="164"/>
        <v>22562.690000000028</v>
      </c>
      <c r="N1227" s="4">
        <f t="shared" si="158"/>
        <v>17.995455000000003</v>
      </c>
      <c r="O1227" s="4">
        <f t="shared" si="165"/>
        <v>18.185455000000005</v>
      </c>
    </row>
    <row r="1228" spans="1:15" x14ac:dyDescent="0.2">
      <c r="A1228" s="5">
        <v>42866</v>
      </c>
      <c r="B1228" s="4">
        <v>16.399999999999999</v>
      </c>
      <c r="C1228" s="4">
        <f>MIN($B$2:B1228)</f>
        <v>16.04</v>
      </c>
      <c r="D1228" s="43">
        <f t="shared" si="159"/>
        <v>1</v>
      </c>
      <c r="E1228" s="43">
        <f t="shared" si="160"/>
        <v>90</v>
      </c>
      <c r="F1228" s="44">
        <f t="shared" si="161"/>
        <v>1565.94</v>
      </c>
      <c r="G1228" s="44">
        <f t="shared" si="156"/>
        <v>17.399333333333335</v>
      </c>
      <c r="H1228" s="4">
        <f t="shared" si="157"/>
        <v>17.399333333333335</v>
      </c>
      <c r="I1228" s="4">
        <v>15.872</v>
      </c>
      <c r="J1228" s="4">
        <f t="shared" si="166"/>
        <v>16.062000000000001</v>
      </c>
      <c r="K1228" s="43">
        <f t="shared" si="162"/>
        <v>1</v>
      </c>
      <c r="L1228" s="43">
        <f t="shared" si="163"/>
        <v>1227</v>
      </c>
      <c r="M1228" s="44">
        <f t="shared" si="164"/>
        <v>22578.562000000027</v>
      </c>
      <c r="N1228" s="4">
        <f t="shared" si="158"/>
        <v>17.990429999999996</v>
      </c>
      <c r="O1228" s="4">
        <f t="shared" si="165"/>
        <v>18.180429999999998</v>
      </c>
    </row>
    <row r="1229" spans="1:15" x14ac:dyDescent="0.2">
      <c r="A1229" s="5">
        <v>42867</v>
      </c>
      <c r="B1229" s="4">
        <v>16.41</v>
      </c>
      <c r="C1229" s="4">
        <f>MIN($B$2:B1229)</f>
        <v>16.04</v>
      </c>
      <c r="D1229" s="43">
        <f t="shared" si="159"/>
        <v>1</v>
      </c>
      <c r="E1229" s="43">
        <f t="shared" si="160"/>
        <v>91</v>
      </c>
      <c r="F1229" s="44">
        <f t="shared" si="161"/>
        <v>1582.3500000000001</v>
      </c>
      <c r="G1229" s="44">
        <f t="shared" ref="G1229:G1292" si="167">F1229/E1229</f>
        <v>17.388461538461542</v>
      </c>
      <c r="H1229" s="4">
        <f t="shared" si="157"/>
        <v>17.388461538461542</v>
      </c>
      <c r="I1229" s="4">
        <v>15.935</v>
      </c>
      <c r="J1229" s="4">
        <f t="shared" si="166"/>
        <v>16.125</v>
      </c>
      <c r="K1229" s="43">
        <f t="shared" si="162"/>
        <v>1</v>
      </c>
      <c r="L1229" s="43">
        <f t="shared" si="163"/>
        <v>1228</v>
      </c>
      <c r="M1229" s="44">
        <f t="shared" si="164"/>
        <v>22594.497000000028</v>
      </c>
      <c r="N1229" s="4">
        <f t="shared" si="158"/>
        <v>17.983029999999999</v>
      </c>
      <c r="O1229" s="4">
        <f t="shared" si="165"/>
        <v>18.173030000000001</v>
      </c>
    </row>
    <row r="1230" spans="1:15" x14ac:dyDescent="0.2">
      <c r="A1230" s="5">
        <v>42868</v>
      </c>
      <c r="C1230" s="4">
        <f>MIN($B$2:B1230)</f>
        <v>16.04</v>
      </c>
      <c r="D1230" s="43">
        <f t="shared" si="159"/>
        <v>0</v>
      </c>
      <c r="E1230" s="43">
        <f t="shared" si="160"/>
        <v>91</v>
      </c>
      <c r="F1230" s="44">
        <f t="shared" si="161"/>
        <v>1582.3500000000001</v>
      </c>
      <c r="G1230" s="44">
        <f t="shared" si="167"/>
        <v>17.388461538461542</v>
      </c>
      <c r="H1230" s="4">
        <f t="shared" si="157"/>
        <v>17.388461538461542</v>
      </c>
      <c r="I1230" s="4">
        <v>15.878</v>
      </c>
      <c r="J1230" s="4">
        <f t="shared" si="166"/>
        <v>16.068000000000001</v>
      </c>
      <c r="K1230" s="43">
        <f t="shared" si="162"/>
        <v>1</v>
      </c>
      <c r="L1230" s="43">
        <f t="shared" si="163"/>
        <v>1229</v>
      </c>
      <c r="M1230" s="44">
        <f t="shared" si="164"/>
        <v>22610.375000000029</v>
      </c>
      <c r="N1230" s="4">
        <f t="shared" si="158"/>
        <v>17.974415000000008</v>
      </c>
      <c r="O1230" s="4">
        <f t="shared" si="165"/>
        <v>18.164415000000009</v>
      </c>
    </row>
    <row r="1231" spans="1:15" x14ac:dyDescent="0.2">
      <c r="A1231" s="5">
        <v>42869</v>
      </c>
      <c r="C1231" s="4">
        <f>MIN($B$2:B1231)</f>
        <v>16.04</v>
      </c>
      <c r="D1231" s="43">
        <f t="shared" si="159"/>
        <v>0</v>
      </c>
      <c r="E1231" s="43">
        <f t="shared" si="160"/>
        <v>91</v>
      </c>
      <c r="F1231" s="44">
        <f t="shared" si="161"/>
        <v>1582.3500000000001</v>
      </c>
      <c r="G1231" s="44">
        <f t="shared" si="167"/>
        <v>17.388461538461542</v>
      </c>
      <c r="H1231" s="4">
        <f t="shared" si="157"/>
        <v>17.388461538461542</v>
      </c>
      <c r="I1231" s="4">
        <v>15.718</v>
      </c>
      <c r="J1231" s="4">
        <f t="shared" si="166"/>
        <v>15.907999999999999</v>
      </c>
      <c r="K1231" s="43">
        <f t="shared" si="162"/>
        <v>1</v>
      </c>
      <c r="L1231" s="43">
        <f t="shared" si="163"/>
        <v>1230</v>
      </c>
      <c r="M1231" s="44">
        <f t="shared" si="164"/>
        <v>22626.09300000003</v>
      </c>
      <c r="N1231" s="4">
        <f t="shared" si="158"/>
        <v>17.965685000000011</v>
      </c>
      <c r="O1231" s="4">
        <f t="shared" si="165"/>
        <v>18.155685000000013</v>
      </c>
    </row>
    <row r="1232" spans="1:15" x14ac:dyDescent="0.2">
      <c r="A1232" s="5">
        <v>42870</v>
      </c>
      <c r="B1232" s="4">
        <v>16.579999999999998</v>
      </c>
      <c r="C1232" s="4">
        <f>MIN($B$2:B1232)</f>
        <v>16.04</v>
      </c>
      <c r="D1232" s="43">
        <f t="shared" si="159"/>
        <v>1</v>
      </c>
      <c r="E1232" s="43">
        <f t="shared" si="160"/>
        <v>92</v>
      </c>
      <c r="F1232" s="44">
        <f t="shared" si="161"/>
        <v>1598.93</v>
      </c>
      <c r="G1232" s="44">
        <f t="shared" si="167"/>
        <v>17.379673913043479</v>
      </c>
      <c r="H1232" s="4">
        <f t="shared" si="157"/>
        <v>17.379673913043479</v>
      </c>
      <c r="I1232" s="4">
        <v>15.842000000000001</v>
      </c>
      <c r="J1232" s="4">
        <f t="shared" si="166"/>
        <v>16.032</v>
      </c>
      <c r="K1232" s="43">
        <f t="shared" si="162"/>
        <v>1</v>
      </c>
      <c r="L1232" s="43">
        <f t="shared" si="163"/>
        <v>1231</v>
      </c>
      <c r="M1232" s="44">
        <f t="shared" si="164"/>
        <v>22641.93500000003</v>
      </c>
      <c r="N1232" s="4">
        <f t="shared" si="158"/>
        <v>17.957605000000022</v>
      </c>
      <c r="O1232" s="4">
        <f t="shared" si="165"/>
        <v>18.147605000000024</v>
      </c>
    </row>
    <row r="1233" spans="1:15" x14ac:dyDescent="0.2">
      <c r="A1233" s="5">
        <v>42871</v>
      </c>
      <c r="B1233" s="4">
        <v>16.149999999999999</v>
      </c>
      <c r="C1233" s="4">
        <f>MIN($B$2:B1233)</f>
        <v>16.04</v>
      </c>
      <c r="D1233" s="43">
        <f t="shared" si="159"/>
        <v>1</v>
      </c>
      <c r="E1233" s="43">
        <f t="shared" si="160"/>
        <v>93</v>
      </c>
      <c r="F1233" s="44">
        <f t="shared" si="161"/>
        <v>1615.0800000000002</v>
      </c>
      <c r="G1233" s="44">
        <f t="shared" si="167"/>
        <v>17.366451612903226</v>
      </c>
      <c r="H1233" s="4">
        <f t="shared" si="157"/>
        <v>17.366451612903226</v>
      </c>
      <c r="I1233" s="4">
        <v>15.842000000000001</v>
      </c>
      <c r="J1233" s="4">
        <f t="shared" si="166"/>
        <v>16.032</v>
      </c>
      <c r="K1233" s="43">
        <f t="shared" si="162"/>
        <v>1</v>
      </c>
      <c r="L1233" s="43">
        <f t="shared" si="163"/>
        <v>1232</v>
      </c>
      <c r="M1233" s="44">
        <f t="shared" si="164"/>
        <v>22657.777000000031</v>
      </c>
      <c r="N1233" s="4">
        <f t="shared" si="158"/>
        <v>17.952970000000022</v>
      </c>
      <c r="O1233" s="4">
        <f t="shared" si="165"/>
        <v>18.142970000000023</v>
      </c>
    </row>
    <row r="1234" spans="1:15" x14ac:dyDescent="0.2">
      <c r="A1234" s="5">
        <v>42872</v>
      </c>
      <c r="B1234" s="4">
        <v>16.66</v>
      </c>
      <c r="C1234" s="4">
        <f>MIN($B$2:B1234)</f>
        <v>16.04</v>
      </c>
      <c r="D1234" s="43">
        <f t="shared" si="159"/>
        <v>1</v>
      </c>
      <c r="E1234" s="43">
        <f t="shared" si="160"/>
        <v>94</v>
      </c>
      <c r="F1234" s="44">
        <f t="shared" si="161"/>
        <v>1631.7400000000002</v>
      </c>
      <c r="G1234" s="44">
        <f t="shared" si="167"/>
        <v>17.358936170212768</v>
      </c>
      <c r="H1234" s="4">
        <f t="shared" si="157"/>
        <v>17.358936170212768</v>
      </c>
      <c r="I1234" s="4">
        <v>15.83</v>
      </c>
      <c r="J1234" s="4">
        <f t="shared" si="166"/>
        <v>16.02</v>
      </c>
      <c r="K1234" s="43">
        <f t="shared" si="162"/>
        <v>1</v>
      </c>
      <c r="L1234" s="43">
        <f t="shared" si="163"/>
        <v>1233</v>
      </c>
      <c r="M1234" s="44">
        <f t="shared" si="164"/>
        <v>22673.607000000033</v>
      </c>
      <c r="N1234" s="4">
        <f t="shared" si="158"/>
        <v>17.948030000000035</v>
      </c>
      <c r="O1234" s="4">
        <f t="shared" si="165"/>
        <v>18.138030000000036</v>
      </c>
    </row>
    <row r="1235" spans="1:15" x14ac:dyDescent="0.2">
      <c r="A1235" s="5">
        <v>42873</v>
      </c>
      <c r="B1235" s="4">
        <v>16.78</v>
      </c>
      <c r="C1235" s="4">
        <f>MIN($B$2:B1235)</f>
        <v>16.04</v>
      </c>
      <c r="D1235" s="43">
        <f t="shared" si="159"/>
        <v>1</v>
      </c>
      <c r="E1235" s="43">
        <f t="shared" si="160"/>
        <v>95</v>
      </c>
      <c r="F1235" s="44">
        <f t="shared" si="161"/>
        <v>1648.5200000000002</v>
      </c>
      <c r="G1235" s="44">
        <f t="shared" si="167"/>
        <v>17.352842105263161</v>
      </c>
      <c r="H1235" s="4">
        <f t="shared" si="157"/>
        <v>17.352842105263161</v>
      </c>
      <c r="I1235" s="4">
        <v>16.006</v>
      </c>
      <c r="J1235" s="4">
        <f t="shared" si="166"/>
        <v>16.196000000000002</v>
      </c>
      <c r="K1235" s="43">
        <f t="shared" si="162"/>
        <v>1</v>
      </c>
      <c r="L1235" s="43">
        <f t="shared" si="163"/>
        <v>1234</v>
      </c>
      <c r="M1235" s="44">
        <f t="shared" si="164"/>
        <v>22689.613000000034</v>
      </c>
      <c r="N1235" s="4">
        <f t="shared" si="158"/>
        <v>17.942795000000043</v>
      </c>
      <c r="O1235" s="4">
        <f t="shared" si="165"/>
        <v>18.132795000000044</v>
      </c>
    </row>
    <row r="1236" spans="1:15" x14ac:dyDescent="0.2">
      <c r="A1236" s="5">
        <v>42874</v>
      </c>
      <c r="B1236" s="4">
        <v>16.72</v>
      </c>
      <c r="C1236" s="4">
        <f>MIN($B$2:B1236)</f>
        <v>16.04</v>
      </c>
      <c r="D1236" s="43">
        <f t="shared" si="159"/>
        <v>1</v>
      </c>
      <c r="E1236" s="43">
        <f t="shared" si="160"/>
        <v>96</v>
      </c>
      <c r="F1236" s="44">
        <f t="shared" si="161"/>
        <v>1665.2400000000002</v>
      </c>
      <c r="G1236" s="44">
        <f t="shared" si="167"/>
        <v>17.346250000000001</v>
      </c>
      <c r="H1236" s="4">
        <f t="shared" si="157"/>
        <v>17.346250000000001</v>
      </c>
      <c r="I1236" s="4">
        <v>15.914999999999999</v>
      </c>
      <c r="J1236" s="4">
        <f t="shared" si="166"/>
        <v>16.105</v>
      </c>
      <c r="K1236" s="43">
        <f t="shared" si="162"/>
        <v>1</v>
      </c>
      <c r="L1236" s="43">
        <f t="shared" si="163"/>
        <v>1235</v>
      </c>
      <c r="M1236" s="44">
        <f t="shared" si="164"/>
        <v>22705.528000000035</v>
      </c>
      <c r="N1236" s="4">
        <f t="shared" si="158"/>
        <v>17.936190000000042</v>
      </c>
      <c r="O1236" s="4">
        <f t="shared" si="165"/>
        <v>18.126190000000044</v>
      </c>
    </row>
    <row r="1237" spans="1:15" x14ac:dyDescent="0.2">
      <c r="A1237" s="5">
        <v>42875</v>
      </c>
      <c r="C1237" s="4">
        <f>MIN($B$2:B1237)</f>
        <v>16.04</v>
      </c>
      <c r="D1237" s="43">
        <f t="shared" si="159"/>
        <v>0</v>
      </c>
      <c r="E1237" s="43">
        <f t="shared" si="160"/>
        <v>96</v>
      </c>
      <c r="F1237" s="44">
        <f t="shared" si="161"/>
        <v>1665.2400000000002</v>
      </c>
      <c r="G1237" s="44">
        <f t="shared" si="167"/>
        <v>17.346250000000001</v>
      </c>
      <c r="H1237" s="4">
        <f t="shared" si="157"/>
        <v>17.346250000000001</v>
      </c>
      <c r="I1237" s="4">
        <v>15.821</v>
      </c>
      <c r="J1237" s="4">
        <f t="shared" si="166"/>
        <v>16.010999999999999</v>
      </c>
      <c r="K1237" s="43">
        <f t="shared" si="162"/>
        <v>1</v>
      </c>
      <c r="L1237" s="43">
        <f t="shared" si="163"/>
        <v>1236</v>
      </c>
      <c r="M1237" s="44">
        <f t="shared" si="164"/>
        <v>22721.349000000035</v>
      </c>
      <c r="N1237" s="4">
        <f t="shared" si="158"/>
        <v>17.924375000000037</v>
      </c>
      <c r="O1237" s="4">
        <f t="shared" si="165"/>
        <v>18.114375000000038</v>
      </c>
    </row>
    <row r="1238" spans="1:15" x14ac:dyDescent="0.2">
      <c r="A1238" s="5">
        <v>42876</v>
      </c>
      <c r="C1238" s="4">
        <f>MIN($B$2:B1238)</f>
        <v>16.04</v>
      </c>
      <c r="D1238" s="43">
        <f t="shared" si="159"/>
        <v>0</v>
      </c>
      <c r="E1238" s="43">
        <f t="shared" si="160"/>
        <v>96</v>
      </c>
      <c r="F1238" s="44">
        <f t="shared" si="161"/>
        <v>1665.2400000000002</v>
      </c>
      <c r="G1238" s="44">
        <f t="shared" si="167"/>
        <v>17.346250000000001</v>
      </c>
      <c r="H1238" s="4">
        <f t="shared" si="157"/>
        <v>17.346250000000001</v>
      </c>
      <c r="I1238" s="4">
        <v>15.688000000000001</v>
      </c>
      <c r="J1238" s="4">
        <f t="shared" si="166"/>
        <v>15.878</v>
      </c>
      <c r="K1238" s="43">
        <f t="shared" si="162"/>
        <v>1</v>
      </c>
      <c r="L1238" s="43">
        <f t="shared" si="163"/>
        <v>1237</v>
      </c>
      <c r="M1238" s="44">
        <f t="shared" si="164"/>
        <v>22737.037000000033</v>
      </c>
      <c r="N1238" s="4">
        <f t="shared" si="158"/>
        <v>17.908965000000027</v>
      </c>
      <c r="O1238" s="4">
        <f t="shared" si="165"/>
        <v>18.098965000000028</v>
      </c>
    </row>
    <row r="1239" spans="1:15" x14ac:dyDescent="0.2">
      <c r="A1239" s="5">
        <v>42877</v>
      </c>
      <c r="B1239" s="4">
        <v>16.760000000000002</v>
      </c>
      <c r="C1239" s="4">
        <f>MIN($B$2:B1239)</f>
        <v>16.04</v>
      </c>
      <c r="D1239" s="43">
        <f t="shared" si="159"/>
        <v>1</v>
      </c>
      <c r="E1239" s="43">
        <f t="shared" si="160"/>
        <v>97</v>
      </c>
      <c r="F1239" s="44">
        <f t="shared" si="161"/>
        <v>1682.0000000000002</v>
      </c>
      <c r="G1239" s="44">
        <f t="shared" si="167"/>
        <v>17.340206185567013</v>
      </c>
      <c r="H1239" s="4">
        <f t="shared" si="157"/>
        <v>17.340206185567013</v>
      </c>
      <c r="I1239" s="4">
        <v>15.617000000000001</v>
      </c>
      <c r="J1239" s="4">
        <f t="shared" si="166"/>
        <v>15.807</v>
      </c>
      <c r="K1239" s="43">
        <f t="shared" si="162"/>
        <v>1</v>
      </c>
      <c r="L1239" s="43">
        <f t="shared" si="163"/>
        <v>1238</v>
      </c>
      <c r="M1239" s="44">
        <f t="shared" si="164"/>
        <v>22752.654000000031</v>
      </c>
      <c r="N1239" s="4">
        <f t="shared" si="158"/>
        <v>17.891660000000012</v>
      </c>
      <c r="O1239" s="4">
        <f t="shared" si="165"/>
        <v>18.081660000000014</v>
      </c>
    </row>
    <row r="1240" spans="1:15" x14ac:dyDescent="0.2">
      <c r="A1240" s="5">
        <v>42878</v>
      </c>
      <c r="B1240" s="4">
        <v>16.850000000000001</v>
      </c>
      <c r="C1240" s="4">
        <f>MIN($B$2:B1240)</f>
        <v>16.04</v>
      </c>
      <c r="D1240" s="43">
        <f t="shared" si="159"/>
        <v>1</v>
      </c>
      <c r="E1240" s="43">
        <f t="shared" si="160"/>
        <v>98</v>
      </c>
      <c r="F1240" s="44">
        <f t="shared" si="161"/>
        <v>1698.8500000000001</v>
      </c>
      <c r="G1240" s="44">
        <f t="shared" si="167"/>
        <v>17.335204081632654</v>
      </c>
      <c r="H1240" s="4">
        <f t="shared" si="157"/>
        <v>17.335204081632654</v>
      </c>
      <c r="I1240" s="4">
        <v>15.722</v>
      </c>
      <c r="J1240" s="4">
        <f t="shared" si="166"/>
        <v>15.911999999999999</v>
      </c>
      <c r="K1240" s="43">
        <f t="shared" si="162"/>
        <v>1</v>
      </c>
      <c r="L1240" s="43">
        <f t="shared" si="163"/>
        <v>1239</v>
      </c>
      <c r="M1240" s="44">
        <f t="shared" si="164"/>
        <v>22768.376000000033</v>
      </c>
      <c r="N1240" s="4">
        <f t="shared" si="158"/>
        <v>17.879670000000022</v>
      </c>
      <c r="O1240" s="4">
        <f t="shared" si="165"/>
        <v>18.069670000000023</v>
      </c>
    </row>
    <row r="1241" spans="1:15" x14ac:dyDescent="0.2">
      <c r="A1241" s="5">
        <v>42879</v>
      </c>
      <c r="B1241" s="4">
        <v>16.82</v>
      </c>
      <c r="C1241" s="4">
        <f>MIN($B$2:B1241)</f>
        <v>16.04</v>
      </c>
      <c r="D1241" s="43">
        <f t="shared" si="159"/>
        <v>1</v>
      </c>
      <c r="E1241" s="43">
        <f t="shared" si="160"/>
        <v>99</v>
      </c>
      <c r="F1241" s="44">
        <f t="shared" si="161"/>
        <v>1715.67</v>
      </c>
      <c r="G1241" s="44">
        <f t="shared" si="167"/>
        <v>17.330000000000002</v>
      </c>
      <c r="H1241" s="4">
        <f t="shared" si="157"/>
        <v>17.330000000000002</v>
      </c>
      <c r="I1241" s="4">
        <v>15.725</v>
      </c>
      <c r="J1241" s="4">
        <f t="shared" si="166"/>
        <v>15.914999999999999</v>
      </c>
      <c r="K1241" s="43">
        <f t="shared" si="162"/>
        <v>1</v>
      </c>
      <c r="L1241" s="43">
        <f t="shared" si="163"/>
        <v>1240</v>
      </c>
      <c r="M1241" s="44">
        <f t="shared" si="164"/>
        <v>22784.101000000031</v>
      </c>
      <c r="N1241" s="4">
        <f t="shared" si="158"/>
        <v>17.867480000000015</v>
      </c>
      <c r="O1241" s="4">
        <f t="shared" si="165"/>
        <v>18.057480000000016</v>
      </c>
    </row>
    <row r="1242" spans="1:15" x14ac:dyDescent="0.2">
      <c r="A1242" s="5">
        <v>42880</v>
      </c>
      <c r="B1242" s="4">
        <v>16.690000000000001</v>
      </c>
      <c r="C1242" s="4">
        <f>MIN($B$2:B1242)</f>
        <v>16.04</v>
      </c>
      <c r="D1242" s="43">
        <f t="shared" si="159"/>
        <v>1</v>
      </c>
      <c r="E1242" s="43">
        <f t="shared" si="160"/>
        <v>100</v>
      </c>
      <c r="F1242" s="44">
        <f t="shared" si="161"/>
        <v>1732.3600000000001</v>
      </c>
      <c r="G1242" s="44">
        <f t="shared" si="167"/>
        <v>17.323600000000003</v>
      </c>
      <c r="H1242" s="4">
        <f t="shared" si="157"/>
        <v>17.323600000000003</v>
      </c>
      <c r="I1242" s="4">
        <v>15.518000000000001</v>
      </c>
      <c r="J1242" s="4">
        <f t="shared" si="166"/>
        <v>15.708</v>
      </c>
      <c r="K1242" s="43">
        <f t="shared" si="162"/>
        <v>1</v>
      </c>
      <c r="L1242" s="43">
        <f t="shared" si="163"/>
        <v>1241</v>
      </c>
      <c r="M1242" s="44">
        <f t="shared" si="164"/>
        <v>22799.619000000032</v>
      </c>
      <c r="N1242" s="4">
        <f t="shared" si="158"/>
        <v>17.853025000000017</v>
      </c>
      <c r="O1242" s="4">
        <f t="shared" si="165"/>
        <v>18.043025000000018</v>
      </c>
    </row>
    <row r="1243" spans="1:15" x14ac:dyDescent="0.2">
      <c r="A1243" s="5">
        <v>42881</v>
      </c>
      <c r="B1243" s="4">
        <v>16.600000000000001</v>
      </c>
      <c r="C1243" s="4">
        <f>MIN($B$2:B1243)</f>
        <v>16.04</v>
      </c>
      <c r="D1243" s="43">
        <f t="shared" si="159"/>
        <v>1</v>
      </c>
      <c r="E1243" s="43">
        <f t="shared" si="160"/>
        <v>101</v>
      </c>
      <c r="F1243" s="44">
        <f t="shared" si="161"/>
        <v>1748.96</v>
      </c>
      <c r="G1243" s="44">
        <f t="shared" si="167"/>
        <v>17.316435643564358</v>
      </c>
      <c r="H1243" s="4">
        <f t="shared" si="157"/>
        <v>17.316435643564358</v>
      </c>
      <c r="J1243" s="4">
        <f t="shared" si="166"/>
        <v>0.19</v>
      </c>
      <c r="K1243" s="43">
        <f t="shared" si="162"/>
        <v>0</v>
      </c>
      <c r="L1243" s="43">
        <f t="shared" si="163"/>
        <v>1241</v>
      </c>
      <c r="M1243" s="44">
        <f t="shared" si="164"/>
        <v>22799.619000000032</v>
      </c>
      <c r="N1243" s="4">
        <f t="shared" si="158"/>
        <v>17.850221105527655</v>
      </c>
      <c r="O1243" s="4">
        <f t="shared" si="165"/>
        <v>18.040221105527657</v>
      </c>
    </row>
    <row r="1244" spans="1:15" x14ac:dyDescent="0.2">
      <c r="A1244" s="5">
        <v>42882</v>
      </c>
      <c r="C1244" s="4">
        <f>MIN($B$2:B1244)</f>
        <v>16.04</v>
      </c>
      <c r="D1244" s="43">
        <f t="shared" si="159"/>
        <v>0</v>
      </c>
      <c r="E1244" s="43">
        <f t="shared" si="160"/>
        <v>101</v>
      </c>
      <c r="F1244" s="44">
        <f t="shared" si="161"/>
        <v>1748.96</v>
      </c>
      <c r="G1244" s="44">
        <f t="shared" si="167"/>
        <v>17.316435643564358</v>
      </c>
      <c r="H1244" s="4">
        <f t="shared" si="157"/>
        <v>17.316435643564358</v>
      </c>
      <c r="I1244" s="4">
        <v>15.29</v>
      </c>
      <c r="J1244" s="4">
        <f t="shared" si="166"/>
        <v>15.479999999999999</v>
      </c>
      <c r="K1244" s="43">
        <f t="shared" si="162"/>
        <v>1</v>
      </c>
      <c r="L1244" s="43">
        <f t="shared" si="163"/>
        <v>1242</v>
      </c>
      <c r="M1244" s="44">
        <f t="shared" si="164"/>
        <v>22814.909000000032</v>
      </c>
      <c r="N1244" s="4">
        <f t="shared" si="158"/>
        <v>17.838125628140723</v>
      </c>
      <c r="O1244" s="4">
        <f t="shared" si="165"/>
        <v>18.028125628140725</v>
      </c>
    </row>
    <row r="1245" spans="1:15" x14ac:dyDescent="0.2">
      <c r="A1245" s="5">
        <v>42883</v>
      </c>
      <c r="C1245" s="4">
        <f>MIN($B$2:B1245)</f>
        <v>16.04</v>
      </c>
      <c r="D1245" s="43">
        <f t="shared" si="159"/>
        <v>0</v>
      </c>
      <c r="E1245" s="43">
        <f t="shared" si="160"/>
        <v>101</v>
      </c>
      <c r="F1245" s="44">
        <f t="shared" si="161"/>
        <v>1748.96</v>
      </c>
      <c r="G1245" s="44">
        <f t="shared" si="167"/>
        <v>17.316435643564358</v>
      </c>
      <c r="H1245" s="4">
        <f t="shared" si="157"/>
        <v>17.316435643564358</v>
      </c>
      <c r="I1245" s="4">
        <v>15.739000000000001</v>
      </c>
      <c r="J1245" s="4">
        <f t="shared" si="166"/>
        <v>15.929</v>
      </c>
      <c r="K1245" s="43">
        <f t="shared" si="162"/>
        <v>1</v>
      </c>
      <c r="L1245" s="43">
        <f t="shared" si="163"/>
        <v>1243</v>
      </c>
      <c r="M1245" s="44">
        <f t="shared" si="164"/>
        <v>22830.648000000034</v>
      </c>
      <c r="N1245" s="4">
        <f t="shared" si="158"/>
        <v>17.826979899497523</v>
      </c>
      <c r="O1245" s="4">
        <f t="shared" si="165"/>
        <v>18.016979899497525</v>
      </c>
    </row>
    <row r="1246" spans="1:15" x14ac:dyDescent="0.2">
      <c r="A1246" s="5">
        <v>42884</v>
      </c>
      <c r="C1246" s="4">
        <f>MIN($B$2:B1246)</f>
        <v>16.04</v>
      </c>
      <c r="D1246" s="43">
        <f t="shared" si="159"/>
        <v>0</v>
      </c>
      <c r="E1246" s="43">
        <f t="shared" si="160"/>
        <v>101</v>
      </c>
      <c r="F1246" s="44">
        <f t="shared" si="161"/>
        <v>1748.96</v>
      </c>
      <c r="G1246" s="44">
        <f t="shared" si="167"/>
        <v>17.316435643564358</v>
      </c>
      <c r="H1246" s="4">
        <f t="shared" si="157"/>
        <v>17.316435643564358</v>
      </c>
      <c r="I1246" s="4">
        <v>15.625999999999999</v>
      </c>
      <c r="J1246" s="4">
        <f t="shared" si="166"/>
        <v>15.815999999999999</v>
      </c>
      <c r="K1246" s="43">
        <f t="shared" si="162"/>
        <v>1</v>
      </c>
      <c r="L1246" s="43">
        <f t="shared" si="163"/>
        <v>1244</v>
      </c>
      <c r="M1246" s="44">
        <f t="shared" si="164"/>
        <v>22846.274000000034</v>
      </c>
      <c r="N1246" s="4">
        <f t="shared" si="158"/>
        <v>17.813643216080443</v>
      </c>
      <c r="O1246" s="4">
        <f t="shared" si="165"/>
        <v>18.003643216080444</v>
      </c>
    </row>
    <row r="1247" spans="1:15" x14ac:dyDescent="0.2">
      <c r="A1247" s="5">
        <v>42885</v>
      </c>
      <c r="B1247" s="4">
        <v>16.88</v>
      </c>
      <c r="C1247" s="4">
        <f>MIN($B$2:B1247)</f>
        <v>16.04</v>
      </c>
      <c r="D1247" s="43">
        <f t="shared" si="159"/>
        <v>1</v>
      </c>
      <c r="E1247" s="43">
        <f t="shared" si="160"/>
        <v>102</v>
      </c>
      <c r="F1247" s="44">
        <f t="shared" si="161"/>
        <v>1765.8400000000001</v>
      </c>
      <c r="G1247" s="44">
        <f t="shared" si="167"/>
        <v>17.312156862745098</v>
      </c>
      <c r="H1247" s="4">
        <f t="shared" si="157"/>
        <v>17.312156862745098</v>
      </c>
      <c r="I1247" s="4">
        <v>15.895</v>
      </c>
      <c r="J1247" s="4">
        <f t="shared" si="166"/>
        <v>16.085000000000001</v>
      </c>
      <c r="K1247" s="43">
        <f t="shared" si="162"/>
        <v>1</v>
      </c>
      <c r="L1247" s="43">
        <f t="shared" si="163"/>
        <v>1245</v>
      </c>
      <c r="M1247" s="44">
        <f t="shared" si="164"/>
        <v>22862.169000000034</v>
      </c>
      <c r="N1247" s="4">
        <f t="shared" si="158"/>
        <v>17.802170854271399</v>
      </c>
      <c r="O1247" s="4">
        <f t="shared" si="165"/>
        <v>17.9921708542714</v>
      </c>
    </row>
    <row r="1248" spans="1:15" x14ac:dyDescent="0.2">
      <c r="A1248" s="5">
        <v>42886</v>
      </c>
      <c r="B1248" s="4">
        <v>16.55</v>
      </c>
      <c r="C1248" s="4">
        <f>MIN($B$2:B1248)</f>
        <v>16.04</v>
      </c>
      <c r="D1248" s="43">
        <f t="shared" si="159"/>
        <v>1</v>
      </c>
      <c r="E1248" s="43">
        <f t="shared" si="160"/>
        <v>103</v>
      </c>
      <c r="F1248" s="44">
        <f t="shared" si="161"/>
        <v>1782.39</v>
      </c>
      <c r="G1248" s="44">
        <f t="shared" si="167"/>
        <v>17.3047572815534</v>
      </c>
      <c r="H1248" s="4">
        <f t="shared" si="157"/>
        <v>17.3047572815534</v>
      </c>
      <c r="I1248" s="4">
        <v>15.773999999999999</v>
      </c>
      <c r="J1248" s="4">
        <f t="shared" si="166"/>
        <v>15.963999999999999</v>
      </c>
      <c r="K1248" s="43">
        <f t="shared" si="162"/>
        <v>1</v>
      </c>
      <c r="L1248" s="43">
        <f t="shared" si="163"/>
        <v>1246</v>
      </c>
      <c r="M1248" s="44">
        <f t="shared" si="164"/>
        <v>22877.943000000036</v>
      </c>
      <c r="N1248" s="4">
        <f t="shared" si="158"/>
        <v>17.789854271356841</v>
      </c>
      <c r="O1248" s="4">
        <f t="shared" si="165"/>
        <v>17.979854271356842</v>
      </c>
    </row>
    <row r="1249" spans="1:15" x14ac:dyDescent="0.2">
      <c r="A1249" s="5">
        <v>42887</v>
      </c>
      <c r="B1249" s="4">
        <v>16.5</v>
      </c>
      <c r="C1249" s="4">
        <f>MIN($B$2:B1249)</f>
        <v>16.04</v>
      </c>
      <c r="D1249" s="43">
        <f t="shared" si="159"/>
        <v>1</v>
      </c>
      <c r="E1249" s="43">
        <f t="shared" si="160"/>
        <v>104</v>
      </c>
      <c r="F1249" s="44">
        <f t="shared" si="161"/>
        <v>1798.89</v>
      </c>
      <c r="G1249" s="44">
        <f t="shared" si="167"/>
        <v>17.29701923076923</v>
      </c>
      <c r="H1249" s="4">
        <f t="shared" si="157"/>
        <v>17.29701923076923</v>
      </c>
      <c r="I1249" s="4">
        <v>15.494</v>
      </c>
      <c r="J1249" s="4">
        <f t="shared" si="166"/>
        <v>15.683999999999999</v>
      </c>
      <c r="K1249" s="43">
        <f t="shared" si="162"/>
        <v>1</v>
      </c>
      <c r="L1249" s="43">
        <f t="shared" si="163"/>
        <v>1247</v>
      </c>
      <c r="M1249" s="44">
        <f t="shared" si="164"/>
        <v>22893.437000000034</v>
      </c>
      <c r="N1249" s="4">
        <f t="shared" si="158"/>
        <v>17.776055276381953</v>
      </c>
      <c r="O1249" s="4">
        <f t="shared" si="165"/>
        <v>17.966055276381955</v>
      </c>
    </row>
    <row r="1250" spans="1:15" x14ac:dyDescent="0.2">
      <c r="A1250" s="5">
        <v>42888</v>
      </c>
      <c r="B1250" s="4">
        <v>16.440000000000001</v>
      </c>
      <c r="C1250" s="4">
        <f>MIN($B$2:B1250)</f>
        <v>16.04</v>
      </c>
      <c r="D1250" s="43">
        <f t="shared" si="159"/>
        <v>1</v>
      </c>
      <c r="E1250" s="43">
        <f t="shared" si="160"/>
        <v>105</v>
      </c>
      <c r="F1250" s="44">
        <f t="shared" si="161"/>
        <v>1815.3300000000002</v>
      </c>
      <c r="G1250" s="44">
        <f t="shared" si="167"/>
        <v>17.288857142857143</v>
      </c>
      <c r="H1250" s="4">
        <f t="shared" si="157"/>
        <v>17.288857142857143</v>
      </c>
      <c r="I1250" s="4">
        <v>15.21</v>
      </c>
      <c r="J1250" s="4">
        <f t="shared" si="166"/>
        <v>15.4</v>
      </c>
      <c r="K1250" s="43">
        <f t="shared" si="162"/>
        <v>1</v>
      </c>
      <c r="L1250" s="43">
        <f t="shared" si="163"/>
        <v>1248</v>
      </c>
      <c r="M1250" s="44">
        <f t="shared" si="164"/>
        <v>22908.647000000034</v>
      </c>
      <c r="N1250" s="4">
        <f t="shared" si="158"/>
        <v>17.762809045226163</v>
      </c>
      <c r="O1250" s="4">
        <f t="shared" si="165"/>
        <v>17.952809045226164</v>
      </c>
    </row>
    <row r="1251" spans="1:15" x14ac:dyDescent="0.2">
      <c r="A1251" s="5">
        <v>42889</v>
      </c>
      <c r="C1251" s="4">
        <f>MIN($B$2:B1251)</f>
        <v>16.04</v>
      </c>
      <c r="D1251" s="43">
        <f t="shared" si="159"/>
        <v>0</v>
      </c>
      <c r="E1251" s="43">
        <f t="shared" si="160"/>
        <v>105</v>
      </c>
      <c r="F1251" s="44">
        <f t="shared" si="161"/>
        <v>1815.3300000000002</v>
      </c>
      <c r="G1251" s="44">
        <f t="shared" si="167"/>
        <v>17.288857142857143</v>
      </c>
      <c r="H1251" s="4">
        <f t="shared" si="157"/>
        <v>17.288857142857143</v>
      </c>
      <c r="I1251" s="4">
        <v>15.135999999999999</v>
      </c>
      <c r="J1251" s="4">
        <f t="shared" si="166"/>
        <v>15.325999999999999</v>
      </c>
      <c r="K1251" s="43">
        <f t="shared" si="162"/>
        <v>1</v>
      </c>
      <c r="L1251" s="43">
        <f t="shared" si="163"/>
        <v>1249</v>
      </c>
      <c r="M1251" s="44">
        <f t="shared" si="164"/>
        <v>22923.783000000032</v>
      </c>
      <c r="N1251" s="4">
        <f t="shared" si="158"/>
        <v>17.748904522613099</v>
      </c>
      <c r="O1251" s="4">
        <f t="shared" si="165"/>
        <v>17.9389045226131</v>
      </c>
    </row>
    <row r="1252" spans="1:15" x14ac:dyDescent="0.2">
      <c r="A1252" s="5">
        <v>42890</v>
      </c>
      <c r="C1252" s="4">
        <f>MIN($B$2:B1252)</f>
        <v>16.04</v>
      </c>
      <c r="D1252" s="43">
        <f t="shared" si="159"/>
        <v>0</v>
      </c>
      <c r="E1252" s="43">
        <f t="shared" si="160"/>
        <v>105</v>
      </c>
      <c r="F1252" s="44">
        <f t="shared" si="161"/>
        <v>1815.3300000000002</v>
      </c>
      <c r="G1252" s="44">
        <f t="shared" si="167"/>
        <v>17.288857142857143</v>
      </c>
      <c r="H1252" s="4">
        <f t="shared" si="157"/>
        <v>17.288857142857143</v>
      </c>
      <c r="I1252" s="4">
        <v>15.151999999999999</v>
      </c>
      <c r="J1252" s="4">
        <f t="shared" si="166"/>
        <v>15.341999999999999</v>
      </c>
      <c r="K1252" s="43">
        <f t="shared" si="162"/>
        <v>1</v>
      </c>
      <c r="L1252" s="43">
        <f t="shared" si="163"/>
        <v>1250</v>
      </c>
      <c r="M1252" s="44">
        <f t="shared" si="164"/>
        <v>22938.93500000003</v>
      </c>
      <c r="N1252" s="4">
        <f t="shared" si="158"/>
        <v>17.735653266331678</v>
      </c>
      <c r="O1252" s="4">
        <f t="shared" si="165"/>
        <v>17.925653266331679</v>
      </c>
    </row>
    <row r="1253" spans="1:15" x14ac:dyDescent="0.2">
      <c r="A1253" s="5">
        <v>42891</v>
      </c>
      <c r="B1253" s="4">
        <v>16.46</v>
      </c>
      <c r="C1253" s="4">
        <f>MIN($B$2:B1253)</f>
        <v>16.04</v>
      </c>
      <c r="D1253" s="43">
        <f t="shared" si="159"/>
        <v>1</v>
      </c>
      <c r="E1253" s="43">
        <f t="shared" si="160"/>
        <v>106</v>
      </c>
      <c r="F1253" s="44">
        <f t="shared" si="161"/>
        <v>1831.7900000000002</v>
      </c>
      <c r="G1253" s="44">
        <f t="shared" si="167"/>
        <v>17.281037735849058</v>
      </c>
      <c r="H1253" s="4">
        <f t="shared" si="157"/>
        <v>17.281037735849058</v>
      </c>
      <c r="I1253" s="4">
        <v>15.468</v>
      </c>
      <c r="J1253" s="4">
        <f t="shared" si="166"/>
        <v>15.657999999999999</v>
      </c>
      <c r="K1253" s="43">
        <f t="shared" si="162"/>
        <v>1</v>
      </c>
      <c r="L1253" s="43">
        <f t="shared" si="163"/>
        <v>1251</v>
      </c>
      <c r="M1253" s="44">
        <f t="shared" si="164"/>
        <v>22954.403000000031</v>
      </c>
      <c r="N1253" s="4">
        <f t="shared" si="158"/>
        <v>17.725788944723639</v>
      </c>
      <c r="O1253" s="4">
        <f t="shared" si="165"/>
        <v>17.915788944723641</v>
      </c>
    </row>
    <row r="1254" spans="1:15" x14ac:dyDescent="0.2">
      <c r="A1254" s="5">
        <v>42892</v>
      </c>
      <c r="B1254" s="4">
        <v>16.350000000000001</v>
      </c>
      <c r="C1254" s="4">
        <f>MIN($B$2:B1254)</f>
        <v>16.04</v>
      </c>
      <c r="D1254" s="43">
        <f t="shared" si="159"/>
        <v>1</v>
      </c>
      <c r="E1254" s="43">
        <f t="shared" si="160"/>
        <v>107</v>
      </c>
      <c r="F1254" s="44">
        <f t="shared" si="161"/>
        <v>1848.14</v>
      </c>
      <c r="G1254" s="44">
        <f t="shared" si="167"/>
        <v>17.272336448598132</v>
      </c>
      <c r="H1254" s="4">
        <f t="shared" si="157"/>
        <v>17.272336448598132</v>
      </c>
      <c r="I1254" s="4">
        <v>15.291</v>
      </c>
      <c r="J1254" s="4">
        <f t="shared" si="166"/>
        <v>15.481</v>
      </c>
      <c r="K1254" s="43">
        <f t="shared" si="162"/>
        <v>1</v>
      </c>
      <c r="L1254" s="43">
        <f t="shared" si="163"/>
        <v>1252</v>
      </c>
      <c r="M1254" s="44">
        <f t="shared" si="164"/>
        <v>22969.694000000032</v>
      </c>
      <c r="N1254" s="4">
        <f t="shared" si="158"/>
        <v>17.714256281407067</v>
      </c>
      <c r="O1254" s="4">
        <f t="shared" si="165"/>
        <v>17.904256281407068</v>
      </c>
    </row>
    <row r="1255" spans="1:15" x14ac:dyDescent="0.2">
      <c r="A1255" s="5">
        <v>42893</v>
      </c>
      <c r="B1255" s="4">
        <v>16.440000000000001</v>
      </c>
      <c r="C1255" s="4">
        <f>MIN($B$2:B1255)</f>
        <v>16.04</v>
      </c>
      <c r="D1255" s="43">
        <f t="shared" si="159"/>
        <v>1</v>
      </c>
      <c r="E1255" s="43">
        <f t="shared" si="160"/>
        <v>108</v>
      </c>
      <c r="F1255" s="44">
        <f t="shared" si="161"/>
        <v>1864.5800000000002</v>
      </c>
      <c r="G1255" s="44">
        <f t="shared" si="167"/>
        <v>17.264629629629631</v>
      </c>
      <c r="H1255" s="4">
        <f t="shared" si="157"/>
        <v>17.264629629629631</v>
      </c>
      <c r="I1255" s="4">
        <v>15.311999999999999</v>
      </c>
      <c r="J1255" s="4">
        <f t="shared" si="166"/>
        <v>15.501999999999999</v>
      </c>
      <c r="K1255" s="43">
        <f t="shared" si="162"/>
        <v>1</v>
      </c>
      <c r="L1255" s="43">
        <f t="shared" si="163"/>
        <v>1253</v>
      </c>
      <c r="M1255" s="44">
        <f t="shared" si="164"/>
        <v>22985.006000000034</v>
      </c>
      <c r="N1255" s="4">
        <f t="shared" si="158"/>
        <v>17.702723618090491</v>
      </c>
      <c r="O1255" s="4">
        <f t="shared" si="165"/>
        <v>17.892723618090493</v>
      </c>
    </row>
    <row r="1256" spans="1:15" x14ac:dyDescent="0.2">
      <c r="A1256" s="5">
        <v>42894</v>
      </c>
      <c r="B1256" s="4">
        <v>16.64</v>
      </c>
      <c r="C1256" s="4">
        <f>MIN($B$2:B1256)</f>
        <v>16.04</v>
      </c>
      <c r="D1256" s="43">
        <f t="shared" si="159"/>
        <v>1</v>
      </c>
      <c r="E1256" s="43">
        <f t="shared" si="160"/>
        <v>109</v>
      </c>
      <c r="F1256" s="44">
        <f t="shared" si="161"/>
        <v>1881.2200000000003</v>
      </c>
      <c r="G1256" s="44">
        <f t="shared" si="167"/>
        <v>17.25889908256881</v>
      </c>
      <c r="H1256" s="4">
        <f t="shared" si="157"/>
        <v>17.25889908256881</v>
      </c>
      <c r="I1256" s="4">
        <v>15.492000000000001</v>
      </c>
      <c r="J1256" s="4">
        <f t="shared" si="166"/>
        <v>15.682</v>
      </c>
      <c r="K1256" s="43">
        <f t="shared" si="162"/>
        <v>1</v>
      </c>
      <c r="L1256" s="43">
        <f t="shared" si="163"/>
        <v>1254</v>
      </c>
      <c r="M1256" s="44">
        <f t="shared" si="164"/>
        <v>23000.498000000032</v>
      </c>
      <c r="N1256" s="4">
        <f t="shared" si="158"/>
        <v>17.69106532663319</v>
      </c>
      <c r="O1256" s="4">
        <f t="shared" si="165"/>
        <v>17.881065326633191</v>
      </c>
    </row>
    <row r="1257" spans="1:15" x14ac:dyDescent="0.2">
      <c r="A1257" s="5">
        <v>42895</v>
      </c>
      <c r="B1257" s="4">
        <v>16.41</v>
      </c>
      <c r="C1257" s="4">
        <f>MIN($B$2:B1257)</f>
        <v>16.04</v>
      </c>
      <c r="D1257" s="43">
        <f t="shared" si="159"/>
        <v>1</v>
      </c>
      <c r="E1257" s="43">
        <f t="shared" si="160"/>
        <v>110</v>
      </c>
      <c r="F1257" s="44">
        <f t="shared" si="161"/>
        <v>1897.6300000000003</v>
      </c>
      <c r="G1257" s="44">
        <f t="shared" si="167"/>
        <v>17.25118181818182</v>
      </c>
      <c r="H1257" s="4">
        <f t="shared" si="157"/>
        <v>17.25118181818182</v>
      </c>
      <c r="I1257" s="4">
        <v>15.414999999999999</v>
      </c>
      <c r="J1257" s="4">
        <f t="shared" si="166"/>
        <v>15.604999999999999</v>
      </c>
      <c r="K1257" s="43">
        <f t="shared" si="162"/>
        <v>1</v>
      </c>
      <c r="L1257" s="43">
        <f t="shared" si="163"/>
        <v>1255</v>
      </c>
      <c r="M1257" s="44">
        <f t="shared" si="164"/>
        <v>23015.913000000033</v>
      </c>
      <c r="N1257" s="4">
        <f t="shared" si="158"/>
        <v>17.681412060301536</v>
      </c>
      <c r="O1257" s="4">
        <f t="shared" si="165"/>
        <v>17.871412060301537</v>
      </c>
    </row>
    <row r="1258" spans="1:15" x14ac:dyDescent="0.2">
      <c r="A1258" s="5">
        <v>42896</v>
      </c>
      <c r="C1258" s="4">
        <f>MIN($B$2:B1258)</f>
        <v>16.04</v>
      </c>
      <c r="D1258" s="43">
        <f t="shared" si="159"/>
        <v>0</v>
      </c>
      <c r="E1258" s="43">
        <f t="shared" si="160"/>
        <v>110</v>
      </c>
      <c r="F1258" s="44">
        <f t="shared" si="161"/>
        <v>1897.6300000000003</v>
      </c>
      <c r="G1258" s="44">
        <f t="shared" si="167"/>
        <v>17.25118181818182</v>
      </c>
      <c r="H1258" s="4">
        <f t="shared" si="157"/>
        <v>17.25118181818182</v>
      </c>
      <c r="I1258" s="4">
        <v>15.347</v>
      </c>
      <c r="J1258" s="4">
        <f t="shared" si="166"/>
        <v>15.536999999999999</v>
      </c>
      <c r="K1258" s="43">
        <f t="shared" si="162"/>
        <v>1</v>
      </c>
      <c r="L1258" s="43">
        <f t="shared" si="163"/>
        <v>1256</v>
      </c>
      <c r="M1258" s="44">
        <f t="shared" si="164"/>
        <v>23031.260000000035</v>
      </c>
      <c r="N1258" s="4">
        <f t="shared" si="158"/>
        <v>17.67071356783924</v>
      </c>
      <c r="O1258" s="4">
        <f t="shared" si="165"/>
        <v>17.860713567839241</v>
      </c>
    </row>
    <row r="1259" spans="1:15" x14ac:dyDescent="0.2">
      <c r="A1259" s="5">
        <v>42897</v>
      </c>
      <c r="C1259" s="4">
        <f>MIN($B$2:B1259)</f>
        <v>16.04</v>
      </c>
      <c r="D1259" s="43">
        <f t="shared" si="159"/>
        <v>0</v>
      </c>
      <c r="E1259" s="43">
        <f t="shared" si="160"/>
        <v>110</v>
      </c>
      <c r="F1259" s="44">
        <f t="shared" si="161"/>
        <v>1897.6300000000003</v>
      </c>
      <c r="G1259" s="44">
        <f t="shared" si="167"/>
        <v>17.25118181818182</v>
      </c>
      <c r="H1259" s="4">
        <f t="shared" si="157"/>
        <v>17.25118181818182</v>
      </c>
      <c r="I1259" s="4">
        <v>15.509</v>
      </c>
      <c r="J1259" s="4">
        <f t="shared" si="166"/>
        <v>15.699</v>
      </c>
      <c r="K1259" s="43">
        <f t="shared" si="162"/>
        <v>1</v>
      </c>
      <c r="L1259" s="43">
        <f t="shared" si="163"/>
        <v>1257</v>
      </c>
      <c r="M1259" s="44">
        <f t="shared" si="164"/>
        <v>23046.769000000033</v>
      </c>
      <c r="N1259" s="4">
        <f t="shared" si="158"/>
        <v>17.659532663316618</v>
      </c>
      <c r="O1259" s="4">
        <f t="shared" si="165"/>
        <v>17.849532663316619</v>
      </c>
    </row>
    <row r="1260" spans="1:15" x14ac:dyDescent="0.2">
      <c r="A1260" s="5">
        <v>42898</v>
      </c>
      <c r="B1260" s="4">
        <v>16.25</v>
      </c>
      <c r="C1260" s="4">
        <f>MIN($B$2:B1260)</f>
        <v>16.04</v>
      </c>
      <c r="D1260" s="43">
        <f t="shared" si="159"/>
        <v>1</v>
      </c>
      <c r="E1260" s="43">
        <f t="shared" si="160"/>
        <v>111</v>
      </c>
      <c r="F1260" s="44">
        <f t="shared" si="161"/>
        <v>1913.8800000000003</v>
      </c>
      <c r="G1260" s="44">
        <f t="shared" si="167"/>
        <v>17.242162162162167</v>
      </c>
      <c r="H1260" s="4">
        <f t="shared" si="157"/>
        <v>17.242162162162167</v>
      </c>
      <c r="I1260" s="4">
        <v>15.401999999999999</v>
      </c>
      <c r="J1260" s="4">
        <f t="shared" si="166"/>
        <v>15.591999999999999</v>
      </c>
      <c r="K1260" s="43">
        <f t="shared" si="162"/>
        <v>1</v>
      </c>
      <c r="L1260" s="43">
        <f t="shared" si="163"/>
        <v>1258</v>
      </c>
      <c r="M1260" s="44">
        <f t="shared" si="164"/>
        <v>23062.171000000031</v>
      </c>
      <c r="N1260" s="4">
        <f t="shared" si="158"/>
        <v>17.647924623115603</v>
      </c>
      <c r="O1260" s="4">
        <f t="shared" si="165"/>
        <v>17.837924623115605</v>
      </c>
    </row>
    <row r="1261" spans="1:15" x14ac:dyDescent="0.2">
      <c r="A1261" s="5">
        <v>42899</v>
      </c>
      <c r="B1261" s="4">
        <v>16.190000000000001</v>
      </c>
      <c r="C1261" s="4">
        <f>MIN($B$2:B1261)</f>
        <v>16.04</v>
      </c>
      <c r="D1261" s="43">
        <f t="shared" si="159"/>
        <v>1</v>
      </c>
      <c r="E1261" s="43">
        <f t="shared" si="160"/>
        <v>112</v>
      </c>
      <c r="F1261" s="44">
        <f t="shared" si="161"/>
        <v>1930.0700000000004</v>
      </c>
      <c r="G1261" s="44">
        <f t="shared" si="167"/>
        <v>17.232767857142861</v>
      </c>
      <c r="H1261" s="4">
        <f t="shared" ref="H1261:H1324" si="168">(F1261-F975)/(E1261-E975)</f>
        <v>17.232767857142861</v>
      </c>
      <c r="I1261" s="4">
        <v>15.34</v>
      </c>
      <c r="J1261" s="4">
        <f t="shared" si="166"/>
        <v>15.53</v>
      </c>
      <c r="K1261" s="43">
        <f t="shared" si="162"/>
        <v>1</v>
      </c>
      <c r="L1261" s="43">
        <f t="shared" si="163"/>
        <v>1259</v>
      </c>
      <c r="M1261" s="44">
        <f t="shared" si="164"/>
        <v>23077.511000000031</v>
      </c>
      <c r="N1261" s="4">
        <f t="shared" ref="N1261:N1324" si="169">(M1261-M1061)/(L1261-L1061)</f>
        <v>17.635904522613092</v>
      </c>
      <c r="O1261" s="4">
        <f t="shared" si="165"/>
        <v>17.825904522613094</v>
      </c>
    </row>
    <row r="1262" spans="1:15" x14ac:dyDescent="0.2">
      <c r="A1262" s="5">
        <v>42900</v>
      </c>
      <c r="B1262" s="4">
        <v>16.18</v>
      </c>
      <c r="C1262" s="4">
        <f>MIN($B$2:B1262)</f>
        <v>16.04</v>
      </c>
      <c r="D1262" s="43">
        <f t="shared" si="159"/>
        <v>1</v>
      </c>
      <c r="E1262" s="43">
        <f t="shared" si="160"/>
        <v>113</v>
      </c>
      <c r="F1262" s="44">
        <f t="shared" si="161"/>
        <v>1946.2500000000005</v>
      </c>
      <c r="G1262" s="44">
        <f t="shared" si="167"/>
        <v>17.223451327433633</v>
      </c>
      <c r="H1262" s="4">
        <f t="shared" si="168"/>
        <v>17.223451327433633</v>
      </c>
      <c r="I1262" s="4">
        <v>15.518000000000001</v>
      </c>
      <c r="J1262" s="4">
        <f t="shared" si="166"/>
        <v>15.708</v>
      </c>
      <c r="K1262" s="43">
        <f t="shared" si="162"/>
        <v>1</v>
      </c>
      <c r="L1262" s="43">
        <f t="shared" si="163"/>
        <v>1260</v>
      </c>
      <c r="M1262" s="44">
        <f t="shared" si="164"/>
        <v>23093.029000000031</v>
      </c>
      <c r="N1262" s="4">
        <f t="shared" si="169"/>
        <v>17.624452261306569</v>
      </c>
      <c r="O1262" s="4">
        <f t="shared" si="165"/>
        <v>17.81445226130657</v>
      </c>
    </row>
    <row r="1263" spans="1:15" x14ac:dyDescent="0.2">
      <c r="A1263" s="5">
        <v>42901</v>
      </c>
      <c r="B1263" s="4">
        <v>16.14</v>
      </c>
      <c r="C1263" s="4">
        <f>MIN($B$2:B1263)</f>
        <v>16.04</v>
      </c>
      <c r="D1263" s="43">
        <f t="shared" si="159"/>
        <v>1</v>
      </c>
      <c r="E1263" s="43">
        <f t="shared" si="160"/>
        <v>114</v>
      </c>
      <c r="F1263" s="44">
        <f t="shared" si="161"/>
        <v>1962.3900000000006</v>
      </c>
      <c r="G1263" s="44">
        <f t="shared" si="167"/>
        <v>17.213947368421056</v>
      </c>
      <c r="H1263" s="4">
        <f t="shared" si="168"/>
        <v>17.213947368421056</v>
      </c>
      <c r="I1263" s="4">
        <v>15.162000000000001</v>
      </c>
      <c r="J1263" s="4">
        <f t="shared" si="166"/>
        <v>15.352</v>
      </c>
      <c r="K1263" s="43">
        <f t="shared" si="162"/>
        <v>1</v>
      </c>
      <c r="L1263" s="43">
        <f t="shared" si="163"/>
        <v>1261</v>
      </c>
      <c r="M1263" s="44">
        <f t="shared" si="164"/>
        <v>23108.191000000032</v>
      </c>
      <c r="N1263" s="4">
        <f t="shared" si="169"/>
        <v>17.611140703517616</v>
      </c>
      <c r="O1263" s="4">
        <f t="shared" si="165"/>
        <v>17.801140703517618</v>
      </c>
    </row>
    <row r="1264" spans="1:15" x14ac:dyDescent="0.2">
      <c r="A1264" s="5">
        <v>42902</v>
      </c>
      <c r="B1264" s="4">
        <v>16.100000000000001</v>
      </c>
      <c r="C1264" s="4">
        <f>MIN($B$2:B1264)</f>
        <v>16.04</v>
      </c>
      <c r="D1264" s="43">
        <f t="shared" si="159"/>
        <v>1</v>
      </c>
      <c r="E1264" s="43">
        <f t="shared" si="160"/>
        <v>115</v>
      </c>
      <c r="F1264" s="44">
        <f t="shared" si="161"/>
        <v>1978.4900000000005</v>
      </c>
      <c r="G1264" s="44">
        <f t="shared" si="167"/>
        <v>17.204260869565221</v>
      </c>
      <c r="H1264" s="4">
        <f t="shared" si="168"/>
        <v>17.204260869565221</v>
      </c>
      <c r="I1264" s="4">
        <v>15.221</v>
      </c>
      <c r="J1264" s="4">
        <f t="shared" si="166"/>
        <v>15.411</v>
      </c>
      <c r="K1264" s="43">
        <f t="shared" si="162"/>
        <v>1</v>
      </c>
      <c r="L1264" s="43">
        <f t="shared" si="163"/>
        <v>1262</v>
      </c>
      <c r="M1264" s="44">
        <f t="shared" si="164"/>
        <v>23123.412000000033</v>
      </c>
      <c r="N1264" s="4">
        <f t="shared" si="169"/>
        <v>17.59677889447239</v>
      </c>
      <c r="O1264" s="4">
        <f t="shared" si="165"/>
        <v>17.786778894472391</v>
      </c>
    </row>
    <row r="1265" spans="1:15" x14ac:dyDescent="0.2">
      <c r="A1265" s="5">
        <v>42903</v>
      </c>
      <c r="C1265" s="4">
        <f>MIN($B$2:B1265)</f>
        <v>16.04</v>
      </c>
      <c r="D1265" s="43">
        <f t="shared" si="159"/>
        <v>0</v>
      </c>
      <c r="E1265" s="43">
        <f t="shared" si="160"/>
        <v>115</v>
      </c>
      <c r="F1265" s="44">
        <f t="shared" si="161"/>
        <v>1978.4900000000005</v>
      </c>
      <c r="G1265" s="44">
        <f t="shared" si="167"/>
        <v>17.204260869565221</v>
      </c>
      <c r="H1265" s="4">
        <f t="shared" si="168"/>
        <v>17.204260869565221</v>
      </c>
      <c r="I1265" s="4">
        <v>15.254</v>
      </c>
      <c r="J1265" s="4">
        <f t="shared" si="166"/>
        <v>15.443999999999999</v>
      </c>
      <c r="K1265" s="43">
        <f t="shared" si="162"/>
        <v>1</v>
      </c>
      <c r="L1265" s="43">
        <f t="shared" si="163"/>
        <v>1263</v>
      </c>
      <c r="M1265" s="44">
        <f t="shared" si="164"/>
        <v>23138.666000000034</v>
      </c>
      <c r="N1265" s="4">
        <f t="shared" si="169"/>
        <v>17.581417085427159</v>
      </c>
      <c r="O1265" s="4">
        <f t="shared" si="165"/>
        <v>17.77141708542716</v>
      </c>
    </row>
    <row r="1266" spans="1:15" x14ac:dyDescent="0.2">
      <c r="A1266" s="5">
        <v>42904</v>
      </c>
      <c r="C1266" s="4">
        <f>MIN($B$2:B1266)</f>
        <v>16.04</v>
      </c>
      <c r="D1266" s="43">
        <f t="shared" si="159"/>
        <v>0</v>
      </c>
      <c r="E1266" s="43">
        <f t="shared" si="160"/>
        <v>115</v>
      </c>
      <c r="F1266" s="44">
        <f t="shared" si="161"/>
        <v>1978.4900000000005</v>
      </c>
      <c r="G1266" s="44">
        <f t="shared" si="167"/>
        <v>17.204260869565221</v>
      </c>
      <c r="H1266" s="4">
        <f t="shared" si="168"/>
        <v>17.204260869565221</v>
      </c>
      <c r="I1266" s="4">
        <v>15.42</v>
      </c>
      <c r="J1266" s="4">
        <f t="shared" si="166"/>
        <v>15.61</v>
      </c>
      <c r="K1266" s="43">
        <f t="shared" si="162"/>
        <v>1</v>
      </c>
      <c r="L1266" s="43">
        <f t="shared" si="163"/>
        <v>1264</v>
      </c>
      <c r="M1266" s="44">
        <f t="shared" si="164"/>
        <v>23154.086000000032</v>
      </c>
      <c r="N1266" s="4">
        <f t="shared" si="169"/>
        <v>17.567391959799014</v>
      </c>
      <c r="O1266" s="4">
        <f t="shared" si="165"/>
        <v>17.757391959799016</v>
      </c>
    </row>
    <row r="1267" spans="1:15" x14ac:dyDescent="0.2">
      <c r="A1267" s="5">
        <v>42905</v>
      </c>
      <c r="B1267" s="4">
        <v>16.170000000000002</v>
      </c>
      <c r="C1267" s="4">
        <f>MIN($B$2:B1267)</f>
        <v>16.04</v>
      </c>
      <c r="D1267" s="43">
        <f t="shared" si="159"/>
        <v>1</v>
      </c>
      <c r="E1267" s="43">
        <f t="shared" si="160"/>
        <v>116</v>
      </c>
      <c r="F1267" s="44">
        <f t="shared" si="161"/>
        <v>1994.6600000000005</v>
      </c>
      <c r="G1267" s="44">
        <f t="shared" si="167"/>
        <v>17.195344827586212</v>
      </c>
      <c r="H1267" s="4">
        <f t="shared" si="168"/>
        <v>17.195344827586212</v>
      </c>
      <c r="I1267" s="4">
        <v>15.641</v>
      </c>
      <c r="J1267" s="4">
        <f t="shared" si="166"/>
        <v>15.831</v>
      </c>
      <c r="K1267" s="43">
        <f t="shared" si="162"/>
        <v>1</v>
      </c>
      <c r="L1267" s="43">
        <f t="shared" si="163"/>
        <v>1265</v>
      </c>
      <c r="M1267" s="44">
        <f t="shared" si="164"/>
        <v>23169.727000000032</v>
      </c>
      <c r="N1267" s="4">
        <f t="shared" si="169"/>
        <v>17.554502512562838</v>
      </c>
      <c r="O1267" s="4">
        <f t="shared" si="165"/>
        <v>17.744502512562839</v>
      </c>
    </row>
    <row r="1268" spans="1:15" x14ac:dyDescent="0.2">
      <c r="A1268" s="5">
        <v>42906</v>
      </c>
      <c r="B1268" s="4">
        <v>16.14</v>
      </c>
      <c r="C1268" s="4">
        <f>MIN($B$2:B1268)</f>
        <v>16.04</v>
      </c>
      <c r="D1268" s="43">
        <f t="shared" si="159"/>
        <v>1</v>
      </c>
      <c r="E1268" s="43">
        <f t="shared" si="160"/>
        <v>117</v>
      </c>
      <c r="F1268" s="44">
        <f t="shared" si="161"/>
        <v>2010.8000000000006</v>
      </c>
      <c r="G1268" s="44">
        <f t="shared" si="167"/>
        <v>17.186324786324793</v>
      </c>
      <c r="H1268" s="4">
        <f t="shared" si="168"/>
        <v>17.186324786324793</v>
      </c>
      <c r="I1268" s="4">
        <v>15.722</v>
      </c>
      <c r="J1268" s="4">
        <f t="shared" si="166"/>
        <v>15.911999999999999</v>
      </c>
      <c r="K1268" s="43">
        <f t="shared" si="162"/>
        <v>1</v>
      </c>
      <c r="L1268" s="43">
        <f t="shared" si="163"/>
        <v>1266</v>
      </c>
      <c r="M1268" s="44">
        <f t="shared" si="164"/>
        <v>23185.449000000033</v>
      </c>
      <c r="N1268" s="4">
        <f t="shared" si="169"/>
        <v>17.544381909547766</v>
      </c>
      <c r="O1268" s="4">
        <f t="shared" si="165"/>
        <v>17.734381909547768</v>
      </c>
    </row>
    <row r="1269" spans="1:15" x14ac:dyDescent="0.2">
      <c r="A1269" s="5">
        <v>42907</v>
      </c>
      <c r="B1269" s="4">
        <v>16.100000000000001</v>
      </c>
      <c r="C1269" s="4">
        <f>MIN($B$2:B1269)</f>
        <v>16.04</v>
      </c>
      <c r="D1269" s="43">
        <f t="shared" si="159"/>
        <v>1</v>
      </c>
      <c r="E1269" s="43">
        <f t="shared" si="160"/>
        <v>118</v>
      </c>
      <c r="F1269" s="44">
        <f t="shared" si="161"/>
        <v>2026.9000000000005</v>
      </c>
      <c r="G1269" s="44">
        <f t="shared" si="167"/>
        <v>17.1771186440678</v>
      </c>
      <c r="H1269" s="4">
        <f t="shared" si="168"/>
        <v>17.1771186440678</v>
      </c>
      <c r="I1269" s="4">
        <v>15.682</v>
      </c>
      <c r="J1269" s="4">
        <f t="shared" si="166"/>
        <v>15.872</v>
      </c>
      <c r="K1269" s="43">
        <f t="shared" si="162"/>
        <v>1</v>
      </c>
      <c r="L1269" s="43">
        <f t="shared" si="163"/>
        <v>1267</v>
      </c>
      <c r="M1269" s="44">
        <f t="shared" si="164"/>
        <v>23201.131000000034</v>
      </c>
      <c r="N1269" s="4">
        <f t="shared" si="169"/>
        <v>17.534050251256307</v>
      </c>
      <c r="O1269" s="4">
        <f t="shared" si="165"/>
        <v>17.724050251256308</v>
      </c>
    </row>
    <row r="1270" spans="1:15" x14ac:dyDescent="0.2">
      <c r="A1270" s="5">
        <v>42908</v>
      </c>
      <c r="B1270" s="4">
        <v>16.079999999999998</v>
      </c>
      <c r="C1270" s="4">
        <f>MIN($B$2:B1270)</f>
        <v>16.04</v>
      </c>
      <c r="D1270" s="43">
        <f t="shared" si="159"/>
        <v>1</v>
      </c>
      <c r="E1270" s="43">
        <f t="shared" si="160"/>
        <v>119</v>
      </c>
      <c r="F1270" s="44">
        <f t="shared" si="161"/>
        <v>2042.9800000000005</v>
      </c>
      <c r="G1270" s="44">
        <f t="shared" si="167"/>
        <v>17.167899159663868</v>
      </c>
      <c r="H1270" s="4">
        <f t="shared" si="168"/>
        <v>17.167899159663868</v>
      </c>
      <c r="I1270" s="4">
        <v>15.416</v>
      </c>
      <c r="J1270" s="4">
        <f t="shared" si="166"/>
        <v>15.606</v>
      </c>
      <c r="K1270" s="43">
        <f t="shared" si="162"/>
        <v>1</v>
      </c>
      <c r="L1270" s="43">
        <f t="shared" si="163"/>
        <v>1268</v>
      </c>
      <c r="M1270" s="44">
        <f t="shared" si="164"/>
        <v>23216.547000000035</v>
      </c>
      <c r="N1270" s="4">
        <f t="shared" si="169"/>
        <v>17.521236180904552</v>
      </c>
      <c r="O1270" s="4">
        <f t="shared" si="165"/>
        <v>17.711236180904553</v>
      </c>
    </row>
    <row r="1271" spans="1:15" x14ac:dyDescent="0.2">
      <c r="A1271" s="5">
        <v>42909</v>
      </c>
      <c r="B1271" s="4">
        <v>16.02</v>
      </c>
      <c r="C1271" s="4">
        <f>MIN($B$2:B1271)</f>
        <v>16.02</v>
      </c>
      <c r="D1271" s="43">
        <f t="shared" si="159"/>
        <v>1</v>
      </c>
      <c r="E1271" s="43">
        <f t="shared" si="160"/>
        <v>120</v>
      </c>
      <c r="F1271" s="44">
        <f t="shared" si="161"/>
        <v>2059.0000000000005</v>
      </c>
      <c r="G1271" s="44">
        <f t="shared" si="167"/>
        <v>17.158333333333339</v>
      </c>
      <c r="H1271" s="4">
        <f t="shared" si="168"/>
        <v>17.158333333333339</v>
      </c>
      <c r="I1271" s="4">
        <v>15.101000000000001</v>
      </c>
      <c r="J1271" s="4">
        <f t="shared" si="166"/>
        <v>15.291</v>
      </c>
      <c r="K1271" s="43">
        <f t="shared" si="162"/>
        <v>1</v>
      </c>
      <c r="L1271" s="43">
        <f t="shared" si="163"/>
        <v>1269</v>
      </c>
      <c r="M1271" s="44">
        <f t="shared" si="164"/>
        <v>23231.648000000034</v>
      </c>
      <c r="N1271" s="4">
        <f t="shared" si="169"/>
        <v>17.509537688442233</v>
      </c>
      <c r="O1271" s="4">
        <f t="shared" si="165"/>
        <v>17.699537688442234</v>
      </c>
    </row>
    <row r="1272" spans="1:15" x14ac:dyDescent="0.2">
      <c r="A1272" s="5">
        <v>42910</v>
      </c>
      <c r="C1272" s="4">
        <f>MIN($B$2:B1272)</f>
        <v>16.02</v>
      </c>
      <c r="D1272" s="43">
        <f t="shared" si="159"/>
        <v>0</v>
      </c>
      <c r="E1272" s="43">
        <f t="shared" si="160"/>
        <v>120</v>
      </c>
      <c r="F1272" s="44">
        <f t="shared" si="161"/>
        <v>2059.0000000000005</v>
      </c>
      <c r="G1272" s="44">
        <f t="shared" si="167"/>
        <v>17.158333333333339</v>
      </c>
      <c r="H1272" s="4">
        <f t="shared" si="168"/>
        <v>17.158333333333339</v>
      </c>
      <c r="I1272" s="4">
        <v>15.084</v>
      </c>
      <c r="J1272" s="4">
        <f t="shared" si="166"/>
        <v>15.273999999999999</v>
      </c>
      <c r="K1272" s="43">
        <f t="shared" si="162"/>
        <v>1</v>
      </c>
      <c r="L1272" s="43">
        <f t="shared" si="163"/>
        <v>1270</v>
      </c>
      <c r="M1272" s="44">
        <f t="shared" si="164"/>
        <v>23246.732000000033</v>
      </c>
      <c r="N1272" s="4">
        <f t="shared" si="169"/>
        <v>17.501125628140713</v>
      </c>
      <c r="O1272" s="4">
        <f t="shared" si="165"/>
        <v>17.691125628140714</v>
      </c>
    </row>
    <row r="1273" spans="1:15" x14ac:dyDescent="0.2">
      <c r="A1273" s="5">
        <v>42911</v>
      </c>
      <c r="C1273" s="4">
        <f>MIN($B$2:B1273)</f>
        <v>16.02</v>
      </c>
      <c r="D1273" s="43">
        <f t="shared" si="159"/>
        <v>0</v>
      </c>
      <c r="E1273" s="43">
        <f t="shared" si="160"/>
        <v>120</v>
      </c>
      <c r="F1273" s="44">
        <f t="shared" si="161"/>
        <v>2059.0000000000005</v>
      </c>
      <c r="G1273" s="44">
        <f t="shared" si="167"/>
        <v>17.158333333333339</v>
      </c>
      <c r="H1273" s="4">
        <f t="shared" si="168"/>
        <v>17.158333333333339</v>
      </c>
      <c r="I1273" s="4">
        <v>15.353999999999999</v>
      </c>
      <c r="J1273" s="4">
        <f t="shared" si="166"/>
        <v>15.543999999999999</v>
      </c>
      <c r="K1273" s="43">
        <f t="shared" si="162"/>
        <v>1</v>
      </c>
      <c r="L1273" s="43">
        <f t="shared" si="163"/>
        <v>1271</v>
      </c>
      <c r="M1273" s="44">
        <f t="shared" si="164"/>
        <v>23262.086000000032</v>
      </c>
      <c r="N1273" s="4">
        <f t="shared" si="169"/>
        <v>17.495030150753781</v>
      </c>
      <c r="O1273" s="4">
        <f t="shared" si="165"/>
        <v>17.685030150753782</v>
      </c>
    </row>
    <row r="1274" spans="1:15" x14ac:dyDescent="0.2">
      <c r="A1274" s="5">
        <v>42912</v>
      </c>
      <c r="B1274" s="4">
        <v>16.13</v>
      </c>
      <c r="C1274" s="4">
        <f>MIN($B$2:B1274)</f>
        <v>16.02</v>
      </c>
      <c r="D1274" s="43">
        <f t="shared" si="159"/>
        <v>1</v>
      </c>
      <c r="E1274" s="43">
        <f t="shared" si="160"/>
        <v>121</v>
      </c>
      <c r="F1274" s="44">
        <f t="shared" si="161"/>
        <v>2075.1300000000006</v>
      </c>
      <c r="G1274" s="44">
        <f t="shared" si="167"/>
        <v>17.149834710743807</v>
      </c>
      <c r="H1274" s="4">
        <f t="shared" si="168"/>
        <v>17.149834710743807</v>
      </c>
      <c r="I1274" s="4">
        <v>15.531000000000001</v>
      </c>
      <c r="J1274" s="4">
        <f t="shared" si="166"/>
        <v>15.721</v>
      </c>
      <c r="K1274" s="43">
        <f t="shared" si="162"/>
        <v>1</v>
      </c>
      <c r="L1274" s="43">
        <f t="shared" si="163"/>
        <v>1272</v>
      </c>
      <c r="M1274" s="44">
        <f t="shared" si="164"/>
        <v>23277.617000000031</v>
      </c>
      <c r="N1274" s="4">
        <f t="shared" si="169"/>
        <v>17.490316582914573</v>
      </c>
      <c r="O1274" s="4">
        <f t="shared" si="165"/>
        <v>17.680316582914575</v>
      </c>
    </row>
    <row r="1275" spans="1:15" x14ac:dyDescent="0.2">
      <c r="A1275" s="5">
        <v>42913</v>
      </c>
      <c r="B1275" s="4">
        <v>16.170000000000002</v>
      </c>
      <c r="C1275" s="4">
        <f>MIN($B$2:B1275)</f>
        <v>16.02</v>
      </c>
      <c r="D1275" s="43">
        <f t="shared" si="159"/>
        <v>1</v>
      </c>
      <c r="E1275" s="43">
        <f t="shared" si="160"/>
        <v>122</v>
      </c>
      <c r="F1275" s="44">
        <f t="shared" si="161"/>
        <v>2091.3000000000006</v>
      </c>
      <c r="G1275" s="44">
        <f t="shared" si="167"/>
        <v>17.141803278688531</v>
      </c>
      <c r="H1275" s="4">
        <f t="shared" si="168"/>
        <v>17.141803278688531</v>
      </c>
      <c r="I1275" s="4">
        <v>15.579000000000001</v>
      </c>
      <c r="J1275" s="4">
        <f t="shared" si="166"/>
        <v>15.769</v>
      </c>
      <c r="K1275" s="43">
        <f t="shared" si="162"/>
        <v>1</v>
      </c>
      <c r="L1275" s="43">
        <f t="shared" si="163"/>
        <v>1273</v>
      </c>
      <c r="M1275" s="44">
        <f t="shared" si="164"/>
        <v>23293.196000000033</v>
      </c>
      <c r="N1275" s="4">
        <f t="shared" si="169"/>
        <v>17.484206030150773</v>
      </c>
      <c r="O1275" s="4">
        <f t="shared" si="165"/>
        <v>17.674206030150774</v>
      </c>
    </row>
    <row r="1276" spans="1:15" x14ac:dyDescent="0.2">
      <c r="A1276" s="5">
        <v>42914</v>
      </c>
      <c r="B1276" s="4">
        <v>16.28</v>
      </c>
      <c r="C1276" s="4">
        <f>MIN($B$2:B1276)</f>
        <v>16.02</v>
      </c>
      <c r="D1276" s="43">
        <f t="shared" si="159"/>
        <v>1</v>
      </c>
      <c r="E1276" s="43">
        <f t="shared" si="160"/>
        <v>123</v>
      </c>
      <c r="F1276" s="44">
        <f t="shared" si="161"/>
        <v>2107.5800000000008</v>
      </c>
      <c r="G1276" s="44">
        <f t="shared" si="167"/>
        <v>17.134796747967485</v>
      </c>
      <c r="H1276" s="4">
        <f t="shared" si="168"/>
        <v>17.134796747967485</v>
      </c>
      <c r="I1276" s="4">
        <v>15.657</v>
      </c>
      <c r="J1276" s="4">
        <f t="shared" si="166"/>
        <v>15.847</v>
      </c>
      <c r="K1276" s="43">
        <f t="shared" si="162"/>
        <v>1</v>
      </c>
      <c r="L1276" s="43">
        <f t="shared" si="163"/>
        <v>1274</v>
      </c>
      <c r="M1276" s="44">
        <f t="shared" si="164"/>
        <v>23308.853000000032</v>
      </c>
      <c r="N1276" s="4">
        <f t="shared" si="169"/>
        <v>17.478658291457307</v>
      </c>
      <c r="O1276" s="4">
        <f t="shared" si="165"/>
        <v>17.668658291457309</v>
      </c>
    </row>
    <row r="1277" spans="1:15" x14ac:dyDescent="0.2">
      <c r="A1277" s="5">
        <v>42915</v>
      </c>
      <c r="B1277" s="4">
        <v>16.13</v>
      </c>
      <c r="C1277" s="4">
        <f>MIN($B$2:B1277)</f>
        <v>16.02</v>
      </c>
      <c r="D1277" s="43">
        <f t="shared" si="159"/>
        <v>1</v>
      </c>
      <c r="E1277" s="43">
        <f t="shared" si="160"/>
        <v>124</v>
      </c>
      <c r="F1277" s="44">
        <f t="shared" si="161"/>
        <v>2123.7100000000009</v>
      </c>
      <c r="G1277" s="44">
        <f t="shared" si="167"/>
        <v>17.126693548387106</v>
      </c>
      <c r="H1277" s="4">
        <f t="shared" si="168"/>
        <v>17.126693548387106</v>
      </c>
      <c r="I1277" s="4">
        <v>15.574999999999999</v>
      </c>
      <c r="J1277" s="4">
        <f t="shared" si="166"/>
        <v>15.764999999999999</v>
      </c>
      <c r="K1277" s="43">
        <f t="shared" si="162"/>
        <v>1</v>
      </c>
      <c r="L1277" s="43">
        <f t="shared" si="163"/>
        <v>1275</v>
      </c>
      <c r="M1277" s="44">
        <f t="shared" si="164"/>
        <v>23324.428000000033</v>
      </c>
      <c r="N1277" s="4">
        <f t="shared" si="169"/>
        <v>17.472020100502533</v>
      </c>
      <c r="O1277" s="4">
        <f t="shared" si="165"/>
        <v>17.662020100502534</v>
      </c>
    </row>
    <row r="1278" spans="1:15" x14ac:dyDescent="0.2">
      <c r="A1278" s="5">
        <v>42916</v>
      </c>
      <c r="B1278" s="4">
        <v>16.2</v>
      </c>
      <c r="C1278" s="4">
        <f>MIN($B$2:B1278)</f>
        <v>16.02</v>
      </c>
      <c r="D1278" s="43">
        <f t="shared" si="159"/>
        <v>1</v>
      </c>
      <c r="E1278" s="43">
        <f t="shared" si="160"/>
        <v>125</v>
      </c>
      <c r="F1278" s="44">
        <f t="shared" si="161"/>
        <v>2139.9100000000008</v>
      </c>
      <c r="G1278" s="44">
        <f t="shared" si="167"/>
        <v>17.119280000000007</v>
      </c>
      <c r="H1278" s="4">
        <f t="shared" si="168"/>
        <v>17.119280000000007</v>
      </c>
      <c r="I1278" s="4">
        <v>15.285</v>
      </c>
      <c r="J1278" s="4">
        <f t="shared" si="166"/>
        <v>15.475</v>
      </c>
      <c r="K1278" s="43">
        <f t="shared" si="162"/>
        <v>1</v>
      </c>
      <c r="L1278" s="43">
        <f t="shared" si="163"/>
        <v>1276</v>
      </c>
      <c r="M1278" s="44">
        <f t="shared" si="164"/>
        <v>23339.713000000032</v>
      </c>
      <c r="N1278" s="4">
        <f t="shared" si="169"/>
        <v>17.461427135678413</v>
      </c>
      <c r="O1278" s="4">
        <f t="shared" si="165"/>
        <v>17.651427135678414</v>
      </c>
    </row>
    <row r="1279" spans="1:15" x14ac:dyDescent="0.2">
      <c r="A1279" s="5">
        <v>42917</v>
      </c>
      <c r="C1279" s="4">
        <f>MIN($B$2:B1279)</f>
        <v>16.02</v>
      </c>
      <c r="D1279" s="43">
        <f t="shared" si="159"/>
        <v>0</v>
      </c>
      <c r="E1279" s="43">
        <f t="shared" si="160"/>
        <v>125</v>
      </c>
      <c r="F1279" s="44">
        <f t="shared" si="161"/>
        <v>2139.9100000000008</v>
      </c>
      <c r="G1279" s="44">
        <f t="shared" si="167"/>
        <v>17.119280000000007</v>
      </c>
      <c r="H1279" s="4">
        <f t="shared" si="168"/>
        <v>17.119280000000007</v>
      </c>
      <c r="I1279" s="4">
        <v>15.288</v>
      </c>
      <c r="J1279" s="4">
        <f t="shared" si="166"/>
        <v>15.478</v>
      </c>
      <c r="K1279" s="43">
        <f t="shared" si="162"/>
        <v>1</v>
      </c>
      <c r="L1279" s="43">
        <f t="shared" si="163"/>
        <v>1277</v>
      </c>
      <c r="M1279" s="44">
        <f t="shared" si="164"/>
        <v>23355.001000000033</v>
      </c>
      <c r="N1279" s="4">
        <f t="shared" si="169"/>
        <v>17.45050753768847</v>
      </c>
      <c r="O1279" s="4">
        <f t="shared" si="165"/>
        <v>17.640507537688471</v>
      </c>
    </row>
    <row r="1280" spans="1:15" x14ac:dyDescent="0.2">
      <c r="A1280" s="5">
        <v>42918</v>
      </c>
      <c r="C1280" s="4">
        <f>MIN($B$2:B1280)</f>
        <v>16.02</v>
      </c>
      <c r="D1280" s="43">
        <f t="shared" si="159"/>
        <v>0</v>
      </c>
      <c r="E1280" s="43">
        <f t="shared" si="160"/>
        <v>125</v>
      </c>
      <c r="F1280" s="44">
        <f t="shared" si="161"/>
        <v>2139.9100000000008</v>
      </c>
      <c r="G1280" s="44">
        <f t="shared" si="167"/>
        <v>17.119280000000007</v>
      </c>
      <c r="H1280" s="4">
        <f t="shared" si="168"/>
        <v>17.119280000000007</v>
      </c>
      <c r="I1280" s="4">
        <v>15.372</v>
      </c>
      <c r="J1280" s="4">
        <f t="shared" si="166"/>
        <v>15.561999999999999</v>
      </c>
      <c r="K1280" s="43">
        <f t="shared" si="162"/>
        <v>1</v>
      </c>
      <c r="L1280" s="43">
        <f t="shared" si="163"/>
        <v>1278</v>
      </c>
      <c r="M1280" s="44">
        <f t="shared" si="164"/>
        <v>23370.373000000032</v>
      </c>
      <c r="N1280" s="4">
        <f t="shared" si="169"/>
        <v>17.440482412060334</v>
      </c>
      <c r="O1280" s="4">
        <f t="shared" si="165"/>
        <v>17.630482412060335</v>
      </c>
    </row>
    <row r="1281" spans="1:15" x14ac:dyDescent="0.2">
      <c r="A1281" s="5">
        <v>42919</v>
      </c>
      <c r="B1281" s="4">
        <v>16.350000000000001</v>
      </c>
      <c r="C1281" s="4">
        <f>MIN($B$2:B1281)</f>
        <v>16.02</v>
      </c>
      <c r="D1281" s="43">
        <f t="shared" si="159"/>
        <v>1</v>
      </c>
      <c r="E1281" s="43">
        <f t="shared" si="160"/>
        <v>126</v>
      </c>
      <c r="F1281" s="44">
        <f t="shared" si="161"/>
        <v>2156.2600000000007</v>
      </c>
      <c r="G1281" s="44">
        <f t="shared" si="167"/>
        <v>17.11317460317461</v>
      </c>
      <c r="H1281" s="4">
        <f t="shared" si="168"/>
        <v>17.11317460317461</v>
      </c>
      <c r="I1281" s="4">
        <v>15.522</v>
      </c>
      <c r="J1281" s="4">
        <f t="shared" si="166"/>
        <v>15.712</v>
      </c>
      <c r="K1281" s="43">
        <f t="shared" si="162"/>
        <v>1</v>
      </c>
      <c r="L1281" s="43">
        <f t="shared" si="163"/>
        <v>1279</v>
      </c>
      <c r="M1281" s="44">
        <f t="shared" si="164"/>
        <v>23385.895000000033</v>
      </c>
      <c r="N1281" s="4">
        <f t="shared" si="169"/>
        <v>17.429824120603051</v>
      </c>
      <c r="O1281" s="4">
        <f t="shared" si="165"/>
        <v>17.619824120603052</v>
      </c>
    </row>
    <row r="1282" spans="1:15" x14ac:dyDescent="0.2">
      <c r="A1282" s="5">
        <v>42920</v>
      </c>
      <c r="B1282" s="4">
        <v>16.32</v>
      </c>
      <c r="C1282" s="4">
        <f>MIN($B$2:B1282)</f>
        <v>16.02</v>
      </c>
      <c r="D1282" s="43">
        <f t="shared" si="159"/>
        <v>1</v>
      </c>
      <c r="E1282" s="43">
        <f t="shared" si="160"/>
        <v>127</v>
      </c>
      <c r="F1282" s="44">
        <f t="shared" si="161"/>
        <v>2172.5800000000008</v>
      </c>
      <c r="G1282" s="44">
        <f t="shared" si="167"/>
        <v>17.106929133858273</v>
      </c>
      <c r="H1282" s="4">
        <f t="shared" si="168"/>
        <v>17.106929133858273</v>
      </c>
      <c r="I1282" s="4">
        <v>15.555999999999999</v>
      </c>
      <c r="J1282" s="4">
        <f t="shared" si="166"/>
        <v>15.745999999999999</v>
      </c>
      <c r="K1282" s="43">
        <f t="shared" si="162"/>
        <v>1</v>
      </c>
      <c r="L1282" s="43">
        <f t="shared" si="163"/>
        <v>1280</v>
      </c>
      <c r="M1282" s="44">
        <f t="shared" si="164"/>
        <v>23401.451000000034</v>
      </c>
      <c r="N1282" s="4">
        <f t="shared" si="169"/>
        <v>17.419809045226174</v>
      </c>
      <c r="O1282" s="4">
        <f t="shared" si="165"/>
        <v>17.609809045226175</v>
      </c>
    </row>
    <row r="1283" spans="1:15" x14ac:dyDescent="0.2">
      <c r="A1283" s="5">
        <v>42921</v>
      </c>
      <c r="B1283" s="4">
        <v>16.23</v>
      </c>
      <c r="C1283" s="4">
        <f>MIN($B$2:B1283)</f>
        <v>16.02</v>
      </c>
      <c r="D1283" s="43">
        <f t="shared" si="159"/>
        <v>1</v>
      </c>
      <c r="E1283" s="43">
        <f t="shared" si="160"/>
        <v>128</v>
      </c>
      <c r="F1283" s="44">
        <f t="shared" si="161"/>
        <v>2188.8100000000009</v>
      </c>
      <c r="G1283" s="44">
        <f t="shared" si="167"/>
        <v>17.100078125000007</v>
      </c>
      <c r="H1283" s="4">
        <f t="shared" si="168"/>
        <v>17.100078125000007</v>
      </c>
      <c r="I1283" s="4">
        <v>15.49</v>
      </c>
      <c r="J1283" s="4">
        <f t="shared" si="166"/>
        <v>15.68</v>
      </c>
      <c r="K1283" s="43">
        <f t="shared" si="162"/>
        <v>1</v>
      </c>
      <c r="L1283" s="43">
        <f t="shared" si="163"/>
        <v>1281</v>
      </c>
      <c r="M1283" s="44">
        <f t="shared" si="164"/>
        <v>23416.941000000035</v>
      </c>
      <c r="N1283" s="4">
        <f t="shared" si="169"/>
        <v>17.409507537688487</v>
      </c>
      <c r="O1283" s="4">
        <f t="shared" si="165"/>
        <v>17.599507537688488</v>
      </c>
    </row>
    <row r="1284" spans="1:15" x14ac:dyDescent="0.2">
      <c r="A1284" s="5">
        <v>42922</v>
      </c>
      <c r="B1284" s="4">
        <v>16.29</v>
      </c>
      <c r="C1284" s="4">
        <f>MIN($B$2:B1284)</f>
        <v>16.02</v>
      </c>
      <c r="D1284" s="43">
        <f t="shared" si="159"/>
        <v>1</v>
      </c>
      <c r="E1284" s="43">
        <f t="shared" si="160"/>
        <v>129</v>
      </c>
      <c r="F1284" s="44">
        <f t="shared" si="161"/>
        <v>2205.1000000000008</v>
      </c>
      <c r="G1284" s="44">
        <f t="shared" si="167"/>
        <v>17.093798449612411</v>
      </c>
      <c r="H1284" s="4">
        <f t="shared" si="168"/>
        <v>17.093798449612411</v>
      </c>
      <c r="I1284" s="4">
        <v>15.481</v>
      </c>
      <c r="J1284" s="4">
        <f t="shared" si="166"/>
        <v>15.670999999999999</v>
      </c>
      <c r="K1284" s="43">
        <f t="shared" si="162"/>
        <v>1</v>
      </c>
      <c r="L1284" s="43">
        <f t="shared" si="163"/>
        <v>1282</v>
      </c>
      <c r="M1284" s="44">
        <f t="shared" si="164"/>
        <v>23432.422000000035</v>
      </c>
      <c r="N1284" s="4">
        <f t="shared" si="169"/>
        <v>17.397798994974913</v>
      </c>
      <c r="O1284" s="4">
        <f t="shared" si="165"/>
        <v>17.587798994974914</v>
      </c>
    </row>
    <row r="1285" spans="1:15" x14ac:dyDescent="0.2">
      <c r="A1285" s="5">
        <v>42923</v>
      </c>
      <c r="B1285" s="4">
        <v>16.100000000000001</v>
      </c>
      <c r="C1285" s="4">
        <f>MIN($B$2:B1285)</f>
        <v>16.02</v>
      </c>
      <c r="D1285" s="43">
        <f t="shared" si="159"/>
        <v>1</v>
      </c>
      <c r="E1285" s="43">
        <f t="shared" si="160"/>
        <v>130</v>
      </c>
      <c r="F1285" s="44">
        <f t="shared" si="161"/>
        <v>2221.2000000000007</v>
      </c>
      <c r="G1285" s="44">
        <f t="shared" si="167"/>
        <v>17.086153846153852</v>
      </c>
      <c r="H1285" s="4">
        <f t="shared" si="168"/>
        <v>17.086153846153852</v>
      </c>
      <c r="I1285" s="4">
        <v>15.209</v>
      </c>
      <c r="J1285" s="4">
        <f t="shared" si="166"/>
        <v>15.398999999999999</v>
      </c>
      <c r="K1285" s="43">
        <f t="shared" si="162"/>
        <v>1</v>
      </c>
      <c r="L1285" s="43">
        <f t="shared" si="163"/>
        <v>1283</v>
      </c>
      <c r="M1285" s="44">
        <f t="shared" si="164"/>
        <v>23447.631000000034</v>
      </c>
      <c r="N1285" s="4">
        <f t="shared" si="169"/>
        <v>17.384457286432188</v>
      </c>
      <c r="O1285" s="4">
        <f t="shared" si="165"/>
        <v>17.574457286432189</v>
      </c>
    </row>
    <row r="1286" spans="1:15" x14ac:dyDescent="0.2">
      <c r="A1286" s="5">
        <v>42924</v>
      </c>
      <c r="C1286" s="4">
        <f>MIN($B$2:B1286)</f>
        <v>16.02</v>
      </c>
      <c r="D1286" s="43">
        <f t="shared" si="159"/>
        <v>0</v>
      </c>
      <c r="E1286" s="43">
        <f t="shared" si="160"/>
        <v>130</v>
      </c>
      <c r="F1286" s="44">
        <f t="shared" si="161"/>
        <v>2221.2000000000007</v>
      </c>
      <c r="G1286" s="44">
        <f t="shared" si="167"/>
        <v>17.086153846153852</v>
      </c>
      <c r="H1286" s="4">
        <f t="shared" si="168"/>
        <v>17.086153846153852</v>
      </c>
      <c r="I1286" s="4">
        <v>15.246</v>
      </c>
      <c r="J1286" s="4">
        <f t="shared" si="166"/>
        <v>15.436</v>
      </c>
      <c r="K1286" s="43">
        <f t="shared" si="162"/>
        <v>1</v>
      </c>
      <c r="L1286" s="43">
        <f t="shared" si="163"/>
        <v>1284</v>
      </c>
      <c r="M1286" s="44">
        <f t="shared" si="164"/>
        <v>23462.877000000033</v>
      </c>
      <c r="N1286" s="4">
        <f t="shared" si="169"/>
        <v>17.370442211055298</v>
      </c>
      <c r="O1286" s="4">
        <f t="shared" si="165"/>
        <v>17.5604422110553</v>
      </c>
    </row>
    <row r="1287" spans="1:15" x14ac:dyDescent="0.2">
      <c r="A1287" s="5">
        <v>42925</v>
      </c>
      <c r="C1287" s="4">
        <f>MIN($B$2:B1287)</f>
        <v>16.02</v>
      </c>
      <c r="D1287" s="43">
        <f t="shared" si="159"/>
        <v>0</v>
      </c>
      <c r="E1287" s="43">
        <f t="shared" si="160"/>
        <v>130</v>
      </c>
      <c r="F1287" s="44">
        <f t="shared" si="161"/>
        <v>2221.2000000000007</v>
      </c>
      <c r="G1287" s="44">
        <f t="shared" si="167"/>
        <v>17.086153846153852</v>
      </c>
      <c r="H1287" s="4">
        <f t="shared" si="168"/>
        <v>17.086153846153852</v>
      </c>
      <c r="I1287" s="4">
        <v>15.28</v>
      </c>
      <c r="J1287" s="4">
        <f t="shared" si="166"/>
        <v>15.469999999999999</v>
      </c>
      <c r="K1287" s="43">
        <f t="shared" si="162"/>
        <v>1</v>
      </c>
      <c r="L1287" s="43">
        <f t="shared" si="163"/>
        <v>1285</v>
      </c>
      <c r="M1287" s="44">
        <f t="shared" si="164"/>
        <v>23478.157000000032</v>
      </c>
      <c r="N1287" s="4">
        <f t="shared" si="169"/>
        <v>17.356793969849267</v>
      </c>
      <c r="O1287" s="4">
        <f t="shared" si="165"/>
        <v>17.546793969849269</v>
      </c>
    </row>
    <row r="1288" spans="1:15" x14ac:dyDescent="0.2">
      <c r="A1288" s="5">
        <v>42926</v>
      </c>
      <c r="B1288" s="4">
        <v>15.99</v>
      </c>
      <c r="C1288" s="4">
        <f>MIN($B$2:B1288)</f>
        <v>15.99</v>
      </c>
      <c r="D1288" s="43">
        <f t="shared" si="159"/>
        <v>1</v>
      </c>
      <c r="E1288" s="43">
        <f t="shared" si="160"/>
        <v>131</v>
      </c>
      <c r="F1288" s="44">
        <f t="shared" si="161"/>
        <v>2237.1900000000005</v>
      </c>
      <c r="G1288" s="44">
        <f t="shared" si="167"/>
        <v>17.077786259541988</v>
      </c>
      <c r="H1288" s="4">
        <f t="shared" si="168"/>
        <v>17.077786259541988</v>
      </c>
      <c r="I1288" s="4">
        <v>15.151</v>
      </c>
      <c r="J1288" s="4">
        <f t="shared" si="166"/>
        <v>15.340999999999999</v>
      </c>
      <c r="K1288" s="43">
        <f t="shared" si="162"/>
        <v>1</v>
      </c>
      <c r="L1288" s="43">
        <f t="shared" si="163"/>
        <v>1286</v>
      </c>
      <c r="M1288" s="44">
        <f t="shared" si="164"/>
        <v>23493.308000000034</v>
      </c>
      <c r="N1288" s="4">
        <f t="shared" si="169"/>
        <v>17.341407035175909</v>
      </c>
      <c r="O1288" s="4">
        <f t="shared" si="165"/>
        <v>17.53140703517591</v>
      </c>
    </row>
    <row r="1289" spans="1:15" x14ac:dyDescent="0.2">
      <c r="A1289" s="5">
        <v>42927</v>
      </c>
      <c r="B1289" s="4">
        <v>15.91</v>
      </c>
      <c r="C1289" s="4">
        <f>MIN($B$2:B1289)</f>
        <v>15.91</v>
      </c>
      <c r="D1289" s="43">
        <f t="shared" si="159"/>
        <v>1</v>
      </c>
      <c r="E1289" s="43">
        <f t="shared" si="160"/>
        <v>132</v>
      </c>
      <c r="F1289" s="44">
        <f t="shared" si="161"/>
        <v>2253.1000000000004</v>
      </c>
      <c r="G1289" s="44">
        <f t="shared" si="167"/>
        <v>17.068939393939395</v>
      </c>
      <c r="H1289" s="4">
        <f t="shared" si="168"/>
        <v>17.068939393939395</v>
      </c>
      <c r="I1289" s="4">
        <v>15.045999999999999</v>
      </c>
      <c r="J1289" s="4">
        <f t="shared" si="166"/>
        <v>15.235999999999999</v>
      </c>
      <c r="K1289" s="43">
        <f t="shared" si="162"/>
        <v>1</v>
      </c>
      <c r="L1289" s="43">
        <f t="shared" si="163"/>
        <v>1287</v>
      </c>
      <c r="M1289" s="44">
        <f t="shared" si="164"/>
        <v>23508.354000000032</v>
      </c>
      <c r="N1289" s="4">
        <f t="shared" si="169"/>
        <v>17.326638190954792</v>
      </c>
      <c r="O1289" s="4">
        <f t="shared" si="165"/>
        <v>17.516638190954794</v>
      </c>
    </row>
    <row r="1290" spans="1:15" x14ac:dyDescent="0.2">
      <c r="A1290" s="5">
        <v>42928</v>
      </c>
      <c r="B1290" s="4">
        <v>15.95</v>
      </c>
      <c r="C1290" s="4">
        <f>MIN($B$2:B1290)</f>
        <v>15.91</v>
      </c>
      <c r="D1290" s="43">
        <f t="shared" ref="D1290:D1353" si="170">IF(B1290&gt;0,1,0)</f>
        <v>1</v>
      </c>
      <c r="E1290" s="43">
        <f t="shared" ref="E1290:E1353" si="171">E1289+D1290</f>
        <v>133</v>
      </c>
      <c r="F1290" s="44">
        <f t="shared" ref="F1290:F1353" si="172">IF(D1290=1,B1290+F1289,F1289)</f>
        <v>2269.0500000000002</v>
      </c>
      <c r="G1290" s="44">
        <f t="shared" si="167"/>
        <v>17.060526315789474</v>
      </c>
      <c r="H1290" s="4">
        <f t="shared" si="168"/>
        <v>17.060526315789474</v>
      </c>
      <c r="I1290" s="4">
        <v>15.032</v>
      </c>
      <c r="J1290" s="4">
        <f t="shared" si="166"/>
        <v>15.222</v>
      </c>
      <c r="K1290" s="43">
        <f t="shared" ref="K1290:K1353" si="173">IF(I1290&lt;&gt;0,1,0)</f>
        <v>1</v>
      </c>
      <c r="L1290" s="43">
        <f t="shared" ref="L1290:L1353" si="174">K1290+L1289</f>
        <v>1288</v>
      </c>
      <c r="M1290" s="44">
        <f t="shared" ref="M1290:M1353" si="175">IF(K1290=1,I1290+M1289,M1289)</f>
        <v>23523.386000000031</v>
      </c>
      <c r="N1290" s="4">
        <f t="shared" si="169"/>
        <v>17.312462311557809</v>
      </c>
      <c r="O1290" s="4">
        <f t="shared" ref="O1290:O1353" si="176">N1290+0.19</f>
        <v>17.50246231155781</v>
      </c>
    </row>
    <row r="1291" spans="1:15" x14ac:dyDescent="0.2">
      <c r="A1291" s="5">
        <v>42929</v>
      </c>
      <c r="B1291" s="4">
        <v>16.11</v>
      </c>
      <c r="C1291" s="4">
        <f>MIN($B$2:B1291)</f>
        <v>15.91</v>
      </c>
      <c r="D1291" s="43">
        <f t="shared" si="170"/>
        <v>1</v>
      </c>
      <c r="E1291" s="43">
        <f t="shared" si="171"/>
        <v>134</v>
      </c>
      <c r="F1291" s="44">
        <f t="shared" si="172"/>
        <v>2285.1600000000003</v>
      </c>
      <c r="G1291" s="44">
        <f t="shared" si="167"/>
        <v>17.0534328358209</v>
      </c>
      <c r="H1291" s="4">
        <f t="shared" si="168"/>
        <v>17.0534328358209</v>
      </c>
      <c r="I1291" s="4">
        <v>15.057</v>
      </c>
      <c r="J1291" s="4">
        <f t="shared" ref="J1291:J1354" si="177">I1291+0.19</f>
        <v>15.247</v>
      </c>
      <c r="K1291" s="43">
        <f t="shared" si="173"/>
        <v>1</v>
      </c>
      <c r="L1291" s="43">
        <f t="shared" si="174"/>
        <v>1289</v>
      </c>
      <c r="M1291" s="44">
        <f t="shared" si="175"/>
        <v>23538.443000000032</v>
      </c>
      <c r="N1291" s="4">
        <f t="shared" si="169"/>
        <v>17.298718592964843</v>
      </c>
      <c r="O1291" s="4">
        <f t="shared" si="176"/>
        <v>17.488718592964844</v>
      </c>
    </row>
    <row r="1292" spans="1:15" x14ac:dyDescent="0.2">
      <c r="A1292" s="5">
        <v>42930</v>
      </c>
      <c r="B1292" s="4">
        <v>16.260000000000002</v>
      </c>
      <c r="C1292" s="4">
        <f>MIN($B$2:B1292)</f>
        <v>15.91</v>
      </c>
      <c r="D1292" s="43">
        <f t="shared" si="170"/>
        <v>1</v>
      </c>
      <c r="E1292" s="43">
        <f t="shared" si="171"/>
        <v>135</v>
      </c>
      <c r="F1292" s="44">
        <f t="shared" si="172"/>
        <v>2301.4200000000005</v>
      </c>
      <c r="G1292" s="44">
        <f t="shared" si="167"/>
        <v>17.047555555555558</v>
      </c>
      <c r="H1292" s="4">
        <f t="shared" si="168"/>
        <v>17.047555555555558</v>
      </c>
      <c r="I1292" s="4">
        <v>15.041</v>
      </c>
      <c r="J1292" s="4">
        <f t="shared" si="177"/>
        <v>15.231</v>
      </c>
      <c r="K1292" s="43">
        <f t="shared" si="173"/>
        <v>1</v>
      </c>
      <c r="L1292" s="43">
        <f t="shared" si="174"/>
        <v>1290</v>
      </c>
      <c r="M1292" s="44">
        <f t="shared" si="175"/>
        <v>23553.484000000033</v>
      </c>
      <c r="N1292" s="4">
        <f t="shared" si="169"/>
        <v>17.283718592964838</v>
      </c>
      <c r="O1292" s="4">
        <f t="shared" si="176"/>
        <v>17.47371859296484</v>
      </c>
    </row>
    <row r="1293" spans="1:15" x14ac:dyDescent="0.2">
      <c r="A1293" s="5">
        <v>42931</v>
      </c>
      <c r="C1293" s="4">
        <f>MIN($B$2:B1293)</f>
        <v>15.91</v>
      </c>
      <c r="D1293" s="43">
        <f t="shared" si="170"/>
        <v>0</v>
      </c>
      <c r="E1293" s="43">
        <f t="shared" si="171"/>
        <v>135</v>
      </c>
      <c r="F1293" s="44">
        <f t="shared" si="172"/>
        <v>2301.4200000000005</v>
      </c>
      <c r="G1293" s="44">
        <f t="shared" ref="G1293:G1356" si="178">F1293/E1293</f>
        <v>17.047555555555558</v>
      </c>
      <c r="H1293" s="4">
        <f t="shared" si="168"/>
        <v>17.047555555555558</v>
      </c>
      <c r="I1293" s="4">
        <v>15.037000000000001</v>
      </c>
      <c r="J1293" s="4">
        <f t="shared" si="177"/>
        <v>15.227</v>
      </c>
      <c r="K1293" s="43">
        <f t="shared" si="173"/>
        <v>1</v>
      </c>
      <c r="L1293" s="43">
        <f t="shared" si="174"/>
        <v>1291</v>
      </c>
      <c r="M1293" s="44">
        <f t="shared" si="175"/>
        <v>23568.521000000033</v>
      </c>
      <c r="N1293" s="4">
        <f t="shared" si="169"/>
        <v>17.26697989949751</v>
      </c>
      <c r="O1293" s="4">
        <f t="shared" si="176"/>
        <v>17.456979899497512</v>
      </c>
    </row>
    <row r="1294" spans="1:15" x14ac:dyDescent="0.2">
      <c r="A1294" s="5">
        <v>42932</v>
      </c>
      <c r="C1294" s="4">
        <f>MIN($B$2:B1294)</f>
        <v>15.91</v>
      </c>
      <c r="D1294" s="43">
        <f t="shared" si="170"/>
        <v>0</v>
      </c>
      <c r="E1294" s="43">
        <f t="shared" si="171"/>
        <v>135</v>
      </c>
      <c r="F1294" s="44">
        <f t="shared" si="172"/>
        <v>2301.4200000000005</v>
      </c>
      <c r="G1294" s="44">
        <f t="shared" si="178"/>
        <v>17.047555555555558</v>
      </c>
      <c r="H1294" s="4">
        <f t="shared" si="168"/>
        <v>17.047555555555558</v>
      </c>
      <c r="I1294" s="4">
        <v>14.958</v>
      </c>
      <c r="J1294" s="4">
        <f t="shared" si="177"/>
        <v>15.148</v>
      </c>
      <c r="K1294" s="43">
        <f t="shared" si="173"/>
        <v>1</v>
      </c>
      <c r="L1294" s="43">
        <f t="shared" si="174"/>
        <v>1292</v>
      </c>
      <c r="M1294" s="44">
        <f t="shared" si="175"/>
        <v>23583.479000000032</v>
      </c>
      <c r="N1294" s="4">
        <f t="shared" si="169"/>
        <v>17.247738693467351</v>
      </c>
      <c r="O1294" s="4">
        <f t="shared" si="176"/>
        <v>17.437738693467352</v>
      </c>
    </row>
    <row r="1295" spans="1:15" x14ac:dyDescent="0.2">
      <c r="A1295" s="5">
        <v>42933</v>
      </c>
      <c r="B1295" s="4">
        <v>16.399999999999999</v>
      </c>
      <c r="C1295" s="4">
        <f>MIN($B$2:B1295)</f>
        <v>15.91</v>
      </c>
      <c r="D1295" s="43">
        <f t="shared" si="170"/>
        <v>1</v>
      </c>
      <c r="E1295" s="43">
        <f t="shared" si="171"/>
        <v>136</v>
      </c>
      <c r="F1295" s="44">
        <f t="shared" si="172"/>
        <v>2317.8200000000006</v>
      </c>
      <c r="G1295" s="44">
        <f t="shared" si="178"/>
        <v>17.042794117647063</v>
      </c>
      <c r="H1295" s="4">
        <f t="shared" si="168"/>
        <v>17.042794117647063</v>
      </c>
      <c r="I1295" s="4">
        <v>15.081</v>
      </c>
      <c r="J1295" s="4">
        <f t="shared" si="177"/>
        <v>15.270999999999999</v>
      </c>
      <c r="K1295" s="43">
        <f t="shared" si="173"/>
        <v>1</v>
      </c>
      <c r="L1295" s="43">
        <f t="shared" si="174"/>
        <v>1293</v>
      </c>
      <c r="M1295" s="44">
        <f t="shared" si="175"/>
        <v>23598.56000000003</v>
      </c>
      <c r="N1295" s="4">
        <f t="shared" si="169"/>
        <v>17.226381909547754</v>
      </c>
      <c r="O1295" s="4">
        <f t="shared" si="176"/>
        <v>17.416381909547756</v>
      </c>
    </row>
    <row r="1296" spans="1:15" x14ac:dyDescent="0.2">
      <c r="A1296" s="5">
        <v>42934</v>
      </c>
      <c r="B1296" s="4">
        <v>16.3</v>
      </c>
      <c r="C1296" s="4">
        <f>MIN($B$2:B1296)</f>
        <v>15.91</v>
      </c>
      <c r="D1296" s="43">
        <f t="shared" si="170"/>
        <v>1</v>
      </c>
      <c r="E1296" s="43">
        <f t="shared" si="171"/>
        <v>137</v>
      </c>
      <c r="F1296" s="44">
        <f t="shared" si="172"/>
        <v>2334.1200000000008</v>
      </c>
      <c r="G1296" s="44">
        <f t="shared" si="178"/>
        <v>17.037372262773729</v>
      </c>
      <c r="H1296" s="4">
        <f t="shared" si="168"/>
        <v>17.037372262773729</v>
      </c>
      <c r="I1296" s="4">
        <v>15.192</v>
      </c>
      <c r="J1296" s="4">
        <f t="shared" si="177"/>
        <v>15.382</v>
      </c>
      <c r="K1296" s="43">
        <f t="shared" si="173"/>
        <v>1</v>
      </c>
      <c r="L1296" s="43">
        <f t="shared" si="174"/>
        <v>1294</v>
      </c>
      <c r="M1296" s="44">
        <f t="shared" si="175"/>
        <v>23613.75200000003</v>
      </c>
      <c r="N1296" s="4">
        <f t="shared" si="169"/>
        <v>17.204422110552766</v>
      </c>
      <c r="O1296" s="4">
        <f t="shared" si="176"/>
        <v>17.394422110552767</v>
      </c>
    </row>
    <row r="1297" spans="1:15" x14ac:dyDescent="0.2">
      <c r="A1297" s="5">
        <v>42935</v>
      </c>
      <c r="B1297" s="4">
        <v>16.34</v>
      </c>
      <c r="C1297" s="4">
        <f>MIN($B$2:B1297)</f>
        <v>15.91</v>
      </c>
      <c r="D1297" s="43">
        <f t="shared" si="170"/>
        <v>1</v>
      </c>
      <c r="E1297" s="43">
        <f t="shared" si="171"/>
        <v>138</v>
      </c>
      <c r="F1297" s="44">
        <f t="shared" si="172"/>
        <v>2350.4600000000009</v>
      </c>
      <c r="G1297" s="44">
        <f t="shared" si="178"/>
        <v>17.032318840579716</v>
      </c>
      <c r="H1297" s="4">
        <f t="shared" si="168"/>
        <v>17.032318840579716</v>
      </c>
      <c r="I1297" s="4">
        <v>15.275</v>
      </c>
      <c r="J1297" s="4">
        <f t="shared" si="177"/>
        <v>15.465</v>
      </c>
      <c r="K1297" s="43">
        <f t="shared" si="173"/>
        <v>1</v>
      </c>
      <c r="L1297" s="43">
        <f t="shared" si="174"/>
        <v>1295</v>
      </c>
      <c r="M1297" s="44">
        <f t="shared" si="175"/>
        <v>23629.027000000031</v>
      </c>
      <c r="N1297" s="4">
        <f t="shared" si="169"/>
        <v>17.182522613065327</v>
      </c>
      <c r="O1297" s="4">
        <f t="shared" si="176"/>
        <v>17.372522613065328</v>
      </c>
    </row>
    <row r="1298" spans="1:15" x14ac:dyDescent="0.2">
      <c r="A1298" s="5">
        <v>42936</v>
      </c>
      <c r="B1298" s="4">
        <v>16.309999999999999</v>
      </c>
      <c r="C1298" s="4">
        <f>MIN($B$2:B1298)</f>
        <v>15.91</v>
      </c>
      <c r="D1298" s="43">
        <f t="shared" si="170"/>
        <v>1</v>
      </c>
      <c r="E1298" s="43">
        <f t="shared" si="171"/>
        <v>139</v>
      </c>
      <c r="F1298" s="44">
        <f t="shared" si="172"/>
        <v>2366.7700000000009</v>
      </c>
      <c r="G1298" s="44">
        <f t="shared" si="178"/>
        <v>17.027122302158279</v>
      </c>
      <c r="H1298" s="4">
        <f t="shared" si="168"/>
        <v>17.027122302158279</v>
      </c>
      <c r="I1298" s="4">
        <v>15.363</v>
      </c>
      <c r="J1298" s="4">
        <f t="shared" si="177"/>
        <v>15.552999999999999</v>
      </c>
      <c r="K1298" s="43">
        <f t="shared" si="173"/>
        <v>1</v>
      </c>
      <c r="L1298" s="43">
        <f t="shared" si="174"/>
        <v>1296</v>
      </c>
      <c r="M1298" s="44">
        <f t="shared" si="175"/>
        <v>23644.390000000032</v>
      </c>
      <c r="N1298" s="4">
        <f t="shared" si="169"/>
        <v>17.157185929648254</v>
      </c>
      <c r="O1298" s="4">
        <f t="shared" si="176"/>
        <v>17.347185929648255</v>
      </c>
    </row>
    <row r="1299" spans="1:15" x14ac:dyDescent="0.2">
      <c r="A1299" s="5">
        <v>42937</v>
      </c>
      <c r="B1299" s="4">
        <v>16.12</v>
      </c>
      <c r="C1299" s="4">
        <f>MIN($B$2:B1299)</f>
        <v>15.91</v>
      </c>
      <c r="D1299" s="43">
        <f t="shared" si="170"/>
        <v>1</v>
      </c>
      <c r="E1299" s="43">
        <f t="shared" si="171"/>
        <v>140</v>
      </c>
      <c r="F1299" s="44">
        <f t="shared" si="172"/>
        <v>2382.8900000000008</v>
      </c>
      <c r="G1299" s="44">
        <f t="shared" si="178"/>
        <v>17.020642857142864</v>
      </c>
      <c r="H1299" s="4">
        <f t="shared" si="168"/>
        <v>17.020642857142864</v>
      </c>
      <c r="I1299" s="4">
        <v>15.096</v>
      </c>
      <c r="J1299" s="4">
        <f t="shared" si="177"/>
        <v>15.286</v>
      </c>
      <c r="K1299" s="43">
        <f t="shared" si="173"/>
        <v>1</v>
      </c>
      <c r="L1299" s="43">
        <f t="shared" si="174"/>
        <v>1297</v>
      </c>
      <c r="M1299" s="44">
        <f t="shared" si="175"/>
        <v>23659.486000000034</v>
      </c>
      <c r="N1299" s="4">
        <f t="shared" si="169"/>
        <v>17.134643216080431</v>
      </c>
      <c r="O1299" s="4">
        <f t="shared" si="176"/>
        <v>17.324643216080432</v>
      </c>
    </row>
    <row r="1300" spans="1:15" x14ac:dyDescent="0.2">
      <c r="A1300" s="5">
        <v>42938</v>
      </c>
      <c r="C1300" s="4">
        <f>MIN($B$2:B1300)</f>
        <v>15.91</v>
      </c>
      <c r="D1300" s="43">
        <f t="shared" si="170"/>
        <v>0</v>
      </c>
      <c r="E1300" s="43">
        <f t="shared" si="171"/>
        <v>140</v>
      </c>
      <c r="F1300" s="44">
        <f t="shared" si="172"/>
        <v>2382.8900000000008</v>
      </c>
      <c r="G1300" s="44">
        <f t="shared" si="178"/>
        <v>17.020642857142864</v>
      </c>
      <c r="H1300" s="4">
        <f t="shared" si="168"/>
        <v>17.020642857142864</v>
      </c>
      <c r="I1300" s="4">
        <v>15.163</v>
      </c>
      <c r="J1300" s="4">
        <f t="shared" si="177"/>
        <v>15.353</v>
      </c>
      <c r="K1300" s="43">
        <f t="shared" si="173"/>
        <v>1</v>
      </c>
      <c r="L1300" s="43">
        <f t="shared" si="174"/>
        <v>1298</v>
      </c>
      <c r="M1300" s="44">
        <f t="shared" si="175"/>
        <v>23674.649000000034</v>
      </c>
      <c r="N1300" s="4">
        <f t="shared" si="169"/>
        <v>17.115653266331691</v>
      </c>
      <c r="O1300" s="4">
        <f t="shared" si="176"/>
        <v>17.305653266331692</v>
      </c>
    </row>
    <row r="1301" spans="1:15" x14ac:dyDescent="0.2">
      <c r="A1301" s="5">
        <v>42939</v>
      </c>
      <c r="C1301" s="4">
        <f>MIN($B$2:B1301)</f>
        <v>15.91</v>
      </c>
      <c r="D1301" s="43">
        <f t="shared" si="170"/>
        <v>0</v>
      </c>
      <c r="E1301" s="43">
        <f t="shared" si="171"/>
        <v>140</v>
      </c>
      <c r="F1301" s="44">
        <f t="shared" si="172"/>
        <v>2382.8900000000008</v>
      </c>
      <c r="G1301" s="44">
        <f t="shared" si="178"/>
        <v>17.020642857142864</v>
      </c>
      <c r="H1301" s="4">
        <f t="shared" si="168"/>
        <v>17.020642857142864</v>
      </c>
      <c r="I1301" s="4">
        <v>15.315</v>
      </c>
      <c r="J1301" s="4">
        <f t="shared" si="177"/>
        <v>15.504999999999999</v>
      </c>
      <c r="K1301" s="43">
        <f t="shared" si="173"/>
        <v>1</v>
      </c>
      <c r="L1301" s="43">
        <f t="shared" si="174"/>
        <v>1299</v>
      </c>
      <c r="M1301" s="44">
        <f t="shared" si="175"/>
        <v>23689.964000000033</v>
      </c>
      <c r="N1301" s="4">
        <f t="shared" si="169"/>
        <v>17.096959798995002</v>
      </c>
      <c r="O1301" s="4">
        <f t="shared" si="176"/>
        <v>17.286959798995003</v>
      </c>
    </row>
    <row r="1302" spans="1:15" x14ac:dyDescent="0.2">
      <c r="A1302" s="5">
        <v>42940</v>
      </c>
      <c r="B1302" s="4">
        <v>15.97</v>
      </c>
      <c r="C1302" s="4">
        <f>MIN($B$2:B1302)</f>
        <v>15.91</v>
      </c>
      <c r="D1302" s="43">
        <f t="shared" si="170"/>
        <v>1</v>
      </c>
      <c r="E1302" s="43">
        <f t="shared" si="171"/>
        <v>141</v>
      </c>
      <c r="F1302" s="44">
        <f t="shared" si="172"/>
        <v>2398.8600000000006</v>
      </c>
      <c r="G1302" s="44">
        <f t="shared" si="178"/>
        <v>17.013191489361706</v>
      </c>
      <c r="H1302" s="4">
        <f t="shared" si="168"/>
        <v>17.013191489361706</v>
      </c>
      <c r="I1302" s="4">
        <v>15.108000000000001</v>
      </c>
      <c r="J1302" s="4">
        <f t="shared" si="177"/>
        <v>15.298</v>
      </c>
      <c r="K1302" s="43">
        <f t="shared" si="173"/>
        <v>1</v>
      </c>
      <c r="L1302" s="43">
        <f t="shared" si="174"/>
        <v>1300</v>
      </c>
      <c r="M1302" s="44">
        <f t="shared" si="175"/>
        <v>23705.072000000033</v>
      </c>
      <c r="N1302" s="4">
        <f t="shared" si="169"/>
        <v>17.075909547738728</v>
      </c>
      <c r="O1302" s="4">
        <f t="shared" si="176"/>
        <v>17.26590954773873</v>
      </c>
    </row>
    <row r="1303" spans="1:15" x14ac:dyDescent="0.2">
      <c r="A1303" s="5">
        <v>42941</v>
      </c>
      <c r="B1303" s="4">
        <v>16.100000000000001</v>
      </c>
      <c r="C1303" s="4">
        <f>MIN($B$2:B1303)</f>
        <v>15.91</v>
      </c>
      <c r="D1303" s="43">
        <f t="shared" si="170"/>
        <v>1</v>
      </c>
      <c r="E1303" s="43">
        <f t="shared" si="171"/>
        <v>142</v>
      </c>
      <c r="F1303" s="44">
        <f t="shared" si="172"/>
        <v>2414.9600000000005</v>
      </c>
      <c r="G1303" s="44">
        <f t="shared" si="178"/>
        <v>17.006760563380286</v>
      </c>
      <c r="H1303" s="4">
        <f t="shared" si="168"/>
        <v>17.006760563380286</v>
      </c>
      <c r="I1303" s="4">
        <v>15.122</v>
      </c>
      <c r="J1303" s="4">
        <f t="shared" si="177"/>
        <v>15.311999999999999</v>
      </c>
      <c r="K1303" s="43">
        <f t="shared" si="173"/>
        <v>1</v>
      </c>
      <c r="L1303" s="43">
        <f t="shared" si="174"/>
        <v>1301</v>
      </c>
      <c r="M1303" s="44">
        <f t="shared" si="175"/>
        <v>23720.194000000032</v>
      </c>
      <c r="N1303" s="4">
        <f t="shared" si="169"/>
        <v>17.056115577889472</v>
      </c>
      <c r="O1303" s="4">
        <f t="shared" si="176"/>
        <v>17.246115577889473</v>
      </c>
    </row>
    <row r="1304" spans="1:15" x14ac:dyDescent="0.2">
      <c r="A1304" s="5">
        <v>42942</v>
      </c>
      <c r="B1304" s="4">
        <v>16.329999999999998</v>
      </c>
      <c r="C1304" s="4">
        <f>MIN($B$2:B1304)</f>
        <v>15.91</v>
      </c>
      <c r="D1304" s="43">
        <f t="shared" si="170"/>
        <v>1</v>
      </c>
      <c r="E1304" s="43">
        <f t="shared" si="171"/>
        <v>143</v>
      </c>
      <c r="F1304" s="44">
        <f t="shared" si="172"/>
        <v>2431.2900000000004</v>
      </c>
      <c r="G1304" s="44">
        <f t="shared" si="178"/>
        <v>17.002027972027975</v>
      </c>
      <c r="H1304" s="4">
        <f t="shared" si="168"/>
        <v>17.002027972027975</v>
      </c>
      <c r="I1304" s="4">
        <v>15.388</v>
      </c>
      <c r="J1304" s="4">
        <f t="shared" si="177"/>
        <v>15.577999999999999</v>
      </c>
      <c r="K1304" s="43">
        <f t="shared" si="173"/>
        <v>1</v>
      </c>
      <c r="L1304" s="43">
        <f t="shared" si="174"/>
        <v>1302</v>
      </c>
      <c r="M1304" s="44">
        <f t="shared" si="175"/>
        <v>23735.582000000031</v>
      </c>
      <c r="N1304" s="4">
        <f t="shared" si="169"/>
        <v>17.037733668341737</v>
      </c>
      <c r="O1304" s="4">
        <f t="shared" si="176"/>
        <v>17.227733668341738</v>
      </c>
    </row>
    <row r="1305" spans="1:15" x14ac:dyDescent="0.2">
      <c r="A1305" s="5">
        <v>42943</v>
      </c>
      <c r="B1305" s="4">
        <v>16.29</v>
      </c>
      <c r="C1305" s="4">
        <f>MIN($B$2:B1305)</f>
        <v>15.91</v>
      </c>
      <c r="D1305" s="43">
        <f t="shared" si="170"/>
        <v>1</v>
      </c>
      <c r="E1305" s="43">
        <f t="shared" si="171"/>
        <v>144</v>
      </c>
      <c r="F1305" s="44">
        <f t="shared" si="172"/>
        <v>2447.5800000000004</v>
      </c>
      <c r="G1305" s="44">
        <f t="shared" si="178"/>
        <v>16.997083333333336</v>
      </c>
      <c r="H1305" s="4">
        <f t="shared" si="168"/>
        <v>16.997083333333336</v>
      </c>
      <c r="I1305" s="4">
        <v>15.349</v>
      </c>
      <c r="J1305" s="4">
        <f t="shared" si="177"/>
        <v>15.539</v>
      </c>
      <c r="K1305" s="43">
        <f t="shared" si="173"/>
        <v>1</v>
      </c>
      <c r="L1305" s="43">
        <f t="shared" si="174"/>
        <v>1303</v>
      </c>
      <c r="M1305" s="44">
        <f t="shared" si="175"/>
        <v>23750.93100000003</v>
      </c>
      <c r="N1305" s="4">
        <f t="shared" si="169"/>
        <v>17.018638190954785</v>
      </c>
      <c r="O1305" s="4">
        <f t="shared" si="176"/>
        <v>17.208638190954787</v>
      </c>
    </row>
    <row r="1306" spans="1:15" x14ac:dyDescent="0.2">
      <c r="A1306" s="5">
        <v>42944</v>
      </c>
      <c r="B1306" s="4">
        <v>16.23</v>
      </c>
      <c r="C1306" s="4">
        <f>MIN($B$2:B1306)</f>
        <v>15.91</v>
      </c>
      <c r="D1306" s="43">
        <f t="shared" si="170"/>
        <v>1</v>
      </c>
      <c r="E1306" s="43">
        <f t="shared" si="171"/>
        <v>145</v>
      </c>
      <c r="F1306" s="44">
        <f t="shared" si="172"/>
        <v>2463.8100000000004</v>
      </c>
      <c r="G1306" s="44">
        <f t="shared" si="178"/>
        <v>16.991793103448277</v>
      </c>
      <c r="H1306" s="4">
        <f t="shared" si="168"/>
        <v>16.991793103448277</v>
      </c>
      <c r="I1306" s="4">
        <v>15.162000000000001</v>
      </c>
      <c r="J1306" s="4">
        <f t="shared" si="177"/>
        <v>15.352</v>
      </c>
      <c r="K1306" s="43">
        <f t="shared" si="173"/>
        <v>1</v>
      </c>
      <c r="L1306" s="43">
        <f t="shared" si="174"/>
        <v>1304</v>
      </c>
      <c r="M1306" s="44">
        <f t="shared" si="175"/>
        <v>23766.09300000003</v>
      </c>
      <c r="N1306" s="4">
        <f t="shared" si="169"/>
        <v>16.997241206030175</v>
      </c>
      <c r="O1306" s="4">
        <f t="shared" si="176"/>
        <v>17.187241206030176</v>
      </c>
    </row>
    <row r="1307" spans="1:15" x14ac:dyDescent="0.2">
      <c r="A1307" s="5">
        <v>42945</v>
      </c>
      <c r="C1307" s="4">
        <f>MIN($B$2:B1307)</f>
        <v>15.91</v>
      </c>
      <c r="D1307" s="43">
        <f t="shared" si="170"/>
        <v>0</v>
      </c>
      <c r="E1307" s="43">
        <f t="shared" si="171"/>
        <v>145</v>
      </c>
      <c r="F1307" s="44">
        <f t="shared" si="172"/>
        <v>2463.8100000000004</v>
      </c>
      <c r="G1307" s="44">
        <f t="shared" si="178"/>
        <v>16.991793103448277</v>
      </c>
      <c r="H1307" s="4">
        <f t="shared" si="168"/>
        <v>16.991793103448277</v>
      </c>
      <c r="I1307" s="4">
        <v>15.151</v>
      </c>
      <c r="J1307" s="4">
        <f t="shared" si="177"/>
        <v>15.340999999999999</v>
      </c>
      <c r="K1307" s="43">
        <f t="shared" si="173"/>
        <v>1</v>
      </c>
      <c r="L1307" s="43">
        <f t="shared" si="174"/>
        <v>1305</v>
      </c>
      <c r="M1307" s="44">
        <f t="shared" si="175"/>
        <v>23781.244000000032</v>
      </c>
      <c r="N1307" s="4">
        <f t="shared" si="169"/>
        <v>16.971763819095504</v>
      </c>
      <c r="O1307" s="4">
        <f t="shared" si="176"/>
        <v>17.161763819095505</v>
      </c>
    </row>
    <row r="1308" spans="1:15" x14ac:dyDescent="0.2">
      <c r="A1308" s="5">
        <v>42946</v>
      </c>
      <c r="C1308" s="4">
        <f>MIN($B$2:B1308)</f>
        <v>15.91</v>
      </c>
      <c r="D1308" s="43">
        <f t="shared" si="170"/>
        <v>0</v>
      </c>
      <c r="E1308" s="43">
        <f t="shared" si="171"/>
        <v>145</v>
      </c>
      <c r="F1308" s="44">
        <f t="shared" si="172"/>
        <v>2463.8100000000004</v>
      </c>
      <c r="G1308" s="44">
        <f t="shared" si="178"/>
        <v>16.991793103448277</v>
      </c>
      <c r="H1308" s="4">
        <f t="shared" si="168"/>
        <v>16.991793103448277</v>
      </c>
      <c r="I1308" s="4">
        <v>15.221</v>
      </c>
      <c r="J1308" s="4">
        <f t="shared" si="177"/>
        <v>15.411</v>
      </c>
      <c r="K1308" s="43">
        <f t="shared" si="173"/>
        <v>1</v>
      </c>
      <c r="L1308" s="43">
        <f t="shared" si="174"/>
        <v>1306</v>
      </c>
      <c r="M1308" s="44">
        <f t="shared" si="175"/>
        <v>23796.465000000033</v>
      </c>
      <c r="N1308" s="4">
        <f t="shared" si="169"/>
        <v>16.944748743718616</v>
      </c>
      <c r="O1308" s="4">
        <f t="shared" si="176"/>
        <v>17.134748743718617</v>
      </c>
    </row>
    <row r="1309" spans="1:15" x14ac:dyDescent="0.2">
      <c r="A1309" s="5">
        <v>42947</v>
      </c>
      <c r="B1309" s="4">
        <v>16.23</v>
      </c>
      <c r="C1309" s="4">
        <f>MIN($B$2:B1309)</f>
        <v>15.91</v>
      </c>
      <c r="D1309" s="43">
        <f t="shared" si="170"/>
        <v>1</v>
      </c>
      <c r="E1309" s="43">
        <f t="shared" si="171"/>
        <v>146</v>
      </c>
      <c r="F1309" s="44">
        <f t="shared" si="172"/>
        <v>2480.0400000000004</v>
      </c>
      <c r="G1309" s="44">
        <f t="shared" si="178"/>
        <v>16.986575342465756</v>
      </c>
      <c r="H1309" s="4">
        <f t="shared" si="168"/>
        <v>16.986575342465756</v>
      </c>
      <c r="I1309" s="4">
        <v>15.32</v>
      </c>
      <c r="J1309" s="4">
        <f t="shared" si="177"/>
        <v>15.51</v>
      </c>
      <c r="K1309" s="43">
        <f t="shared" si="173"/>
        <v>1</v>
      </c>
      <c r="L1309" s="43">
        <f t="shared" si="174"/>
        <v>1307</v>
      </c>
      <c r="M1309" s="44">
        <f t="shared" si="175"/>
        <v>23811.785000000033</v>
      </c>
      <c r="N1309" s="4">
        <f t="shared" si="169"/>
        <v>16.915758793969871</v>
      </c>
      <c r="O1309" s="4">
        <f t="shared" si="176"/>
        <v>17.105758793969873</v>
      </c>
    </row>
    <row r="1310" spans="1:15" x14ac:dyDescent="0.2">
      <c r="A1310" s="5">
        <v>42948</v>
      </c>
      <c r="B1310" s="4">
        <v>16.07</v>
      </c>
      <c r="C1310" s="4">
        <f>MIN($B$2:B1310)</f>
        <v>15.91</v>
      </c>
      <c r="D1310" s="43">
        <f t="shared" si="170"/>
        <v>1</v>
      </c>
      <c r="E1310" s="43">
        <f t="shared" si="171"/>
        <v>147</v>
      </c>
      <c r="F1310" s="44">
        <f t="shared" si="172"/>
        <v>2496.1100000000006</v>
      </c>
      <c r="G1310" s="44">
        <f t="shared" si="178"/>
        <v>16.980340136054426</v>
      </c>
      <c r="H1310" s="4">
        <f t="shared" si="168"/>
        <v>16.980340136054426</v>
      </c>
      <c r="I1310" s="4">
        <v>15.128</v>
      </c>
      <c r="J1310" s="4">
        <f t="shared" si="177"/>
        <v>15.318</v>
      </c>
      <c r="K1310" s="43">
        <f t="shared" si="173"/>
        <v>1</v>
      </c>
      <c r="L1310" s="43">
        <f t="shared" si="174"/>
        <v>1308</v>
      </c>
      <c r="M1310" s="44">
        <f t="shared" si="175"/>
        <v>23826.913000000033</v>
      </c>
      <c r="N1310" s="4">
        <f t="shared" si="169"/>
        <v>16.888597989949776</v>
      </c>
      <c r="O1310" s="4">
        <f t="shared" si="176"/>
        <v>17.078597989949778</v>
      </c>
    </row>
    <row r="1311" spans="1:15" x14ac:dyDescent="0.2">
      <c r="A1311" s="5">
        <v>42949</v>
      </c>
      <c r="B1311" s="4">
        <v>16.18</v>
      </c>
      <c r="C1311" s="4">
        <f>MIN($B$2:B1311)</f>
        <v>15.91</v>
      </c>
      <c r="D1311" s="43">
        <f t="shared" si="170"/>
        <v>1</v>
      </c>
      <c r="E1311" s="43">
        <f t="shared" si="171"/>
        <v>148</v>
      </c>
      <c r="F1311" s="44">
        <f t="shared" si="172"/>
        <v>2512.2900000000004</v>
      </c>
      <c r="G1311" s="44">
        <f t="shared" si="178"/>
        <v>16.974932432432436</v>
      </c>
      <c r="H1311" s="4">
        <f t="shared" si="168"/>
        <v>16.974932432432436</v>
      </c>
      <c r="I1311" s="4">
        <v>15.042999999999999</v>
      </c>
      <c r="J1311" s="4">
        <f t="shared" si="177"/>
        <v>15.232999999999999</v>
      </c>
      <c r="K1311" s="43">
        <f t="shared" si="173"/>
        <v>1</v>
      </c>
      <c r="L1311" s="43">
        <f t="shared" si="174"/>
        <v>1309</v>
      </c>
      <c r="M1311" s="44">
        <f t="shared" si="175"/>
        <v>23841.956000000035</v>
      </c>
      <c r="N1311" s="4">
        <f t="shared" si="169"/>
        <v>16.86096984924626</v>
      </c>
      <c r="O1311" s="4">
        <f t="shared" si="176"/>
        <v>17.050969849246261</v>
      </c>
    </row>
    <row r="1312" spans="1:15" x14ac:dyDescent="0.2">
      <c r="A1312" s="5">
        <v>42950</v>
      </c>
      <c r="B1312" s="4">
        <v>16.23</v>
      </c>
      <c r="C1312" s="4">
        <f>MIN($B$2:B1312)</f>
        <v>15.91</v>
      </c>
      <c r="D1312" s="43">
        <f t="shared" si="170"/>
        <v>1</v>
      </c>
      <c r="E1312" s="43">
        <f t="shared" si="171"/>
        <v>149</v>
      </c>
      <c r="F1312" s="44">
        <f t="shared" si="172"/>
        <v>2528.5200000000004</v>
      </c>
      <c r="G1312" s="44">
        <f t="shared" si="178"/>
        <v>16.969932885906044</v>
      </c>
      <c r="H1312" s="4">
        <f t="shared" si="168"/>
        <v>16.969932885906044</v>
      </c>
      <c r="I1312" s="4">
        <v>15.179</v>
      </c>
      <c r="J1312" s="4">
        <f t="shared" si="177"/>
        <v>15.369</v>
      </c>
      <c r="K1312" s="43">
        <f t="shared" si="173"/>
        <v>1</v>
      </c>
      <c r="L1312" s="43">
        <f t="shared" si="174"/>
        <v>1310</v>
      </c>
      <c r="M1312" s="44">
        <f t="shared" si="175"/>
        <v>23857.135000000035</v>
      </c>
      <c r="N1312" s="4">
        <f t="shared" si="169"/>
        <v>16.832859296482436</v>
      </c>
      <c r="O1312" s="4">
        <f t="shared" si="176"/>
        <v>17.022859296482437</v>
      </c>
    </row>
    <row r="1313" spans="1:15" x14ac:dyDescent="0.2">
      <c r="A1313" s="5">
        <v>42951</v>
      </c>
      <c r="B1313" s="4">
        <v>16.29</v>
      </c>
      <c r="C1313" s="4">
        <f>MIN($B$2:B1313)</f>
        <v>15.91</v>
      </c>
      <c r="D1313" s="43">
        <f t="shared" si="170"/>
        <v>1</v>
      </c>
      <c r="E1313" s="43">
        <f t="shared" si="171"/>
        <v>150</v>
      </c>
      <c r="F1313" s="44">
        <f t="shared" si="172"/>
        <v>2544.8100000000004</v>
      </c>
      <c r="G1313" s="44">
        <f t="shared" si="178"/>
        <v>16.965400000000002</v>
      </c>
      <c r="H1313" s="4">
        <f t="shared" si="168"/>
        <v>16.965400000000002</v>
      </c>
      <c r="I1313" s="4">
        <v>15.202</v>
      </c>
      <c r="J1313" s="4">
        <f t="shared" si="177"/>
        <v>15.391999999999999</v>
      </c>
      <c r="K1313" s="43">
        <f t="shared" si="173"/>
        <v>1</v>
      </c>
      <c r="L1313" s="43">
        <f t="shared" si="174"/>
        <v>1311</v>
      </c>
      <c r="M1313" s="44">
        <f t="shared" si="175"/>
        <v>23872.337000000036</v>
      </c>
      <c r="N1313" s="4">
        <f t="shared" si="169"/>
        <v>16.810165829145756</v>
      </c>
      <c r="O1313" s="4">
        <f t="shared" si="176"/>
        <v>17.000165829145757</v>
      </c>
    </row>
    <row r="1314" spans="1:15" x14ac:dyDescent="0.2">
      <c r="A1314" s="5">
        <v>42952</v>
      </c>
      <c r="C1314" s="4">
        <f>MIN($B$2:B1314)</f>
        <v>15.91</v>
      </c>
      <c r="D1314" s="43">
        <f t="shared" si="170"/>
        <v>0</v>
      </c>
      <c r="E1314" s="43">
        <f t="shared" si="171"/>
        <v>150</v>
      </c>
      <c r="F1314" s="44">
        <f t="shared" si="172"/>
        <v>2544.8100000000004</v>
      </c>
      <c r="G1314" s="44">
        <f t="shared" si="178"/>
        <v>16.965400000000002</v>
      </c>
      <c r="H1314" s="4">
        <f t="shared" si="168"/>
        <v>16.965400000000002</v>
      </c>
      <c r="I1314" s="4">
        <v>15.212999999999999</v>
      </c>
      <c r="J1314" s="4">
        <f t="shared" si="177"/>
        <v>15.402999999999999</v>
      </c>
      <c r="K1314" s="43">
        <f t="shared" si="173"/>
        <v>1</v>
      </c>
      <c r="L1314" s="43">
        <f t="shared" si="174"/>
        <v>1312</v>
      </c>
      <c r="M1314" s="44">
        <f t="shared" si="175"/>
        <v>23887.550000000036</v>
      </c>
      <c r="N1314" s="4">
        <f t="shared" si="169"/>
        <v>16.78574371859299</v>
      </c>
      <c r="O1314" s="4">
        <f t="shared" si="176"/>
        <v>16.975743718592991</v>
      </c>
    </row>
    <row r="1315" spans="1:15" x14ac:dyDescent="0.2">
      <c r="A1315" s="5">
        <v>42953</v>
      </c>
      <c r="C1315" s="4">
        <f>MIN($B$2:B1315)</f>
        <v>15.91</v>
      </c>
      <c r="D1315" s="43">
        <f t="shared" si="170"/>
        <v>0</v>
      </c>
      <c r="E1315" s="43">
        <f t="shared" si="171"/>
        <v>150</v>
      </c>
      <c r="F1315" s="44">
        <f t="shared" si="172"/>
        <v>2544.8100000000004</v>
      </c>
      <c r="G1315" s="44">
        <f t="shared" si="178"/>
        <v>16.965400000000002</v>
      </c>
      <c r="H1315" s="4">
        <f t="shared" si="168"/>
        <v>16.965400000000002</v>
      </c>
      <c r="I1315" s="4">
        <v>15.244</v>
      </c>
      <c r="J1315" s="4">
        <f t="shared" si="177"/>
        <v>15.433999999999999</v>
      </c>
      <c r="K1315" s="43">
        <f t="shared" si="173"/>
        <v>1</v>
      </c>
      <c r="L1315" s="43">
        <f t="shared" si="174"/>
        <v>1313</v>
      </c>
      <c r="M1315" s="44">
        <f t="shared" si="175"/>
        <v>23902.794000000034</v>
      </c>
      <c r="N1315" s="4">
        <f t="shared" si="169"/>
        <v>16.759346733668362</v>
      </c>
      <c r="O1315" s="4">
        <f t="shared" si="176"/>
        <v>16.949346733668364</v>
      </c>
    </row>
    <row r="1316" spans="1:15" x14ac:dyDescent="0.2">
      <c r="A1316" s="5">
        <v>42954</v>
      </c>
      <c r="B1316" s="4">
        <v>16.440000000000001</v>
      </c>
      <c r="C1316" s="4">
        <f>MIN($B$2:B1316)</f>
        <v>15.91</v>
      </c>
      <c r="D1316" s="43">
        <f t="shared" si="170"/>
        <v>1</v>
      </c>
      <c r="E1316" s="43">
        <f t="shared" si="171"/>
        <v>151</v>
      </c>
      <c r="F1316" s="44">
        <f t="shared" si="172"/>
        <v>2561.2500000000005</v>
      </c>
      <c r="G1316" s="44">
        <f t="shared" si="178"/>
        <v>16.961920529801329</v>
      </c>
      <c r="H1316" s="4">
        <f t="shared" si="168"/>
        <v>16.961920529801329</v>
      </c>
      <c r="I1316" s="4">
        <v>15.634</v>
      </c>
      <c r="J1316" s="4">
        <f t="shared" si="177"/>
        <v>15.824</v>
      </c>
      <c r="K1316" s="43">
        <f t="shared" si="173"/>
        <v>1</v>
      </c>
      <c r="L1316" s="43">
        <f t="shared" si="174"/>
        <v>1314</v>
      </c>
      <c r="M1316" s="44">
        <f t="shared" si="175"/>
        <v>23918.428000000033</v>
      </c>
      <c r="N1316" s="4">
        <f t="shared" si="169"/>
        <v>16.733246231155785</v>
      </c>
      <c r="O1316" s="4">
        <f t="shared" si="176"/>
        <v>16.923246231155787</v>
      </c>
    </row>
    <row r="1317" spans="1:15" x14ac:dyDescent="0.2">
      <c r="A1317" s="5">
        <v>42955</v>
      </c>
      <c r="B1317" s="4">
        <v>16.39</v>
      </c>
      <c r="C1317" s="4">
        <f>MIN($B$2:B1317)</f>
        <v>15.91</v>
      </c>
      <c r="D1317" s="43">
        <f t="shared" si="170"/>
        <v>1</v>
      </c>
      <c r="E1317" s="43">
        <f t="shared" si="171"/>
        <v>152</v>
      </c>
      <c r="F1317" s="44">
        <f t="shared" si="172"/>
        <v>2577.6400000000003</v>
      </c>
      <c r="G1317" s="44">
        <f t="shared" si="178"/>
        <v>16.958157894736843</v>
      </c>
      <c r="H1317" s="4">
        <f t="shared" si="168"/>
        <v>16.958157894736843</v>
      </c>
      <c r="I1317" s="4">
        <v>15.537000000000001</v>
      </c>
      <c r="J1317" s="4">
        <f t="shared" si="177"/>
        <v>15.727</v>
      </c>
      <c r="K1317" s="43">
        <f t="shared" si="173"/>
        <v>1</v>
      </c>
      <c r="L1317" s="43">
        <f t="shared" si="174"/>
        <v>1315</v>
      </c>
      <c r="M1317" s="44">
        <f t="shared" si="175"/>
        <v>23933.965000000033</v>
      </c>
      <c r="N1317" s="4">
        <f t="shared" si="169"/>
        <v>16.705251256281414</v>
      </c>
      <c r="O1317" s="4">
        <f t="shared" si="176"/>
        <v>16.895251256281416</v>
      </c>
    </row>
    <row r="1318" spans="1:15" x14ac:dyDescent="0.2">
      <c r="A1318" s="5">
        <v>42956</v>
      </c>
      <c r="B1318" s="4">
        <v>16.52</v>
      </c>
      <c r="C1318" s="4">
        <f>MIN($B$2:B1318)</f>
        <v>15.91</v>
      </c>
      <c r="D1318" s="43">
        <f t="shared" si="170"/>
        <v>1</v>
      </c>
      <c r="E1318" s="43">
        <f t="shared" si="171"/>
        <v>153</v>
      </c>
      <c r="F1318" s="44">
        <f t="shared" si="172"/>
        <v>2594.1600000000003</v>
      </c>
      <c r="G1318" s="44">
        <f t="shared" si="178"/>
        <v>16.95529411764706</v>
      </c>
      <c r="H1318" s="4">
        <f t="shared" si="168"/>
        <v>16.95529411764706</v>
      </c>
      <c r="I1318" s="4">
        <v>15.901</v>
      </c>
      <c r="J1318" s="4">
        <f t="shared" si="177"/>
        <v>16.091000000000001</v>
      </c>
      <c r="K1318" s="43">
        <f t="shared" si="173"/>
        <v>1</v>
      </c>
      <c r="L1318" s="43">
        <f t="shared" si="174"/>
        <v>1316</v>
      </c>
      <c r="M1318" s="44">
        <f t="shared" si="175"/>
        <v>23949.866000000035</v>
      </c>
      <c r="N1318" s="4">
        <f t="shared" si="169"/>
        <v>16.679100502512579</v>
      </c>
      <c r="O1318" s="4">
        <f t="shared" si="176"/>
        <v>16.86910050251258</v>
      </c>
    </row>
    <row r="1319" spans="1:15" x14ac:dyDescent="0.2">
      <c r="A1319" s="5">
        <v>42957</v>
      </c>
      <c r="B1319" s="4">
        <v>16.760000000000002</v>
      </c>
      <c r="C1319" s="4">
        <f>MIN($B$2:B1319)</f>
        <v>15.91</v>
      </c>
      <c r="D1319" s="43">
        <f t="shared" si="170"/>
        <v>1</v>
      </c>
      <c r="E1319" s="43">
        <f t="shared" si="171"/>
        <v>154</v>
      </c>
      <c r="F1319" s="44">
        <f t="shared" si="172"/>
        <v>2610.9200000000005</v>
      </c>
      <c r="G1319" s="44">
        <f t="shared" si="178"/>
        <v>16.954025974025978</v>
      </c>
      <c r="H1319" s="4">
        <f t="shared" si="168"/>
        <v>16.954025974025978</v>
      </c>
      <c r="I1319" s="4">
        <v>16.198</v>
      </c>
      <c r="J1319" s="4">
        <f t="shared" si="177"/>
        <v>16.388000000000002</v>
      </c>
      <c r="K1319" s="43">
        <f t="shared" si="173"/>
        <v>1</v>
      </c>
      <c r="L1319" s="43">
        <f t="shared" si="174"/>
        <v>1317</v>
      </c>
      <c r="M1319" s="44">
        <f t="shared" si="175"/>
        <v>23966.064000000035</v>
      </c>
      <c r="N1319" s="4">
        <f t="shared" si="169"/>
        <v>16.653768844221116</v>
      </c>
      <c r="O1319" s="4">
        <f t="shared" si="176"/>
        <v>16.843768844221117</v>
      </c>
    </row>
    <row r="1320" spans="1:15" x14ac:dyDescent="0.2">
      <c r="A1320" s="5">
        <v>42958</v>
      </c>
      <c r="B1320" s="4">
        <v>16.72</v>
      </c>
      <c r="C1320" s="4">
        <f>MIN($B$2:B1320)</f>
        <v>15.91</v>
      </c>
      <c r="D1320" s="43">
        <f t="shared" si="170"/>
        <v>1</v>
      </c>
      <c r="E1320" s="43">
        <f t="shared" si="171"/>
        <v>155</v>
      </c>
      <c r="F1320" s="44">
        <f t="shared" si="172"/>
        <v>2627.6400000000003</v>
      </c>
      <c r="G1320" s="44">
        <f t="shared" si="178"/>
        <v>16.952516129032261</v>
      </c>
      <c r="H1320" s="4">
        <f t="shared" si="168"/>
        <v>16.952516129032261</v>
      </c>
      <c r="I1320" s="4">
        <v>16.154</v>
      </c>
      <c r="J1320" s="4">
        <f t="shared" si="177"/>
        <v>16.344000000000001</v>
      </c>
      <c r="K1320" s="43">
        <f t="shared" si="173"/>
        <v>1</v>
      </c>
      <c r="L1320" s="43">
        <f t="shared" si="174"/>
        <v>1318</v>
      </c>
      <c r="M1320" s="44">
        <f t="shared" si="175"/>
        <v>23982.218000000033</v>
      </c>
      <c r="N1320" s="4">
        <f t="shared" si="169"/>
        <v>16.624492462311565</v>
      </c>
      <c r="O1320" s="4">
        <f t="shared" si="176"/>
        <v>16.814492462311566</v>
      </c>
    </row>
    <row r="1321" spans="1:15" x14ac:dyDescent="0.2">
      <c r="A1321" s="5">
        <v>42959</v>
      </c>
      <c r="C1321" s="4">
        <f>MIN($B$2:B1321)</f>
        <v>15.91</v>
      </c>
      <c r="D1321" s="43">
        <f t="shared" si="170"/>
        <v>0</v>
      </c>
      <c r="E1321" s="43">
        <f t="shared" si="171"/>
        <v>155</v>
      </c>
      <c r="F1321" s="44">
        <f t="shared" si="172"/>
        <v>2627.6400000000003</v>
      </c>
      <c r="G1321" s="44">
        <f t="shared" si="178"/>
        <v>16.952516129032261</v>
      </c>
      <c r="H1321" s="4">
        <f t="shared" si="168"/>
        <v>16.952516129032261</v>
      </c>
      <c r="I1321" s="4">
        <v>16.149000000000001</v>
      </c>
      <c r="J1321" s="4">
        <f t="shared" si="177"/>
        <v>16.339000000000002</v>
      </c>
      <c r="K1321" s="43">
        <f t="shared" si="173"/>
        <v>1</v>
      </c>
      <c r="L1321" s="43">
        <f t="shared" si="174"/>
        <v>1319</v>
      </c>
      <c r="M1321" s="44">
        <f t="shared" si="175"/>
        <v>23998.367000000035</v>
      </c>
      <c r="N1321" s="4">
        <f t="shared" si="169"/>
        <v>16.594964824120609</v>
      </c>
      <c r="O1321" s="4">
        <f t="shared" si="176"/>
        <v>16.78496482412061</v>
      </c>
    </row>
    <row r="1322" spans="1:15" x14ac:dyDescent="0.2">
      <c r="A1322" s="5">
        <v>42960</v>
      </c>
      <c r="C1322" s="4">
        <f>MIN($B$2:B1322)</f>
        <v>15.91</v>
      </c>
      <c r="D1322" s="43">
        <f t="shared" si="170"/>
        <v>0</v>
      </c>
      <c r="E1322" s="43">
        <f t="shared" si="171"/>
        <v>155</v>
      </c>
      <c r="F1322" s="44">
        <f t="shared" si="172"/>
        <v>2627.6400000000003</v>
      </c>
      <c r="G1322" s="44">
        <f t="shared" si="178"/>
        <v>16.952516129032261</v>
      </c>
      <c r="H1322" s="4">
        <f t="shared" si="168"/>
        <v>16.952516129032261</v>
      </c>
      <c r="I1322" s="4">
        <v>16.183</v>
      </c>
      <c r="J1322" s="4">
        <f t="shared" si="177"/>
        <v>16.373000000000001</v>
      </c>
      <c r="K1322" s="43">
        <f t="shared" si="173"/>
        <v>1</v>
      </c>
      <c r="L1322" s="43">
        <f t="shared" si="174"/>
        <v>1320</v>
      </c>
      <c r="M1322" s="44">
        <f t="shared" si="175"/>
        <v>24014.550000000036</v>
      </c>
      <c r="N1322" s="4">
        <f t="shared" si="169"/>
        <v>16.569457286432179</v>
      </c>
      <c r="O1322" s="4">
        <f t="shared" si="176"/>
        <v>16.75945728643218</v>
      </c>
    </row>
    <row r="1323" spans="1:15" x14ac:dyDescent="0.2">
      <c r="A1323" s="5">
        <v>42961</v>
      </c>
      <c r="B1323" s="4">
        <v>16.53</v>
      </c>
      <c r="C1323" s="4">
        <f>MIN($B$2:B1323)</f>
        <v>15.91</v>
      </c>
      <c r="D1323" s="43">
        <f t="shared" si="170"/>
        <v>1</v>
      </c>
      <c r="E1323" s="43">
        <f t="shared" si="171"/>
        <v>156</v>
      </c>
      <c r="F1323" s="44">
        <f t="shared" si="172"/>
        <v>2644.1700000000005</v>
      </c>
      <c r="G1323" s="44">
        <f t="shared" si="178"/>
        <v>16.949807692307697</v>
      </c>
      <c r="H1323" s="4">
        <f t="shared" si="168"/>
        <v>16.949807692307697</v>
      </c>
      <c r="I1323" s="4">
        <v>16.05</v>
      </c>
      <c r="J1323" s="4">
        <f t="shared" si="177"/>
        <v>16.240000000000002</v>
      </c>
      <c r="K1323" s="43">
        <f t="shared" si="173"/>
        <v>1</v>
      </c>
      <c r="L1323" s="43">
        <f t="shared" si="174"/>
        <v>1321</v>
      </c>
      <c r="M1323" s="44">
        <f t="shared" si="175"/>
        <v>24030.600000000035</v>
      </c>
      <c r="N1323" s="4">
        <f t="shared" si="169"/>
        <v>16.545989949748755</v>
      </c>
      <c r="O1323" s="4">
        <f t="shared" si="176"/>
        <v>16.735989949748756</v>
      </c>
    </row>
    <row r="1324" spans="1:15" x14ac:dyDescent="0.2">
      <c r="A1324" s="5">
        <v>42962</v>
      </c>
      <c r="B1324" s="4">
        <v>16.32</v>
      </c>
      <c r="C1324" s="4">
        <f>MIN($B$2:B1324)</f>
        <v>15.91</v>
      </c>
      <c r="D1324" s="43">
        <f t="shared" si="170"/>
        <v>1</v>
      </c>
      <c r="E1324" s="43">
        <f t="shared" si="171"/>
        <v>157</v>
      </c>
      <c r="F1324" s="44">
        <f t="shared" si="172"/>
        <v>2660.4900000000007</v>
      </c>
      <c r="G1324" s="44">
        <f t="shared" si="178"/>
        <v>16.945796178343954</v>
      </c>
      <c r="H1324" s="4">
        <f t="shared" si="168"/>
        <v>16.945796178343954</v>
      </c>
      <c r="I1324" s="4">
        <v>15.862</v>
      </c>
      <c r="J1324" s="4">
        <f t="shared" si="177"/>
        <v>16.052</v>
      </c>
      <c r="K1324" s="43">
        <f t="shared" si="173"/>
        <v>1</v>
      </c>
      <c r="L1324" s="43">
        <f t="shared" si="174"/>
        <v>1322</v>
      </c>
      <c r="M1324" s="44">
        <f t="shared" si="175"/>
        <v>24046.462000000036</v>
      </c>
      <c r="N1324" s="4">
        <f t="shared" si="169"/>
        <v>16.525572864321624</v>
      </c>
      <c r="O1324" s="4">
        <f t="shared" si="176"/>
        <v>16.715572864321626</v>
      </c>
    </row>
    <row r="1325" spans="1:15" x14ac:dyDescent="0.2">
      <c r="A1325" s="5">
        <v>42963</v>
      </c>
      <c r="B1325" s="4">
        <v>16.59</v>
      </c>
      <c r="C1325" s="4">
        <f>MIN($B$2:B1325)</f>
        <v>15.91</v>
      </c>
      <c r="D1325" s="43">
        <f t="shared" si="170"/>
        <v>1</v>
      </c>
      <c r="E1325" s="43">
        <f t="shared" si="171"/>
        <v>158</v>
      </c>
      <c r="F1325" s="44">
        <f t="shared" si="172"/>
        <v>2677.0800000000008</v>
      </c>
      <c r="G1325" s="44">
        <f t="shared" si="178"/>
        <v>16.943544303797474</v>
      </c>
      <c r="H1325" s="4">
        <f t="shared" ref="H1325:H1388" si="179">(F1325-F1039)/(E1325-E1039)</f>
        <v>16.943544303797474</v>
      </c>
      <c r="I1325" s="4">
        <v>16.123000000000001</v>
      </c>
      <c r="J1325" s="4">
        <f t="shared" si="177"/>
        <v>16.313000000000002</v>
      </c>
      <c r="K1325" s="43">
        <f t="shared" si="173"/>
        <v>1</v>
      </c>
      <c r="L1325" s="43">
        <f t="shared" si="174"/>
        <v>1323</v>
      </c>
      <c r="M1325" s="44">
        <f t="shared" si="175"/>
        <v>24062.585000000036</v>
      </c>
      <c r="N1325" s="4">
        <f t="shared" ref="N1325:N1388" si="180">(M1325-M1125)/(L1325-L1125)</f>
        <v>16.506688442211065</v>
      </c>
      <c r="O1325" s="4">
        <f t="shared" si="176"/>
        <v>16.696688442211066</v>
      </c>
    </row>
    <row r="1326" spans="1:15" x14ac:dyDescent="0.2">
      <c r="A1326" s="5">
        <v>42964</v>
      </c>
      <c r="B1326" s="4">
        <v>16.64</v>
      </c>
      <c r="C1326" s="4">
        <f>MIN($B$2:B1326)</f>
        <v>15.91</v>
      </c>
      <c r="D1326" s="43">
        <f t="shared" si="170"/>
        <v>1</v>
      </c>
      <c r="E1326" s="43">
        <f t="shared" si="171"/>
        <v>159</v>
      </c>
      <c r="F1326" s="44">
        <f t="shared" si="172"/>
        <v>2693.7200000000007</v>
      </c>
      <c r="G1326" s="44">
        <f t="shared" si="178"/>
        <v>16.941635220125789</v>
      </c>
      <c r="H1326" s="4">
        <f t="shared" si="179"/>
        <v>16.941635220125789</v>
      </c>
      <c r="I1326" s="4">
        <v>16.268999999999998</v>
      </c>
      <c r="J1326" s="4">
        <f t="shared" si="177"/>
        <v>16.459</v>
      </c>
      <c r="K1326" s="43">
        <f t="shared" si="173"/>
        <v>1</v>
      </c>
      <c r="L1326" s="43">
        <f t="shared" si="174"/>
        <v>1324</v>
      </c>
      <c r="M1326" s="44">
        <f t="shared" si="175"/>
        <v>24078.854000000036</v>
      </c>
      <c r="N1326" s="4">
        <f t="shared" si="180"/>
        <v>16.48817085427136</v>
      </c>
      <c r="O1326" s="4">
        <f t="shared" si="176"/>
        <v>16.678170854271361</v>
      </c>
    </row>
    <row r="1327" spans="1:15" x14ac:dyDescent="0.2">
      <c r="A1327" s="5">
        <v>42965</v>
      </c>
      <c r="B1327" s="4">
        <v>16.52</v>
      </c>
      <c r="C1327" s="4">
        <f>MIN($B$2:B1327)</f>
        <v>15.91</v>
      </c>
      <c r="D1327" s="43">
        <f t="shared" si="170"/>
        <v>1</v>
      </c>
      <c r="E1327" s="43">
        <f t="shared" si="171"/>
        <v>160</v>
      </c>
      <c r="F1327" s="44">
        <f t="shared" si="172"/>
        <v>2710.2400000000007</v>
      </c>
      <c r="G1327" s="44">
        <f t="shared" si="178"/>
        <v>16.939000000000004</v>
      </c>
      <c r="H1327" s="4">
        <f t="shared" si="179"/>
        <v>16.939000000000004</v>
      </c>
      <c r="I1327" s="4">
        <v>16.254999999999999</v>
      </c>
      <c r="J1327" s="4">
        <f t="shared" si="177"/>
        <v>16.445</v>
      </c>
      <c r="K1327" s="43">
        <f t="shared" si="173"/>
        <v>1</v>
      </c>
      <c r="L1327" s="43">
        <f t="shared" si="174"/>
        <v>1325</v>
      </c>
      <c r="M1327" s="44">
        <f t="shared" si="175"/>
        <v>24095.109000000037</v>
      </c>
      <c r="N1327" s="4">
        <f t="shared" si="180"/>
        <v>16.465879396984938</v>
      </c>
      <c r="O1327" s="4">
        <f t="shared" si="176"/>
        <v>16.65587939698494</v>
      </c>
    </row>
    <row r="1328" spans="1:15" x14ac:dyDescent="0.2">
      <c r="A1328" s="5">
        <v>42966</v>
      </c>
      <c r="C1328" s="4">
        <f>MIN($B$2:B1328)</f>
        <v>15.91</v>
      </c>
      <c r="D1328" s="43">
        <f t="shared" si="170"/>
        <v>0</v>
      </c>
      <c r="E1328" s="43">
        <f t="shared" si="171"/>
        <v>160</v>
      </c>
      <c r="F1328" s="44">
        <f t="shared" si="172"/>
        <v>2710.2400000000007</v>
      </c>
      <c r="G1328" s="44">
        <f t="shared" si="178"/>
        <v>16.939000000000004</v>
      </c>
      <c r="H1328" s="4">
        <f t="shared" si="179"/>
        <v>16.939000000000004</v>
      </c>
      <c r="I1328" s="4">
        <v>16.271999999999998</v>
      </c>
      <c r="J1328" s="4">
        <f t="shared" si="177"/>
        <v>16.462</v>
      </c>
      <c r="K1328" s="43">
        <f t="shared" si="173"/>
        <v>1</v>
      </c>
      <c r="L1328" s="43">
        <f t="shared" si="174"/>
        <v>1326</v>
      </c>
      <c r="M1328" s="44">
        <f t="shared" si="175"/>
        <v>24111.381000000038</v>
      </c>
      <c r="N1328" s="4">
        <f t="shared" si="180"/>
        <v>16.437834170854295</v>
      </c>
      <c r="O1328" s="4">
        <f t="shared" si="176"/>
        <v>16.627834170854296</v>
      </c>
    </row>
    <row r="1329" spans="1:15" x14ac:dyDescent="0.2">
      <c r="A1329" s="5">
        <v>42967</v>
      </c>
      <c r="C1329" s="4">
        <f>MIN($B$2:B1329)</f>
        <v>15.91</v>
      </c>
      <c r="D1329" s="43">
        <f t="shared" si="170"/>
        <v>0</v>
      </c>
      <c r="E1329" s="43">
        <f t="shared" si="171"/>
        <v>160</v>
      </c>
      <c r="F1329" s="44">
        <f t="shared" si="172"/>
        <v>2710.2400000000007</v>
      </c>
      <c r="G1329" s="44">
        <f t="shared" si="178"/>
        <v>16.939000000000004</v>
      </c>
      <c r="H1329" s="4">
        <f t="shared" si="179"/>
        <v>16.939000000000004</v>
      </c>
      <c r="I1329" s="4">
        <v>16.356999999999999</v>
      </c>
      <c r="J1329" s="4">
        <f t="shared" si="177"/>
        <v>16.547000000000001</v>
      </c>
      <c r="K1329" s="43">
        <f t="shared" si="173"/>
        <v>1</v>
      </c>
      <c r="L1329" s="43">
        <f t="shared" si="174"/>
        <v>1327</v>
      </c>
      <c r="M1329" s="44">
        <f t="shared" si="175"/>
        <v>24127.738000000038</v>
      </c>
      <c r="N1329" s="4">
        <f t="shared" si="180"/>
        <v>16.407135678391981</v>
      </c>
      <c r="O1329" s="4">
        <f t="shared" si="176"/>
        <v>16.597135678391982</v>
      </c>
    </row>
    <row r="1330" spans="1:15" x14ac:dyDescent="0.2">
      <c r="A1330" s="5">
        <v>42968</v>
      </c>
      <c r="B1330" s="4">
        <v>16.47</v>
      </c>
      <c r="C1330" s="4">
        <f>MIN($B$2:B1330)</f>
        <v>15.91</v>
      </c>
      <c r="D1330" s="43">
        <f t="shared" si="170"/>
        <v>1</v>
      </c>
      <c r="E1330" s="43">
        <f t="shared" si="171"/>
        <v>161</v>
      </c>
      <c r="F1330" s="44">
        <f t="shared" si="172"/>
        <v>2726.7100000000005</v>
      </c>
      <c r="G1330" s="44">
        <f t="shared" si="178"/>
        <v>16.936086956521741</v>
      </c>
      <c r="H1330" s="4">
        <f t="shared" si="179"/>
        <v>16.936086956521741</v>
      </c>
      <c r="I1330" s="4">
        <v>16.457999999999998</v>
      </c>
      <c r="J1330" s="4">
        <f t="shared" si="177"/>
        <v>16.648</v>
      </c>
      <c r="K1330" s="43">
        <f t="shared" si="173"/>
        <v>1</v>
      </c>
      <c r="L1330" s="43">
        <f t="shared" si="174"/>
        <v>1328</v>
      </c>
      <c r="M1330" s="44">
        <f t="shared" si="175"/>
        <v>24144.196000000036</v>
      </c>
      <c r="N1330" s="4">
        <f t="shared" si="180"/>
        <v>16.375562814070356</v>
      </c>
      <c r="O1330" s="4">
        <f t="shared" si="176"/>
        <v>16.565562814070358</v>
      </c>
    </row>
    <row r="1331" spans="1:15" x14ac:dyDescent="0.2">
      <c r="A1331" s="5">
        <v>42969</v>
      </c>
      <c r="B1331" s="4">
        <v>16.52</v>
      </c>
      <c r="C1331" s="4">
        <f>MIN($B$2:B1331)</f>
        <v>15.91</v>
      </c>
      <c r="D1331" s="43">
        <f t="shared" si="170"/>
        <v>1</v>
      </c>
      <c r="E1331" s="43">
        <f t="shared" si="171"/>
        <v>162</v>
      </c>
      <c r="F1331" s="44">
        <f t="shared" si="172"/>
        <v>2743.2300000000005</v>
      </c>
      <c r="G1331" s="44">
        <f t="shared" si="178"/>
        <v>16.933518518518522</v>
      </c>
      <c r="H1331" s="4">
        <f t="shared" si="179"/>
        <v>16.933518518518522</v>
      </c>
      <c r="I1331" s="4">
        <v>16.298999999999999</v>
      </c>
      <c r="J1331" s="4">
        <f t="shared" si="177"/>
        <v>16.489000000000001</v>
      </c>
      <c r="K1331" s="43">
        <f t="shared" si="173"/>
        <v>1</v>
      </c>
      <c r="L1331" s="43">
        <f t="shared" si="174"/>
        <v>1329</v>
      </c>
      <c r="M1331" s="44">
        <f t="shared" si="175"/>
        <v>24160.495000000035</v>
      </c>
      <c r="N1331" s="4">
        <f t="shared" si="180"/>
        <v>16.343939698492459</v>
      </c>
      <c r="O1331" s="4">
        <f t="shared" si="176"/>
        <v>16.53393969849246</v>
      </c>
    </row>
    <row r="1332" spans="1:15" x14ac:dyDescent="0.2">
      <c r="A1332" s="5">
        <v>42970</v>
      </c>
      <c r="B1332" s="4">
        <v>16.61</v>
      </c>
      <c r="C1332" s="4">
        <f>MIN($B$2:B1332)</f>
        <v>15.91</v>
      </c>
      <c r="D1332" s="43">
        <f t="shared" si="170"/>
        <v>1</v>
      </c>
      <c r="E1332" s="43">
        <f t="shared" si="171"/>
        <v>163</v>
      </c>
      <c r="F1332" s="44">
        <f t="shared" si="172"/>
        <v>2759.8400000000006</v>
      </c>
      <c r="G1332" s="44">
        <f t="shared" si="178"/>
        <v>16.931533742331293</v>
      </c>
      <c r="H1332" s="4">
        <f t="shared" si="179"/>
        <v>16.931533742331293</v>
      </c>
      <c r="I1332" s="4">
        <v>16.456</v>
      </c>
      <c r="J1332" s="4">
        <f t="shared" si="177"/>
        <v>16.646000000000001</v>
      </c>
      <c r="K1332" s="43">
        <f t="shared" si="173"/>
        <v>1</v>
      </c>
      <c r="L1332" s="43">
        <f t="shared" si="174"/>
        <v>1330</v>
      </c>
      <c r="M1332" s="44">
        <f t="shared" si="175"/>
        <v>24176.951000000034</v>
      </c>
      <c r="N1332" s="4">
        <f t="shared" si="180"/>
        <v>16.312909547738677</v>
      </c>
      <c r="O1332" s="4">
        <f t="shared" si="176"/>
        <v>16.502909547738678</v>
      </c>
    </row>
    <row r="1333" spans="1:15" x14ac:dyDescent="0.2">
      <c r="A1333" s="5">
        <v>42971</v>
      </c>
      <c r="B1333" s="4">
        <v>16.489999999999998</v>
      </c>
      <c r="C1333" s="4">
        <f>MIN($B$2:B1333)</f>
        <v>15.91</v>
      </c>
      <c r="D1333" s="43">
        <f t="shared" si="170"/>
        <v>1</v>
      </c>
      <c r="E1333" s="43">
        <f t="shared" si="171"/>
        <v>164</v>
      </c>
      <c r="F1333" s="44">
        <f t="shared" si="172"/>
        <v>2776.3300000000004</v>
      </c>
      <c r="G1333" s="44">
        <f t="shared" si="178"/>
        <v>16.928841463414635</v>
      </c>
      <c r="H1333" s="4">
        <f t="shared" si="179"/>
        <v>16.928841463414635</v>
      </c>
      <c r="I1333" s="4">
        <v>16.548999999999999</v>
      </c>
      <c r="J1333" s="4">
        <f t="shared" si="177"/>
        <v>16.739000000000001</v>
      </c>
      <c r="K1333" s="43">
        <f t="shared" si="173"/>
        <v>1</v>
      </c>
      <c r="L1333" s="43">
        <f t="shared" si="174"/>
        <v>1331</v>
      </c>
      <c r="M1333" s="44">
        <f t="shared" si="175"/>
        <v>24193.500000000033</v>
      </c>
      <c r="N1333" s="4">
        <f t="shared" si="180"/>
        <v>16.28020603015073</v>
      </c>
      <c r="O1333" s="4">
        <f t="shared" si="176"/>
        <v>16.470206030150731</v>
      </c>
    </row>
    <row r="1334" spans="1:15" x14ac:dyDescent="0.2">
      <c r="A1334" s="5">
        <v>42972</v>
      </c>
      <c r="B1334" s="4">
        <v>16.579999999999998</v>
      </c>
      <c r="C1334" s="4">
        <f>MIN($B$2:B1334)</f>
        <v>15.91</v>
      </c>
      <c r="D1334" s="43">
        <f t="shared" si="170"/>
        <v>1</v>
      </c>
      <c r="E1334" s="43">
        <f t="shared" si="171"/>
        <v>165</v>
      </c>
      <c r="F1334" s="44">
        <f t="shared" si="172"/>
        <v>2792.9100000000003</v>
      </c>
      <c r="G1334" s="44">
        <f t="shared" si="178"/>
        <v>16.926727272727273</v>
      </c>
      <c r="H1334" s="4">
        <f t="shared" si="179"/>
        <v>16.926727272727273</v>
      </c>
      <c r="I1334" s="4">
        <v>16.300999999999998</v>
      </c>
      <c r="J1334" s="4">
        <f t="shared" si="177"/>
        <v>16.491</v>
      </c>
      <c r="K1334" s="43">
        <f t="shared" si="173"/>
        <v>1</v>
      </c>
      <c r="L1334" s="43">
        <f t="shared" si="174"/>
        <v>1332</v>
      </c>
      <c r="M1334" s="44">
        <f t="shared" si="175"/>
        <v>24209.801000000032</v>
      </c>
      <c r="N1334" s="4">
        <f t="shared" si="180"/>
        <v>16.247316582914539</v>
      </c>
      <c r="O1334" s="4">
        <f t="shared" si="176"/>
        <v>16.437316582914541</v>
      </c>
    </row>
    <row r="1335" spans="1:15" x14ac:dyDescent="0.2">
      <c r="A1335" s="5">
        <v>42973</v>
      </c>
      <c r="C1335" s="4">
        <f>MIN($B$2:B1335)</f>
        <v>15.91</v>
      </c>
      <c r="D1335" s="43">
        <f t="shared" si="170"/>
        <v>0</v>
      </c>
      <c r="E1335" s="43">
        <f t="shared" si="171"/>
        <v>165</v>
      </c>
      <c r="F1335" s="44">
        <f t="shared" si="172"/>
        <v>2792.9100000000003</v>
      </c>
      <c r="G1335" s="44">
        <f t="shared" si="178"/>
        <v>16.926727272727273</v>
      </c>
      <c r="H1335" s="4">
        <f t="shared" si="179"/>
        <v>16.926727272727273</v>
      </c>
      <c r="I1335" s="4">
        <v>16.280999999999999</v>
      </c>
      <c r="J1335" s="4">
        <f t="shared" si="177"/>
        <v>16.471</v>
      </c>
      <c r="K1335" s="43">
        <f t="shared" si="173"/>
        <v>1</v>
      </c>
      <c r="L1335" s="43">
        <f t="shared" si="174"/>
        <v>1333</v>
      </c>
      <c r="M1335" s="44">
        <f t="shared" si="175"/>
        <v>24226.082000000031</v>
      </c>
      <c r="N1335" s="4">
        <f t="shared" si="180"/>
        <v>16.217005025125598</v>
      </c>
      <c r="O1335" s="4">
        <f t="shared" si="176"/>
        <v>16.407005025125599</v>
      </c>
    </row>
    <row r="1336" spans="1:15" x14ac:dyDescent="0.2">
      <c r="A1336" s="5">
        <v>42974</v>
      </c>
      <c r="C1336" s="4">
        <f>MIN($B$2:B1336)</f>
        <v>15.91</v>
      </c>
      <c r="D1336" s="43">
        <f t="shared" si="170"/>
        <v>0</v>
      </c>
      <c r="E1336" s="43">
        <f t="shared" si="171"/>
        <v>165</v>
      </c>
      <c r="F1336" s="44">
        <f t="shared" si="172"/>
        <v>2792.9100000000003</v>
      </c>
      <c r="G1336" s="44">
        <f t="shared" si="178"/>
        <v>16.926727272727273</v>
      </c>
      <c r="H1336" s="4">
        <f t="shared" si="179"/>
        <v>16.926727272727273</v>
      </c>
      <c r="I1336" s="4">
        <v>16.588999999999999</v>
      </c>
      <c r="J1336" s="4">
        <f t="shared" si="177"/>
        <v>16.779</v>
      </c>
      <c r="K1336" s="43">
        <f t="shared" si="173"/>
        <v>1</v>
      </c>
      <c r="L1336" s="43">
        <f t="shared" si="174"/>
        <v>1334</v>
      </c>
      <c r="M1336" s="44">
        <f t="shared" si="175"/>
        <v>24242.671000000031</v>
      </c>
      <c r="N1336" s="4">
        <f t="shared" si="180"/>
        <v>16.194442211055236</v>
      </c>
      <c r="O1336" s="4">
        <f t="shared" si="176"/>
        <v>16.384442211055237</v>
      </c>
    </row>
    <row r="1337" spans="1:15" x14ac:dyDescent="0.2">
      <c r="A1337" s="5">
        <v>42975</v>
      </c>
      <c r="C1337" s="4">
        <f>MIN($B$2:B1337)</f>
        <v>15.91</v>
      </c>
      <c r="D1337" s="43">
        <f t="shared" si="170"/>
        <v>0</v>
      </c>
      <c r="E1337" s="43">
        <f t="shared" si="171"/>
        <v>165</v>
      </c>
      <c r="F1337" s="44">
        <f t="shared" si="172"/>
        <v>2792.9100000000003</v>
      </c>
      <c r="G1337" s="44">
        <f t="shared" si="178"/>
        <v>16.926727272727273</v>
      </c>
      <c r="H1337" s="4">
        <f t="shared" si="179"/>
        <v>16.926727272727273</v>
      </c>
      <c r="I1337" s="4">
        <v>16.475999999999999</v>
      </c>
      <c r="J1337" s="4">
        <f t="shared" si="177"/>
        <v>16.666</v>
      </c>
      <c r="K1337" s="43">
        <f t="shared" si="173"/>
        <v>1</v>
      </c>
      <c r="L1337" s="43">
        <f t="shared" si="174"/>
        <v>1335</v>
      </c>
      <c r="M1337" s="44">
        <f t="shared" si="175"/>
        <v>24259.14700000003</v>
      </c>
      <c r="N1337" s="4">
        <f t="shared" si="180"/>
        <v>16.171768844221056</v>
      </c>
      <c r="O1337" s="4">
        <f t="shared" si="176"/>
        <v>16.361768844221057</v>
      </c>
    </row>
    <row r="1338" spans="1:15" x14ac:dyDescent="0.2">
      <c r="A1338" s="5">
        <v>42976</v>
      </c>
      <c r="B1338" s="4">
        <v>16.579999999999998</v>
      </c>
      <c r="C1338" s="4">
        <f>MIN($B$2:B1338)</f>
        <v>15.91</v>
      </c>
      <c r="D1338" s="43">
        <f t="shared" si="170"/>
        <v>1</v>
      </c>
      <c r="E1338" s="43">
        <f t="shared" si="171"/>
        <v>166</v>
      </c>
      <c r="F1338" s="44">
        <f t="shared" si="172"/>
        <v>2809.4900000000002</v>
      </c>
      <c r="G1338" s="44">
        <f t="shared" si="178"/>
        <v>16.92463855421687</v>
      </c>
      <c r="H1338" s="4">
        <f t="shared" si="179"/>
        <v>16.92463855421687</v>
      </c>
      <c r="I1338" s="4">
        <v>16.524999999999999</v>
      </c>
      <c r="J1338" s="4">
        <f t="shared" si="177"/>
        <v>16.715</v>
      </c>
      <c r="K1338" s="43">
        <f t="shared" si="173"/>
        <v>1</v>
      </c>
      <c r="L1338" s="43">
        <f t="shared" si="174"/>
        <v>1336</v>
      </c>
      <c r="M1338" s="44">
        <f t="shared" si="175"/>
        <v>24275.672000000031</v>
      </c>
      <c r="N1338" s="4">
        <f t="shared" si="180"/>
        <v>16.152864321607996</v>
      </c>
      <c r="O1338" s="4">
        <f t="shared" si="176"/>
        <v>16.342864321607998</v>
      </c>
    </row>
    <row r="1339" spans="1:15" x14ac:dyDescent="0.2">
      <c r="A1339" s="5">
        <v>42977</v>
      </c>
      <c r="B1339" s="4">
        <v>16.57</v>
      </c>
      <c r="C1339" s="4">
        <f>MIN($B$2:B1339)</f>
        <v>15.91</v>
      </c>
      <c r="D1339" s="43">
        <f t="shared" si="170"/>
        <v>1</v>
      </c>
      <c r="E1339" s="43">
        <f t="shared" si="171"/>
        <v>167</v>
      </c>
      <c r="F1339" s="44">
        <f t="shared" si="172"/>
        <v>2826.0600000000004</v>
      </c>
      <c r="G1339" s="44">
        <f t="shared" si="178"/>
        <v>16.922514970059883</v>
      </c>
      <c r="H1339" s="4">
        <f t="shared" si="179"/>
        <v>16.922514970059883</v>
      </c>
      <c r="I1339" s="4">
        <v>16.766999999999999</v>
      </c>
      <c r="J1339" s="4">
        <f t="shared" si="177"/>
        <v>16.957000000000001</v>
      </c>
      <c r="K1339" s="43">
        <f t="shared" si="173"/>
        <v>1</v>
      </c>
      <c r="L1339" s="43">
        <f t="shared" si="174"/>
        <v>1337</v>
      </c>
      <c r="M1339" s="44">
        <f t="shared" si="175"/>
        <v>24292.439000000031</v>
      </c>
      <c r="N1339" s="4">
        <f t="shared" si="180"/>
        <v>16.13523115577884</v>
      </c>
      <c r="O1339" s="4">
        <f t="shared" si="176"/>
        <v>16.325231155778841</v>
      </c>
    </row>
    <row r="1340" spans="1:15" x14ac:dyDescent="0.2">
      <c r="A1340" s="5">
        <v>42978</v>
      </c>
      <c r="B1340" s="4">
        <v>16.46</v>
      </c>
      <c r="C1340" s="4">
        <f>MIN($B$2:B1340)</f>
        <v>15.91</v>
      </c>
      <c r="D1340" s="43">
        <f t="shared" si="170"/>
        <v>1</v>
      </c>
      <c r="E1340" s="43">
        <f t="shared" si="171"/>
        <v>168</v>
      </c>
      <c r="F1340" s="44">
        <f t="shared" si="172"/>
        <v>2842.5200000000004</v>
      </c>
      <c r="G1340" s="44">
        <f t="shared" si="178"/>
        <v>16.919761904761906</v>
      </c>
      <c r="H1340" s="4">
        <f t="shared" si="179"/>
        <v>16.919761904761906</v>
      </c>
      <c r="I1340" s="4">
        <v>16.588000000000001</v>
      </c>
      <c r="J1340" s="4">
        <f t="shared" si="177"/>
        <v>16.778000000000002</v>
      </c>
      <c r="K1340" s="43">
        <f t="shared" si="173"/>
        <v>1</v>
      </c>
      <c r="L1340" s="43">
        <f t="shared" si="174"/>
        <v>1338</v>
      </c>
      <c r="M1340" s="44">
        <f t="shared" si="175"/>
        <v>24309.027000000031</v>
      </c>
      <c r="N1340" s="4">
        <f t="shared" si="180"/>
        <v>16.116170854271296</v>
      </c>
      <c r="O1340" s="4">
        <f t="shared" si="176"/>
        <v>16.306170854271297</v>
      </c>
    </row>
    <row r="1341" spans="1:15" x14ac:dyDescent="0.2">
      <c r="A1341" s="5">
        <v>42979</v>
      </c>
      <c r="B1341" s="4">
        <v>16.57</v>
      </c>
      <c r="C1341" s="4">
        <f>MIN($B$2:B1341)</f>
        <v>15.91</v>
      </c>
      <c r="D1341" s="43">
        <f t="shared" si="170"/>
        <v>1</v>
      </c>
      <c r="E1341" s="43">
        <f t="shared" si="171"/>
        <v>169</v>
      </c>
      <c r="F1341" s="44">
        <f t="shared" si="172"/>
        <v>2859.0900000000006</v>
      </c>
      <c r="G1341" s="44">
        <f t="shared" si="178"/>
        <v>16.91769230769231</v>
      </c>
      <c r="H1341" s="4">
        <f t="shared" si="179"/>
        <v>16.91769230769231</v>
      </c>
      <c r="I1341" s="4">
        <v>16.425999999999998</v>
      </c>
      <c r="J1341" s="4">
        <f t="shared" si="177"/>
        <v>16.616</v>
      </c>
      <c r="K1341" s="43">
        <f t="shared" si="173"/>
        <v>1</v>
      </c>
      <c r="L1341" s="43">
        <f t="shared" si="174"/>
        <v>1339</v>
      </c>
      <c r="M1341" s="44">
        <f t="shared" si="175"/>
        <v>24325.45300000003</v>
      </c>
      <c r="N1341" s="4">
        <f t="shared" si="180"/>
        <v>16.098221105527575</v>
      </c>
      <c r="O1341" s="4">
        <f t="shared" si="176"/>
        <v>16.288221105527576</v>
      </c>
    </row>
    <row r="1342" spans="1:15" x14ac:dyDescent="0.2">
      <c r="A1342" s="5">
        <v>42980</v>
      </c>
      <c r="C1342" s="4">
        <f>MIN($B$2:B1342)</f>
        <v>15.91</v>
      </c>
      <c r="D1342" s="43">
        <f t="shared" si="170"/>
        <v>0</v>
      </c>
      <c r="E1342" s="43">
        <f t="shared" si="171"/>
        <v>169</v>
      </c>
      <c r="F1342" s="44">
        <f t="shared" si="172"/>
        <v>2859.0900000000006</v>
      </c>
      <c r="G1342" s="44">
        <f t="shared" si="178"/>
        <v>16.91769230769231</v>
      </c>
      <c r="H1342" s="4">
        <f t="shared" si="179"/>
        <v>16.91769230769231</v>
      </c>
      <c r="I1342" s="4">
        <v>16.431999999999999</v>
      </c>
      <c r="J1342" s="4">
        <f t="shared" si="177"/>
        <v>16.622</v>
      </c>
      <c r="K1342" s="43">
        <f t="shared" si="173"/>
        <v>1</v>
      </c>
      <c r="L1342" s="43">
        <f t="shared" si="174"/>
        <v>1340</v>
      </c>
      <c r="M1342" s="44">
        <f t="shared" si="175"/>
        <v>24341.885000000031</v>
      </c>
      <c r="N1342" s="4">
        <f t="shared" si="180"/>
        <v>16.082844221105479</v>
      </c>
      <c r="O1342" s="4">
        <f t="shared" si="176"/>
        <v>16.27284422110548</v>
      </c>
    </row>
    <row r="1343" spans="1:15" x14ac:dyDescent="0.2">
      <c r="A1343" s="5">
        <v>42981</v>
      </c>
      <c r="C1343" s="4">
        <f>MIN($B$2:B1343)</f>
        <v>15.91</v>
      </c>
      <c r="D1343" s="43">
        <f t="shared" si="170"/>
        <v>0</v>
      </c>
      <c r="E1343" s="43">
        <f t="shared" si="171"/>
        <v>169</v>
      </c>
      <c r="F1343" s="44">
        <f t="shared" si="172"/>
        <v>2859.0900000000006</v>
      </c>
      <c r="G1343" s="44">
        <f t="shared" si="178"/>
        <v>16.91769230769231</v>
      </c>
      <c r="H1343" s="4">
        <f t="shared" si="179"/>
        <v>16.91769230769231</v>
      </c>
      <c r="I1343" s="4">
        <v>16.539000000000001</v>
      </c>
      <c r="J1343" s="4">
        <f t="shared" si="177"/>
        <v>16.729000000000003</v>
      </c>
      <c r="K1343" s="43">
        <f t="shared" si="173"/>
        <v>1</v>
      </c>
      <c r="L1343" s="43">
        <f t="shared" si="174"/>
        <v>1341</v>
      </c>
      <c r="M1343" s="44">
        <f t="shared" si="175"/>
        <v>24358.424000000032</v>
      </c>
      <c r="N1343" s="4">
        <f t="shared" si="180"/>
        <v>16.068713567839154</v>
      </c>
      <c r="O1343" s="4">
        <f t="shared" si="176"/>
        <v>16.258713567839155</v>
      </c>
    </row>
    <row r="1344" spans="1:15" x14ac:dyDescent="0.2">
      <c r="A1344" s="5">
        <v>42982</v>
      </c>
      <c r="B1344" s="4">
        <v>16.63</v>
      </c>
      <c r="C1344" s="4">
        <f>MIN($B$2:B1344)</f>
        <v>15.91</v>
      </c>
      <c r="D1344" s="43">
        <f t="shared" si="170"/>
        <v>1</v>
      </c>
      <c r="E1344" s="43">
        <f t="shared" si="171"/>
        <v>170</v>
      </c>
      <c r="F1344" s="44">
        <f t="shared" si="172"/>
        <v>2875.7200000000007</v>
      </c>
      <c r="G1344" s="44">
        <f t="shared" si="178"/>
        <v>16.916000000000004</v>
      </c>
      <c r="H1344" s="4">
        <f t="shared" si="179"/>
        <v>16.916000000000004</v>
      </c>
      <c r="I1344" s="4">
        <v>16.446000000000002</v>
      </c>
      <c r="J1344" s="4">
        <f t="shared" si="177"/>
        <v>16.636000000000003</v>
      </c>
      <c r="K1344" s="43">
        <f t="shared" si="173"/>
        <v>1</v>
      </c>
      <c r="L1344" s="43">
        <f t="shared" si="174"/>
        <v>1342</v>
      </c>
      <c r="M1344" s="44">
        <f t="shared" si="175"/>
        <v>24374.870000000032</v>
      </c>
      <c r="N1344" s="4">
        <f t="shared" si="180"/>
        <v>16.053477386934635</v>
      </c>
      <c r="O1344" s="4">
        <f t="shared" si="176"/>
        <v>16.243477386934636</v>
      </c>
    </row>
    <row r="1345" spans="1:15" x14ac:dyDescent="0.2">
      <c r="A1345" s="5">
        <v>42983</v>
      </c>
      <c r="B1345" s="4">
        <v>17.023</v>
      </c>
      <c r="C1345" s="4">
        <f>MIN($B$2:B1345)</f>
        <v>15.91</v>
      </c>
      <c r="D1345" s="43">
        <f t="shared" si="170"/>
        <v>1</v>
      </c>
      <c r="E1345" s="43">
        <f t="shared" si="171"/>
        <v>171</v>
      </c>
      <c r="F1345" s="44">
        <f t="shared" si="172"/>
        <v>2892.7430000000008</v>
      </c>
      <c r="G1345" s="44">
        <f t="shared" si="178"/>
        <v>16.916625730994156</v>
      </c>
      <c r="H1345" s="4">
        <f t="shared" si="179"/>
        <v>16.916625730994156</v>
      </c>
      <c r="I1345" s="4">
        <v>16.675000000000001</v>
      </c>
      <c r="J1345" s="4">
        <f t="shared" si="177"/>
        <v>16.865000000000002</v>
      </c>
      <c r="K1345" s="43">
        <f t="shared" si="173"/>
        <v>1</v>
      </c>
      <c r="L1345" s="43">
        <f t="shared" si="174"/>
        <v>1343</v>
      </c>
      <c r="M1345" s="44">
        <f t="shared" si="175"/>
        <v>24391.545000000031</v>
      </c>
      <c r="N1345" s="4">
        <f t="shared" si="180"/>
        <v>16.043417085427095</v>
      </c>
      <c r="O1345" s="4">
        <f t="shared" si="176"/>
        <v>16.233417085427096</v>
      </c>
    </row>
    <row r="1346" spans="1:15" x14ac:dyDescent="0.2">
      <c r="A1346" s="5">
        <v>42984</v>
      </c>
      <c r="B1346" s="4">
        <v>17.158000000000001</v>
      </c>
      <c r="C1346" s="4">
        <f>MIN($B$2:B1346)</f>
        <v>15.91</v>
      </c>
      <c r="D1346" s="43">
        <f t="shared" si="170"/>
        <v>1</v>
      </c>
      <c r="E1346" s="43">
        <f t="shared" si="171"/>
        <v>172</v>
      </c>
      <c r="F1346" s="44">
        <f t="shared" si="172"/>
        <v>2909.9010000000007</v>
      </c>
      <c r="G1346" s="44">
        <f t="shared" si="178"/>
        <v>16.918029069767446</v>
      </c>
      <c r="H1346" s="4">
        <f t="shared" si="179"/>
        <v>16.918029069767446</v>
      </c>
      <c r="I1346" s="4">
        <v>16.753</v>
      </c>
      <c r="J1346" s="4">
        <f t="shared" si="177"/>
        <v>16.943000000000001</v>
      </c>
      <c r="K1346" s="43">
        <f t="shared" si="173"/>
        <v>1</v>
      </c>
      <c r="L1346" s="43">
        <f t="shared" si="174"/>
        <v>1344</v>
      </c>
      <c r="M1346" s="44">
        <f t="shared" si="175"/>
        <v>24408.298000000032</v>
      </c>
      <c r="N1346" s="4">
        <f t="shared" si="180"/>
        <v>16.033788944723572</v>
      </c>
      <c r="O1346" s="4">
        <f t="shared" si="176"/>
        <v>16.223788944723573</v>
      </c>
    </row>
    <row r="1347" spans="1:15" x14ac:dyDescent="0.2">
      <c r="A1347" s="5">
        <v>42985</v>
      </c>
      <c r="B1347" s="4">
        <v>17.132999999999999</v>
      </c>
      <c r="C1347" s="4">
        <f>MIN($B$2:B1347)</f>
        <v>15.91</v>
      </c>
      <c r="D1347" s="43">
        <f t="shared" si="170"/>
        <v>1</v>
      </c>
      <c r="E1347" s="43">
        <f t="shared" si="171"/>
        <v>173</v>
      </c>
      <c r="F1347" s="44">
        <f t="shared" si="172"/>
        <v>2927.0340000000006</v>
      </c>
      <c r="G1347" s="44">
        <f t="shared" si="178"/>
        <v>16.919271676300582</v>
      </c>
      <c r="H1347" s="4">
        <f t="shared" si="179"/>
        <v>16.919271676300582</v>
      </c>
      <c r="I1347" s="4">
        <v>16.855</v>
      </c>
      <c r="J1347" s="4">
        <f t="shared" si="177"/>
        <v>17.045000000000002</v>
      </c>
      <c r="K1347" s="43">
        <f t="shared" si="173"/>
        <v>1</v>
      </c>
      <c r="L1347" s="43">
        <f t="shared" si="174"/>
        <v>1345</v>
      </c>
      <c r="M1347" s="44">
        <f t="shared" si="175"/>
        <v>24425.153000000031</v>
      </c>
      <c r="N1347" s="4">
        <f t="shared" si="180"/>
        <v>16.024306532663278</v>
      </c>
      <c r="O1347" s="4">
        <f t="shared" si="176"/>
        <v>16.214306532663279</v>
      </c>
    </row>
    <row r="1348" spans="1:15" x14ac:dyDescent="0.2">
      <c r="A1348" s="5">
        <v>42986</v>
      </c>
      <c r="B1348" s="4">
        <v>17.356999999999999</v>
      </c>
      <c r="C1348" s="4">
        <f>MIN($B$2:B1348)</f>
        <v>15.91</v>
      </c>
      <c r="D1348" s="43">
        <f t="shared" si="170"/>
        <v>1</v>
      </c>
      <c r="E1348" s="43">
        <f t="shared" si="171"/>
        <v>174</v>
      </c>
      <c r="F1348" s="44">
        <f t="shared" si="172"/>
        <v>2944.3910000000005</v>
      </c>
      <c r="G1348" s="44">
        <f t="shared" si="178"/>
        <v>16.921787356321843</v>
      </c>
      <c r="H1348" s="4">
        <f t="shared" si="179"/>
        <v>16.921787356321843</v>
      </c>
      <c r="I1348" s="4">
        <v>16.751999999999999</v>
      </c>
      <c r="J1348" s="4">
        <f t="shared" si="177"/>
        <v>16.942</v>
      </c>
      <c r="K1348" s="43">
        <f t="shared" si="173"/>
        <v>1</v>
      </c>
      <c r="L1348" s="43">
        <f t="shared" si="174"/>
        <v>1346</v>
      </c>
      <c r="M1348" s="44">
        <f t="shared" si="175"/>
        <v>24441.905000000032</v>
      </c>
      <c r="N1348" s="4">
        <f t="shared" si="180"/>
        <v>16.014613065326593</v>
      </c>
      <c r="O1348" s="4">
        <f t="shared" si="176"/>
        <v>16.204613065326594</v>
      </c>
    </row>
    <row r="1349" spans="1:15" x14ac:dyDescent="0.2">
      <c r="A1349" s="5">
        <v>42987</v>
      </c>
      <c r="C1349" s="4">
        <f>MIN($B$2:B1349)</f>
        <v>15.91</v>
      </c>
      <c r="D1349" s="43">
        <f t="shared" si="170"/>
        <v>0</v>
      </c>
      <c r="E1349" s="43">
        <f t="shared" si="171"/>
        <v>174</v>
      </c>
      <c r="F1349" s="44">
        <f t="shared" si="172"/>
        <v>2944.3910000000005</v>
      </c>
      <c r="G1349" s="44">
        <f t="shared" si="178"/>
        <v>16.921787356321843</v>
      </c>
      <c r="H1349" s="4">
        <f t="shared" si="179"/>
        <v>16.921787356321843</v>
      </c>
      <c r="I1349" s="4">
        <v>16.754999999999999</v>
      </c>
      <c r="J1349" s="4">
        <f t="shared" si="177"/>
        <v>16.945</v>
      </c>
      <c r="K1349" s="43">
        <f t="shared" si="173"/>
        <v>1</v>
      </c>
      <c r="L1349" s="43">
        <f t="shared" si="174"/>
        <v>1347</v>
      </c>
      <c r="M1349" s="44">
        <f t="shared" si="175"/>
        <v>24458.660000000033</v>
      </c>
      <c r="N1349" s="4">
        <f t="shared" si="180"/>
        <v>16.006703517587898</v>
      </c>
      <c r="O1349" s="4">
        <f t="shared" si="176"/>
        <v>16.196703517587899</v>
      </c>
    </row>
    <row r="1350" spans="1:15" x14ac:dyDescent="0.2">
      <c r="A1350" s="5">
        <v>42988</v>
      </c>
      <c r="C1350" s="4">
        <f>MIN($B$2:B1350)</f>
        <v>15.91</v>
      </c>
      <c r="D1350" s="43">
        <f t="shared" si="170"/>
        <v>0</v>
      </c>
      <c r="E1350" s="43">
        <f t="shared" si="171"/>
        <v>174</v>
      </c>
      <c r="F1350" s="44">
        <f t="shared" si="172"/>
        <v>2944.3910000000005</v>
      </c>
      <c r="G1350" s="44">
        <f t="shared" si="178"/>
        <v>16.921787356321843</v>
      </c>
      <c r="H1350" s="4">
        <f t="shared" si="179"/>
        <v>16.921787356321843</v>
      </c>
      <c r="I1350" s="4">
        <v>17.103999999999999</v>
      </c>
      <c r="J1350" s="4">
        <f t="shared" si="177"/>
        <v>17.294</v>
      </c>
      <c r="K1350" s="43">
        <f t="shared" si="173"/>
        <v>1</v>
      </c>
      <c r="L1350" s="43">
        <f t="shared" si="174"/>
        <v>1348</v>
      </c>
      <c r="M1350" s="44">
        <f t="shared" si="175"/>
        <v>24475.764000000032</v>
      </c>
      <c r="N1350" s="4">
        <f t="shared" si="180"/>
        <v>16.00193467336679</v>
      </c>
      <c r="O1350" s="4">
        <f t="shared" si="176"/>
        <v>16.191934673366791</v>
      </c>
    </row>
    <row r="1351" spans="1:15" x14ac:dyDescent="0.2">
      <c r="A1351" s="5">
        <v>42989</v>
      </c>
      <c r="B1351" s="4">
        <v>17.483000000000001</v>
      </c>
      <c r="C1351" s="4">
        <f>MIN($B$2:B1351)</f>
        <v>15.91</v>
      </c>
      <c r="D1351" s="43">
        <f t="shared" si="170"/>
        <v>1</v>
      </c>
      <c r="E1351" s="43">
        <f t="shared" si="171"/>
        <v>175</v>
      </c>
      <c r="F1351" s="44">
        <f t="shared" si="172"/>
        <v>2961.8740000000007</v>
      </c>
      <c r="G1351" s="44">
        <f t="shared" si="178"/>
        <v>16.924994285714291</v>
      </c>
      <c r="H1351" s="4">
        <f t="shared" si="179"/>
        <v>16.924994285714291</v>
      </c>
      <c r="I1351" s="4">
        <v>17.324000000000002</v>
      </c>
      <c r="J1351" s="4">
        <f t="shared" si="177"/>
        <v>17.514000000000003</v>
      </c>
      <c r="K1351" s="43">
        <f t="shared" si="173"/>
        <v>1</v>
      </c>
      <c r="L1351" s="43">
        <f t="shared" si="174"/>
        <v>1349</v>
      </c>
      <c r="M1351" s="44">
        <f t="shared" si="175"/>
        <v>24493.088000000032</v>
      </c>
      <c r="N1351" s="4">
        <f t="shared" si="180"/>
        <v>15.995512562814033</v>
      </c>
      <c r="O1351" s="4">
        <f t="shared" si="176"/>
        <v>16.185512562814033</v>
      </c>
    </row>
    <row r="1352" spans="1:15" x14ac:dyDescent="0.2">
      <c r="A1352" s="5">
        <v>42990</v>
      </c>
      <c r="B1352" s="4">
        <v>17.41</v>
      </c>
      <c r="C1352" s="4">
        <f>MIN($B$2:B1352)</f>
        <v>15.91</v>
      </c>
      <c r="D1352" s="43">
        <f t="shared" si="170"/>
        <v>1</v>
      </c>
      <c r="E1352" s="43">
        <f t="shared" si="171"/>
        <v>176</v>
      </c>
      <c r="F1352" s="44">
        <f t="shared" si="172"/>
        <v>2979.2840000000006</v>
      </c>
      <c r="G1352" s="44">
        <f t="shared" si="178"/>
        <v>16.927750000000003</v>
      </c>
      <c r="H1352" s="4">
        <f t="shared" si="179"/>
        <v>16.927750000000003</v>
      </c>
      <c r="I1352" s="4">
        <v>17.324999999999999</v>
      </c>
      <c r="J1352" s="4">
        <f t="shared" si="177"/>
        <v>17.515000000000001</v>
      </c>
      <c r="K1352" s="43">
        <f t="shared" si="173"/>
        <v>1</v>
      </c>
      <c r="L1352" s="43">
        <f t="shared" si="174"/>
        <v>1350</v>
      </c>
      <c r="M1352" s="44">
        <f t="shared" si="175"/>
        <v>24510.413000000033</v>
      </c>
      <c r="N1352" s="4">
        <f t="shared" si="180"/>
        <v>15.990839195979861</v>
      </c>
      <c r="O1352" s="4">
        <f t="shared" si="176"/>
        <v>16.180839195979861</v>
      </c>
    </row>
    <row r="1353" spans="1:15" x14ac:dyDescent="0.2">
      <c r="A1353" s="5">
        <v>42991</v>
      </c>
      <c r="B1353" s="4">
        <v>17.515999999999998</v>
      </c>
      <c r="C1353" s="4">
        <f>MIN($B$2:B1353)</f>
        <v>15.91</v>
      </c>
      <c r="D1353" s="43">
        <f t="shared" si="170"/>
        <v>1</v>
      </c>
      <c r="E1353" s="43">
        <f t="shared" si="171"/>
        <v>177</v>
      </c>
      <c r="F1353" s="44">
        <f t="shared" si="172"/>
        <v>2996.8000000000006</v>
      </c>
      <c r="G1353" s="44">
        <f t="shared" si="178"/>
        <v>16.931073446327687</v>
      </c>
      <c r="H1353" s="4">
        <f t="shared" si="179"/>
        <v>16.931073446327687</v>
      </c>
      <c r="I1353" s="4">
        <v>17.443999999999999</v>
      </c>
      <c r="J1353" s="4">
        <f t="shared" si="177"/>
        <v>17.634</v>
      </c>
      <c r="K1353" s="43">
        <f t="shared" si="173"/>
        <v>1</v>
      </c>
      <c r="L1353" s="43">
        <f t="shared" si="174"/>
        <v>1351</v>
      </c>
      <c r="M1353" s="44">
        <f t="shared" si="175"/>
        <v>24527.857000000033</v>
      </c>
      <c r="N1353" s="4">
        <f t="shared" si="180"/>
        <v>15.987100502512531</v>
      </c>
      <c r="O1353" s="4">
        <f t="shared" si="176"/>
        <v>16.177100502512531</v>
      </c>
    </row>
    <row r="1354" spans="1:15" x14ac:dyDescent="0.2">
      <c r="A1354" s="5">
        <v>42992</v>
      </c>
      <c r="B1354" s="4">
        <v>17.655000000000001</v>
      </c>
      <c r="C1354" s="4">
        <f>MIN($B$2:B1354)</f>
        <v>15.91</v>
      </c>
      <c r="D1354" s="43">
        <f t="shared" ref="D1354:D1417" si="181">IF(B1354&gt;0,1,0)</f>
        <v>1</v>
      </c>
      <c r="E1354" s="43">
        <f t="shared" ref="E1354:E1417" si="182">E1353+D1354</f>
        <v>178</v>
      </c>
      <c r="F1354" s="44">
        <f t="shared" ref="F1354:F1417" si="183">IF(D1354=1,B1354+F1353,F1353)</f>
        <v>3014.4550000000008</v>
      </c>
      <c r="G1354" s="44">
        <f t="shared" si="178"/>
        <v>16.935140449438208</v>
      </c>
      <c r="H1354" s="4">
        <f t="shared" si="179"/>
        <v>16.935140449438208</v>
      </c>
      <c r="I1354" s="4">
        <v>17.850999999999999</v>
      </c>
      <c r="J1354" s="4">
        <f t="shared" si="177"/>
        <v>18.041</v>
      </c>
      <c r="K1354" s="43">
        <f t="shared" ref="K1354:K1417" si="184">IF(I1354&lt;&gt;0,1,0)</f>
        <v>1</v>
      </c>
      <c r="L1354" s="43">
        <f t="shared" ref="L1354:L1417" si="185">K1354+L1353</f>
        <v>1352</v>
      </c>
      <c r="M1354" s="44">
        <f t="shared" ref="M1354:M1417" si="186">IF(K1354=1,I1354+M1353,M1353)</f>
        <v>24545.708000000031</v>
      </c>
      <c r="N1354" s="4">
        <f t="shared" si="180"/>
        <v>15.985532663316542</v>
      </c>
      <c r="O1354" s="4">
        <f t="shared" ref="O1354:O1417" si="187">N1354+0.19</f>
        <v>16.175532663316542</v>
      </c>
    </row>
    <row r="1355" spans="1:15" x14ac:dyDescent="0.2">
      <c r="A1355" s="5">
        <v>42993</v>
      </c>
      <c r="B1355" s="4">
        <v>17.294</v>
      </c>
      <c r="C1355" s="4">
        <f>MIN($B$2:B1355)</f>
        <v>15.91</v>
      </c>
      <c r="D1355" s="43">
        <f t="shared" si="181"/>
        <v>1</v>
      </c>
      <c r="E1355" s="43">
        <f t="shared" si="182"/>
        <v>179</v>
      </c>
      <c r="F1355" s="44">
        <f t="shared" si="183"/>
        <v>3031.7490000000007</v>
      </c>
      <c r="G1355" s="44">
        <f t="shared" si="178"/>
        <v>16.93714525139665</v>
      </c>
      <c r="H1355" s="4">
        <f t="shared" si="179"/>
        <v>16.93714525139665</v>
      </c>
      <c r="I1355" s="4">
        <v>17.474</v>
      </c>
      <c r="J1355" s="4">
        <f t="shared" ref="J1355:J1418" si="188">I1355+0.19</f>
        <v>17.664000000000001</v>
      </c>
      <c r="K1355" s="43">
        <f t="shared" si="184"/>
        <v>1</v>
      </c>
      <c r="L1355" s="43">
        <f t="shared" si="185"/>
        <v>1353</v>
      </c>
      <c r="M1355" s="44">
        <f t="shared" si="186"/>
        <v>24563.18200000003</v>
      </c>
      <c r="N1355" s="4">
        <f t="shared" si="180"/>
        <v>15.98370854271352</v>
      </c>
      <c r="O1355" s="4">
        <f t="shared" si="187"/>
        <v>16.17370854271352</v>
      </c>
    </row>
    <row r="1356" spans="1:15" x14ac:dyDescent="0.2">
      <c r="A1356" s="5">
        <v>42994</v>
      </c>
      <c r="C1356" s="4">
        <f>MIN($B$2:B1356)</f>
        <v>15.91</v>
      </c>
      <c r="D1356" s="43">
        <f t="shared" si="181"/>
        <v>0</v>
      </c>
      <c r="E1356" s="43">
        <f t="shared" si="182"/>
        <v>179</v>
      </c>
      <c r="F1356" s="44">
        <f t="shared" si="183"/>
        <v>3031.7490000000007</v>
      </c>
      <c r="G1356" s="44">
        <f t="shared" si="178"/>
        <v>16.93714525139665</v>
      </c>
      <c r="H1356" s="4">
        <f t="shared" si="179"/>
        <v>16.93714525139665</v>
      </c>
      <c r="I1356" s="4">
        <v>17.481000000000002</v>
      </c>
      <c r="J1356" s="4">
        <f t="shared" si="188"/>
        <v>17.671000000000003</v>
      </c>
      <c r="K1356" s="43">
        <f t="shared" si="184"/>
        <v>1</v>
      </c>
      <c r="L1356" s="43">
        <f t="shared" si="185"/>
        <v>1354</v>
      </c>
      <c r="M1356" s="44">
        <f t="shared" si="186"/>
        <v>24580.66300000003</v>
      </c>
      <c r="N1356" s="4">
        <f t="shared" si="180"/>
        <v>15.982442211055227</v>
      </c>
      <c r="O1356" s="4">
        <f t="shared" si="187"/>
        <v>16.172442211055227</v>
      </c>
    </row>
    <row r="1357" spans="1:15" x14ac:dyDescent="0.2">
      <c r="A1357" s="5">
        <v>42995</v>
      </c>
      <c r="C1357" s="4">
        <f>MIN($B$2:B1357)</f>
        <v>15.91</v>
      </c>
      <c r="D1357" s="43">
        <f t="shared" si="181"/>
        <v>0</v>
      </c>
      <c r="E1357" s="43">
        <f t="shared" si="182"/>
        <v>179</v>
      </c>
      <c r="F1357" s="44">
        <f t="shared" si="183"/>
        <v>3031.7490000000007</v>
      </c>
      <c r="G1357" s="44">
        <f t="shared" ref="G1357:G1420" si="189">F1357/E1357</f>
        <v>16.93714525139665</v>
      </c>
      <c r="H1357" s="4">
        <f t="shared" si="179"/>
        <v>16.93714525139665</v>
      </c>
      <c r="I1357" s="4">
        <v>17.702000000000002</v>
      </c>
      <c r="J1357" s="4">
        <f t="shared" si="188"/>
        <v>17.892000000000003</v>
      </c>
      <c r="K1357" s="43">
        <f t="shared" si="184"/>
        <v>1</v>
      </c>
      <c r="L1357" s="43">
        <f t="shared" si="185"/>
        <v>1355</v>
      </c>
      <c r="M1357" s="44">
        <f t="shared" si="186"/>
        <v>24598.365000000031</v>
      </c>
      <c r="N1357" s="4">
        <f t="shared" si="180"/>
        <v>15.983733668341667</v>
      </c>
      <c r="O1357" s="4">
        <f t="shared" si="187"/>
        <v>16.173733668341669</v>
      </c>
    </row>
    <row r="1358" spans="1:15" x14ac:dyDescent="0.2">
      <c r="A1358" s="5">
        <v>42996</v>
      </c>
      <c r="B1358" s="4">
        <v>17.219000000000001</v>
      </c>
      <c r="C1358" s="4">
        <f>MIN($B$2:B1358)</f>
        <v>15.91</v>
      </c>
      <c r="D1358" s="43">
        <f t="shared" si="181"/>
        <v>1</v>
      </c>
      <c r="E1358" s="43">
        <f t="shared" si="182"/>
        <v>180</v>
      </c>
      <c r="F1358" s="44">
        <f t="shared" si="183"/>
        <v>3048.9680000000008</v>
      </c>
      <c r="G1358" s="44">
        <f t="shared" si="189"/>
        <v>16.938711111111115</v>
      </c>
      <c r="H1358" s="4">
        <f t="shared" si="179"/>
        <v>16.938711111111115</v>
      </c>
      <c r="I1358" s="4">
        <v>17.824999999999999</v>
      </c>
      <c r="J1358" s="4">
        <f t="shared" si="188"/>
        <v>18.015000000000001</v>
      </c>
      <c r="K1358" s="43">
        <f t="shared" si="184"/>
        <v>1</v>
      </c>
      <c r="L1358" s="43">
        <f t="shared" si="185"/>
        <v>1356</v>
      </c>
      <c r="M1358" s="44">
        <f t="shared" si="186"/>
        <v>24616.190000000031</v>
      </c>
      <c r="N1358" s="4">
        <f t="shared" si="180"/>
        <v>15.985497487437156</v>
      </c>
      <c r="O1358" s="4">
        <f t="shared" si="187"/>
        <v>16.175497487437156</v>
      </c>
    </row>
    <row r="1359" spans="1:15" x14ac:dyDescent="0.2">
      <c r="A1359" s="5">
        <v>42997</v>
      </c>
      <c r="B1359" s="4">
        <v>17.29</v>
      </c>
      <c r="C1359" s="4">
        <f>MIN($B$2:B1359)</f>
        <v>15.91</v>
      </c>
      <c r="D1359" s="43">
        <f t="shared" si="181"/>
        <v>1</v>
      </c>
      <c r="E1359" s="43">
        <f t="shared" si="182"/>
        <v>181</v>
      </c>
      <c r="F1359" s="44">
        <f t="shared" si="183"/>
        <v>3066.2580000000007</v>
      </c>
      <c r="G1359" s="44">
        <f t="shared" si="189"/>
        <v>16.940651933701663</v>
      </c>
      <c r="H1359" s="4">
        <f t="shared" si="179"/>
        <v>16.940651933701663</v>
      </c>
      <c r="I1359" s="4">
        <v>17.648</v>
      </c>
      <c r="J1359" s="4">
        <f t="shared" si="188"/>
        <v>17.838000000000001</v>
      </c>
      <c r="K1359" s="43">
        <f t="shared" si="184"/>
        <v>1</v>
      </c>
      <c r="L1359" s="43">
        <f t="shared" si="185"/>
        <v>1357</v>
      </c>
      <c r="M1359" s="44">
        <f t="shared" si="186"/>
        <v>24633.838000000032</v>
      </c>
      <c r="N1359" s="4">
        <f t="shared" si="180"/>
        <v>15.988964824120584</v>
      </c>
      <c r="O1359" s="4">
        <f t="shared" si="187"/>
        <v>16.178964824120584</v>
      </c>
    </row>
    <row r="1360" spans="1:15" x14ac:dyDescent="0.2">
      <c r="A1360" s="5">
        <v>42998</v>
      </c>
      <c r="B1360" s="4">
        <v>17.231000000000002</v>
      </c>
      <c r="C1360" s="4">
        <v>17.559999999999999</v>
      </c>
      <c r="D1360" s="43">
        <f t="shared" si="181"/>
        <v>1</v>
      </c>
      <c r="E1360" s="43">
        <f t="shared" si="182"/>
        <v>182</v>
      </c>
      <c r="F1360" s="44">
        <f t="shared" si="183"/>
        <v>3083.4890000000009</v>
      </c>
      <c r="G1360" s="44">
        <f t="shared" si="189"/>
        <v>16.942247252747258</v>
      </c>
      <c r="H1360" s="4">
        <v>17.559999999999999</v>
      </c>
      <c r="I1360" s="4">
        <v>17.559999999999999</v>
      </c>
      <c r="J1360" s="4">
        <f t="shared" si="188"/>
        <v>17.75</v>
      </c>
      <c r="K1360" s="43">
        <f t="shared" si="184"/>
        <v>1</v>
      </c>
      <c r="L1360" s="43">
        <f t="shared" si="185"/>
        <v>1358</v>
      </c>
      <c r="M1360" s="44">
        <f t="shared" si="186"/>
        <v>24651.398000000034</v>
      </c>
      <c r="N1360" s="4">
        <f t="shared" si="180"/>
        <v>15.992140703517578</v>
      </c>
      <c r="O1360" s="4">
        <f t="shared" si="187"/>
        <v>16.182140703517579</v>
      </c>
    </row>
    <row r="1361" spans="1:15" x14ac:dyDescent="0.2">
      <c r="A1361" s="5">
        <v>42999</v>
      </c>
      <c r="B1361" s="4">
        <v>17.146000000000001</v>
      </c>
      <c r="C1361" s="4">
        <f>MIN($B$2:B1361)</f>
        <v>15.91</v>
      </c>
      <c r="D1361" s="43">
        <f t="shared" si="181"/>
        <v>1</v>
      </c>
      <c r="E1361" s="43">
        <f t="shared" si="182"/>
        <v>183</v>
      </c>
      <c r="F1361" s="44">
        <f t="shared" si="183"/>
        <v>3100.6350000000011</v>
      </c>
      <c r="G1361" s="44">
        <f t="shared" si="189"/>
        <v>16.94336065573771</v>
      </c>
      <c r="H1361" s="4">
        <f t="shared" si="179"/>
        <v>16.94336065573771</v>
      </c>
      <c r="I1361" s="4">
        <v>17.239999999999998</v>
      </c>
      <c r="J1361" s="4">
        <f t="shared" si="188"/>
        <v>17.43</v>
      </c>
      <c r="K1361" s="43">
        <f t="shared" si="184"/>
        <v>1</v>
      </c>
      <c r="L1361" s="43">
        <f t="shared" si="185"/>
        <v>1359</v>
      </c>
      <c r="M1361" s="44">
        <f t="shared" si="186"/>
        <v>24668.638000000035</v>
      </c>
      <c r="N1361" s="4">
        <f t="shared" si="180"/>
        <v>15.99245226130653</v>
      </c>
      <c r="O1361" s="4">
        <f t="shared" si="187"/>
        <v>16.18245226130653</v>
      </c>
    </row>
    <row r="1362" spans="1:15" x14ac:dyDescent="0.2">
      <c r="A1362" s="5">
        <v>43000</v>
      </c>
      <c r="B1362" s="4">
        <v>17.061</v>
      </c>
      <c r="C1362" s="4">
        <f>MIN($B$2:B1362)</f>
        <v>15.91</v>
      </c>
      <c r="D1362" s="43">
        <f t="shared" si="181"/>
        <v>1</v>
      </c>
      <c r="E1362" s="43">
        <f t="shared" si="182"/>
        <v>184</v>
      </c>
      <c r="F1362" s="44">
        <f t="shared" si="183"/>
        <v>3117.6960000000013</v>
      </c>
      <c r="G1362" s="44">
        <f t="shared" si="189"/>
        <v>16.944000000000006</v>
      </c>
      <c r="H1362" s="4">
        <f t="shared" si="179"/>
        <v>16.944000000000006</v>
      </c>
      <c r="I1362" s="4">
        <v>16.885000000000002</v>
      </c>
      <c r="J1362" s="4">
        <f t="shared" si="188"/>
        <v>17.075000000000003</v>
      </c>
      <c r="K1362" s="43">
        <f t="shared" si="184"/>
        <v>1</v>
      </c>
      <c r="L1362" s="43">
        <f t="shared" si="185"/>
        <v>1360</v>
      </c>
      <c r="M1362" s="44">
        <f t="shared" si="186"/>
        <v>24685.523000000034</v>
      </c>
      <c r="N1362" s="4">
        <f t="shared" si="180"/>
        <v>15.991266331658286</v>
      </c>
      <c r="O1362" s="4">
        <f t="shared" si="187"/>
        <v>16.181266331658286</v>
      </c>
    </row>
    <row r="1363" spans="1:15" x14ac:dyDescent="0.2">
      <c r="A1363" s="5">
        <v>43001</v>
      </c>
      <c r="C1363" s="4">
        <f>MIN($B$2:B1363)</f>
        <v>15.91</v>
      </c>
      <c r="D1363" s="43">
        <f t="shared" si="181"/>
        <v>0</v>
      </c>
      <c r="E1363" s="43">
        <f t="shared" si="182"/>
        <v>184</v>
      </c>
      <c r="F1363" s="44">
        <f t="shared" si="183"/>
        <v>3117.6960000000013</v>
      </c>
      <c r="G1363" s="44">
        <f t="shared" si="189"/>
        <v>16.944000000000006</v>
      </c>
      <c r="H1363" s="4">
        <f t="shared" si="179"/>
        <v>16.944000000000006</v>
      </c>
      <c r="I1363" s="4">
        <v>16.888999999999999</v>
      </c>
      <c r="J1363" s="4">
        <f t="shared" si="188"/>
        <v>17.079000000000001</v>
      </c>
      <c r="K1363" s="43">
        <f t="shared" si="184"/>
        <v>1</v>
      </c>
      <c r="L1363" s="43">
        <f t="shared" si="185"/>
        <v>1361</v>
      </c>
      <c r="M1363" s="44">
        <f t="shared" si="186"/>
        <v>24702.412000000033</v>
      </c>
      <c r="N1363" s="4">
        <f t="shared" si="180"/>
        <v>15.989582914572862</v>
      </c>
      <c r="O1363" s="4">
        <f t="shared" si="187"/>
        <v>16.179582914572862</v>
      </c>
    </row>
    <row r="1364" spans="1:15" x14ac:dyDescent="0.2">
      <c r="A1364" s="5">
        <v>43002</v>
      </c>
      <c r="C1364" s="4">
        <f>MIN($B$2:B1364)</f>
        <v>15.91</v>
      </c>
      <c r="D1364" s="43">
        <f t="shared" si="181"/>
        <v>0</v>
      </c>
      <c r="E1364" s="43">
        <f t="shared" si="182"/>
        <v>184</v>
      </c>
      <c r="F1364" s="44">
        <f t="shared" si="183"/>
        <v>3117.6960000000013</v>
      </c>
      <c r="G1364" s="44">
        <f t="shared" si="189"/>
        <v>16.944000000000006</v>
      </c>
      <c r="H1364" s="4">
        <f t="shared" si="179"/>
        <v>16.944000000000006</v>
      </c>
      <c r="I1364" s="4">
        <v>16.998000000000001</v>
      </c>
      <c r="J1364" s="4">
        <f t="shared" si="188"/>
        <v>17.188000000000002</v>
      </c>
      <c r="K1364" s="43">
        <f t="shared" si="184"/>
        <v>1</v>
      </c>
      <c r="L1364" s="43">
        <f t="shared" si="185"/>
        <v>1362</v>
      </c>
      <c r="M1364" s="44">
        <f t="shared" si="186"/>
        <v>24719.410000000033</v>
      </c>
      <c r="N1364" s="4">
        <f t="shared" si="180"/>
        <v>15.990869346733673</v>
      </c>
      <c r="O1364" s="4">
        <f t="shared" si="187"/>
        <v>16.180869346733672</v>
      </c>
    </row>
    <row r="1365" spans="1:15" x14ac:dyDescent="0.2">
      <c r="A1365" s="5">
        <v>43003</v>
      </c>
      <c r="B1365" s="4">
        <v>17.497</v>
      </c>
      <c r="C1365" s="4">
        <f>MIN($B$2:B1365)</f>
        <v>15.91</v>
      </c>
      <c r="D1365" s="43">
        <f t="shared" si="181"/>
        <v>1</v>
      </c>
      <c r="E1365" s="43">
        <f t="shared" si="182"/>
        <v>185</v>
      </c>
      <c r="F1365" s="44">
        <f t="shared" si="183"/>
        <v>3135.1930000000011</v>
      </c>
      <c r="G1365" s="44">
        <f t="shared" si="189"/>
        <v>16.946989189189196</v>
      </c>
      <c r="H1365" s="4">
        <f t="shared" si="179"/>
        <v>16.946989189189196</v>
      </c>
      <c r="I1365" s="4">
        <v>17.495999999999999</v>
      </c>
      <c r="J1365" s="4">
        <f t="shared" si="188"/>
        <v>17.686</v>
      </c>
      <c r="K1365" s="43">
        <f t="shared" si="184"/>
        <v>1</v>
      </c>
      <c r="L1365" s="43">
        <f t="shared" si="185"/>
        <v>1363</v>
      </c>
      <c r="M1365" s="44">
        <f t="shared" si="186"/>
        <v>24736.906000000032</v>
      </c>
      <c r="N1365" s="4">
        <f t="shared" si="180"/>
        <v>15.995442211055281</v>
      </c>
      <c r="O1365" s="4">
        <f t="shared" si="187"/>
        <v>16.185442211055282</v>
      </c>
    </row>
    <row r="1366" spans="1:15" x14ac:dyDescent="0.2">
      <c r="A1366" s="5">
        <v>43004</v>
      </c>
      <c r="B1366" s="4">
        <v>17.404</v>
      </c>
      <c r="C1366" s="4">
        <f>MIN($B$2:B1366)</f>
        <v>15.91</v>
      </c>
      <c r="D1366" s="43">
        <f t="shared" si="181"/>
        <v>1</v>
      </c>
      <c r="E1366" s="43">
        <f t="shared" si="182"/>
        <v>186</v>
      </c>
      <c r="F1366" s="44">
        <f t="shared" si="183"/>
        <v>3152.5970000000011</v>
      </c>
      <c r="G1366" s="44">
        <f t="shared" si="189"/>
        <v>16.949446236559147</v>
      </c>
      <c r="H1366" s="4">
        <f t="shared" si="179"/>
        <v>16.949446236559147</v>
      </c>
      <c r="I1366" s="4">
        <v>17.738</v>
      </c>
      <c r="J1366" s="4">
        <f t="shared" si="188"/>
        <v>17.928000000000001</v>
      </c>
      <c r="K1366" s="43">
        <f t="shared" si="184"/>
        <v>1</v>
      </c>
      <c r="L1366" s="43">
        <f t="shared" si="185"/>
        <v>1364</v>
      </c>
      <c r="M1366" s="44">
        <f t="shared" si="186"/>
        <v>24754.644000000033</v>
      </c>
      <c r="N1366" s="4">
        <f t="shared" si="180"/>
        <v>16.001889447236181</v>
      </c>
      <c r="O1366" s="4">
        <f t="shared" si="187"/>
        <v>16.191889447236182</v>
      </c>
    </row>
    <row r="1367" spans="1:15" x14ac:dyDescent="0.2">
      <c r="A1367" s="5">
        <v>43005</v>
      </c>
      <c r="B1367" s="4">
        <v>17.428999999999998</v>
      </c>
      <c r="C1367" s="4">
        <f>MIN($B$2:B1367)</f>
        <v>15.91</v>
      </c>
      <c r="D1367" s="43">
        <f t="shared" si="181"/>
        <v>1</v>
      </c>
      <c r="E1367" s="43">
        <f t="shared" si="182"/>
        <v>187</v>
      </c>
      <c r="F1367" s="44">
        <f t="shared" si="183"/>
        <v>3170.0260000000012</v>
      </c>
      <c r="G1367" s="44">
        <f t="shared" si="189"/>
        <v>16.952010695187173</v>
      </c>
      <c r="H1367" s="4">
        <f t="shared" si="179"/>
        <v>16.952010695187173</v>
      </c>
      <c r="I1367" s="4">
        <v>17.582999999999998</v>
      </c>
      <c r="J1367" s="4">
        <f t="shared" si="188"/>
        <v>17.773</v>
      </c>
      <c r="K1367" s="43">
        <f t="shared" si="184"/>
        <v>1</v>
      </c>
      <c r="L1367" s="43">
        <f t="shared" si="185"/>
        <v>1365</v>
      </c>
      <c r="M1367" s="44">
        <f t="shared" si="186"/>
        <v>24772.227000000032</v>
      </c>
      <c r="N1367" s="4">
        <f t="shared" si="180"/>
        <v>16.007733668341711</v>
      </c>
      <c r="O1367" s="4">
        <f t="shared" si="187"/>
        <v>16.197733668341712</v>
      </c>
    </row>
    <row r="1368" spans="1:15" x14ac:dyDescent="0.2">
      <c r="A1368" s="5">
        <v>43006</v>
      </c>
      <c r="B1368" s="4">
        <v>17.466999999999999</v>
      </c>
      <c r="C1368" s="4">
        <f>MIN($B$2:B1368)</f>
        <v>15.91</v>
      </c>
      <c r="D1368" s="43">
        <f t="shared" si="181"/>
        <v>1</v>
      </c>
      <c r="E1368" s="43">
        <f t="shared" si="182"/>
        <v>188</v>
      </c>
      <c r="F1368" s="44">
        <f t="shared" si="183"/>
        <v>3187.4930000000013</v>
      </c>
      <c r="G1368" s="44">
        <f t="shared" si="189"/>
        <v>16.954750000000008</v>
      </c>
      <c r="H1368" s="4">
        <f t="shared" si="179"/>
        <v>16.954750000000008</v>
      </c>
      <c r="I1368" s="4">
        <v>17.728999999999999</v>
      </c>
      <c r="J1368" s="4">
        <f t="shared" si="188"/>
        <v>17.919</v>
      </c>
      <c r="K1368" s="43">
        <f t="shared" si="184"/>
        <v>1</v>
      </c>
      <c r="L1368" s="43">
        <f t="shared" si="185"/>
        <v>1366</v>
      </c>
      <c r="M1368" s="44">
        <f t="shared" si="186"/>
        <v>24789.956000000031</v>
      </c>
      <c r="N1368" s="4">
        <f t="shared" si="180"/>
        <v>16.013075376884416</v>
      </c>
      <c r="O1368" s="4">
        <f t="shared" si="187"/>
        <v>16.203075376884417</v>
      </c>
    </row>
    <row r="1369" spans="1:15" x14ac:dyDescent="0.2">
      <c r="A1369" s="5">
        <v>43007</v>
      </c>
      <c r="B1369" s="4">
        <v>17.045000000000002</v>
      </c>
      <c r="C1369" s="4">
        <f>MIN($B$2:B1369)</f>
        <v>15.91</v>
      </c>
      <c r="D1369" s="43">
        <f t="shared" si="181"/>
        <v>1</v>
      </c>
      <c r="E1369" s="43">
        <f t="shared" si="182"/>
        <v>189</v>
      </c>
      <c r="F1369" s="44">
        <f t="shared" si="183"/>
        <v>3204.5380000000014</v>
      </c>
      <c r="G1369" s="44">
        <f t="shared" si="189"/>
        <v>16.95522751322752</v>
      </c>
      <c r="H1369" s="4">
        <f t="shared" si="179"/>
        <v>16.95522751322752</v>
      </c>
      <c r="I1369" s="4">
        <v>16.946999999999999</v>
      </c>
      <c r="J1369" s="4">
        <f t="shared" si="188"/>
        <v>17.137</v>
      </c>
      <c r="K1369" s="43">
        <f t="shared" si="184"/>
        <v>1</v>
      </c>
      <c r="L1369" s="43">
        <f t="shared" si="185"/>
        <v>1367</v>
      </c>
      <c r="M1369" s="44">
        <f t="shared" si="186"/>
        <v>24806.903000000031</v>
      </c>
      <c r="N1369" s="4">
        <f t="shared" si="180"/>
        <v>16.016381909547732</v>
      </c>
      <c r="O1369" s="4">
        <f t="shared" si="187"/>
        <v>16.206381909547733</v>
      </c>
    </row>
    <row r="1370" spans="1:15" x14ac:dyDescent="0.2">
      <c r="A1370" s="5">
        <v>43008</v>
      </c>
      <c r="C1370" s="4">
        <f>MIN($B$2:B1370)</f>
        <v>15.91</v>
      </c>
      <c r="D1370" s="43">
        <f t="shared" si="181"/>
        <v>0</v>
      </c>
      <c r="E1370" s="43">
        <f t="shared" si="182"/>
        <v>189</v>
      </c>
      <c r="F1370" s="44">
        <f t="shared" si="183"/>
        <v>3204.5380000000014</v>
      </c>
      <c r="G1370" s="44">
        <f t="shared" si="189"/>
        <v>16.95522751322752</v>
      </c>
      <c r="H1370" s="4">
        <f t="shared" si="179"/>
        <v>16.95522751322752</v>
      </c>
      <c r="I1370" s="4">
        <v>16.709</v>
      </c>
      <c r="J1370" s="4">
        <f t="shared" si="188"/>
        <v>16.899000000000001</v>
      </c>
      <c r="K1370" s="43">
        <f t="shared" si="184"/>
        <v>1</v>
      </c>
      <c r="L1370" s="43">
        <f t="shared" si="185"/>
        <v>1368</v>
      </c>
      <c r="M1370" s="44">
        <f t="shared" si="186"/>
        <v>24823.61200000003</v>
      </c>
      <c r="N1370" s="4">
        <f t="shared" si="180"/>
        <v>16.017919597989945</v>
      </c>
      <c r="O1370" s="4">
        <f t="shared" si="187"/>
        <v>16.207919597989946</v>
      </c>
    </row>
    <row r="1371" spans="1:15" x14ac:dyDescent="0.2">
      <c r="A1371" s="5">
        <v>43009</v>
      </c>
      <c r="C1371" s="4">
        <f>MIN($B$2:B1371)</f>
        <v>15.91</v>
      </c>
      <c r="D1371" s="43">
        <f t="shared" si="181"/>
        <v>0</v>
      </c>
      <c r="E1371" s="43">
        <f t="shared" si="182"/>
        <v>189</v>
      </c>
      <c r="F1371" s="44">
        <f t="shared" si="183"/>
        <v>3204.5380000000014</v>
      </c>
      <c r="G1371" s="44">
        <f t="shared" si="189"/>
        <v>16.95522751322752</v>
      </c>
      <c r="H1371" s="4">
        <f t="shared" si="179"/>
        <v>16.95522751322752</v>
      </c>
      <c r="I1371" s="4">
        <v>16.818999999999999</v>
      </c>
      <c r="J1371" s="4">
        <f t="shared" si="188"/>
        <v>17.009</v>
      </c>
      <c r="K1371" s="43">
        <f t="shared" si="184"/>
        <v>1</v>
      </c>
      <c r="L1371" s="43">
        <f t="shared" si="185"/>
        <v>1369</v>
      </c>
      <c r="M1371" s="44">
        <f t="shared" si="186"/>
        <v>24840.43100000003</v>
      </c>
      <c r="N1371" s="4">
        <f t="shared" si="180"/>
        <v>16.019301507537673</v>
      </c>
      <c r="O1371" s="4">
        <f t="shared" si="187"/>
        <v>16.209301507537674</v>
      </c>
    </row>
    <row r="1372" spans="1:15" x14ac:dyDescent="0.2">
      <c r="A1372" s="5">
        <v>43010</v>
      </c>
      <c r="B1372" s="4">
        <v>17.166</v>
      </c>
      <c r="C1372" s="4">
        <f>MIN($B$2:B1372)</f>
        <v>15.91</v>
      </c>
      <c r="D1372" s="43">
        <f t="shared" si="181"/>
        <v>1</v>
      </c>
      <c r="E1372" s="43">
        <f t="shared" si="182"/>
        <v>190</v>
      </c>
      <c r="F1372" s="44">
        <f t="shared" si="183"/>
        <v>3221.7040000000015</v>
      </c>
      <c r="G1372" s="44">
        <f t="shared" si="189"/>
        <v>16.956336842105273</v>
      </c>
      <c r="H1372" s="4">
        <f t="shared" si="179"/>
        <v>16.956336842105273</v>
      </c>
      <c r="I1372" s="4">
        <v>16.832000000000001</v>
      </c>
      <c r="J1372" s="4">
        <f t="shared" si="188"/>
        <v>17.022000000000002</v>
      </c>
      <c r="K1372" s="43">
        <f t="shared" si="184"/>
        <v>1</v>
      </c>
      <c r="L1372" s="43">
        <f t="shared" si="185"/>
        <v>1370</v>
      </c>
      <c r="M1372" s="44">
        <f t="shared" si="186"/>
        <v>24857.263000000028</v>
      </c>
      <c r="N1372" s="4">
        <f t="shared" si="180"/>
        <v>16.022005025125594</v>
      </c>
      <c r="O1372" s="4">
        <f t="shared" si="187"/>
        <v>16.212005025125595</v>
      </c>
    </row>
    <row r="1373" spans="1:15" x14ac:dyDescent="0.2">
      <c r="A1373" s="5">
        <v>43011</v>
      </c>
      <c r="B1373" s="4">
        <v>17.378</v>
      </c>
      <c r="C1373" s="4">
        <f>MIN($B$2:B1373)</f>
        <v>15.91</v>
      </c>
      <c r="D1373" s="43">
        <f t="shared" si="181"/>
        <v>1</v>
      </c>
      <c r="E1373" s="43">
        <f t="shared" si="182"/>
        <v>191</v>
      </c>
      <c r="F1373" s="44">
        <f t="shared" si="183"/>
        <v>3239.0820000000017</v>
      </c>
      <c r="G1373" s="44">
        <f t="shared" si="189"/>
        <v>16.958544502617809</v>
      </c>
      <c r="H1373" s="4">
        <f t="shared" si="179"/>
        <v>16.958544502617809</v>
      </c>
      <c r="I1373" s="4">
        <v>17.106999999999999</v>
      </c>
      <c r="J1373" s="4">
        <f t="shared" si="188"/>
        <v>17.297000000000001</v>
      </c>
      <c r="K1373" s="43">
        <f t="shared" si="184"/>
        <v>1</v>
      </c>
      <c r="L1373" s="43">
        <f t="shared" si="185"/>
        <v>1371</v>
      </c>
      <c r="M1373" s="44">
        <f t="shared" si="186"/>
        <v>24874.370000000028</v>
      </c>
      <c r="N1373" s="4">
        <f t="shared" si="180"/>
        <v>16.027085427135638</v>
      </c>
      <c r="O1373" s="4">
        <f t="shared" si="187"/>
        <v>16.21708542713564</v>
      </c>
    </row>
    <row r="1374" spans="1:15" x14ac:dyDescent="0.2">
      <c r="A1374" s="5">
        <v>43012</v>
      </c>
      <c r="B1374" s="4">
        <v>17.404</v>
      </c>
      <c r="C1374" s="4">
        <f>MIN($B$2:B1374)</f>
        <v>15.91</v>
      </c>
      <c r="D1374" s="43">
        <f t="shared" si="181"/>
        <v>1</v>
      </c>
      <c r="E1374" s="43">
        <f t="shared" si="182"/>
        <v>192</v>
      </c>
      <c r="F1374" s="44">
        <f t="shared" si="183"/>
        <v>3256.4860000000017</v>
      </c>
      <c r="G1374" s="44">
        <f t="shared" si="189"/>
        <v>16.960864583333343</v>
      </c>
      <c r="H1374" s="4">
        <f t="shared" si="179"/>
        <v>16.960864583333343</v>
      </c>
      <c r="I1374" s="4">
        <v>17.635999999999999</v>
      </c>
      <c r="J1374" s="4">
        <f t="shared" si="188"/>
        <v>17.826000000000001</v>
      </c>
      <c r="K1374" s="43">
        <f t="shared" si="184"/>
        <v>1</v>
      </c>
      <c r="L1374" s="43">
        <f t="shared" si="185"/>
        <v>1372</v>
      </c>
      <c r="M1374" s="44">
        <f t="shared" si="186"/>
        <v>24892.006000000027</v>
      </c>
      <c r="N1374" s="4">
        <f t="shared" si="180"/>
        <v>16.035040201004978</v>
      </c>
      <c r="O1374" s="4">
        <f t="shared" si="187"/>
        <v>16.22504020100498</v>
      </c>
    </row>
    <row r="1375" spans="1:15" x14ac:dyDescent="0.2">
      <c r="A1375" s="5">
        <v>43013</v>
      </c>
      <c r="B1375" s="4">
        <v>17.437999999999999</v>
      </c>
      <c r="C1375" s="4">
        <f>MIN($B$2:B1375)</f>
        <v>15.91</v>
      </c>
      <c r="D1375" s="43">
        <f t="shared" si="181"/>
        <v>1</v>
      </c>
      <c r="E1375" s="43">
        <f t="shared" si="182"/>
        <v>193</v>
      </c>
      <c r="F1375" s="44">
        <f t="shared" si="183"/>
        <v>3273.9240000000018</v>
      </c>
      <c r="G1375" s="44">
        <f t="shared" si="189"/>
        <v>16.963336787564778</v>
      </c>
      <c r="H1375" s="4">
        <f t="shared" si="179"/>
        <v>16.963336787564778</v>
      </c>
      <c r="I1375" s="4">
        <v>17.896999999999998</v>
      </c>
      <c r="J1375" s="4">
        <f t="shared" si="188"/>
        <v>18.087</v>
      </c>
      <c r="K1375" s="43">
        <f t="shared" si="184"/>
        <v>1</v>
      </c>
      <c r="L1375" s="43">
        <f t="shared" si="185"/>
        <v>1373</v>
      </c>
      <c r="M1375" s="44">
        <f t="shared" si="186"/>
        <v>24909.903000000028</v>
      </c>
      <c r="N1375" s="4">
        <f t="shared" si="180"/>
        <v>16.043969849246196</v>
      </c>
      <c r="O1375" s="4">
        <f t="shared" si="187"/>
        <v>16.233969849246197</v>
      </c>
    </row>
    <row r="1376" spans="1:15" x14ac:dyDescent="0.2">
      <c r="A1376" s="5">
        <v>43014</v>
      </c>
      <c r="B1376" s="4">
        <v>17.356999999999999</v>
      </c>
      <c r="C1376" s="4">
        <f>MIN($B$2:B1376)</f>
        <v>15.91</v>
      </c>
      <c r="D1376" s="43">
        <f t="shared" si="181"/>
        <v>1</v>
      </c>
      <c r="E1376" s="43">
        <f t="shared" si="182"/>
        <v>194</v>
      </c>
      <c r="F1376" s="44">
        <f t="shared" si="183"/>
        <v>3291.2810000000018</v>
      </c>
      <c r="G1376" s="44">
        <f t="shared" si="189"/>
        <v>16.965365979381453</v>
      </c>
      <c r="H1376" s="4">
        <f t="shared" si="179"/>
        <v>16.965365979381453</v>
      </c>
      <c r="I1376" s="4">
        <v>17.68</v>
      </c>
      <c r="J1376" s="4">
        <f t="shared" si="188"/>
        <v>17.87</v>
      </c>
      <c r="K1376" s="43">
        <f t="shared" si="184"/>
        <v>1</v>
      </c>
      <c r="L1376" s="43">
        <f t="shared" si="185"/>
        <v>1374</v>
      </c>
      <c r="M1376" s="44">
        <f t="shared" si="186"/>
        <v>24927.583000000028</v>
      </c>
      <c r="N1376" s="4">
        <f t="shared" si="180"/>
        <v>16.051979899497457</v>
      </c>
      <c r="O1376" s="4">
        <f t="shared" si="187"/>
        <v>16.241979899497458</v>
      </c>
    </row>
    <row r="1377" spans="1:15" x14ac:dyDescent="0.2">
      <c r="A1377" s="5">
        <v>43015</v>
      </c>
      <c r="C1377" s="4">
        <f>MIN($B$2:B1377)</f>
        <v>15.91</v>
      </c>
      <c r="D1377" s="43">
        <f t="shared" si="181"/>
        <v>0</v>
      </c>
      <c r="E1377" s="43">
        <f t="shared" si="182"/>
        <v>194</v>
      </c>
      <c r="F1377" s="44">
        <f t="shared" si="183"/>
        <v>3291.2810000000018</v>
      </c>
      <c r="G1377" s="44">
        <f t="shared" si="189"/>
        <v>16.965365979381453</v>
      </c>
      <c r="H1377" s="4">
        <f t="shared" si="179"/>
        <v>16.965365979381453</v>
      </c>
      <c r="I1377" s="4">
        <v>17.698</v>
      </c>
      <c r="J1377" s="4">
        <f t="shared" si="188"/>
        <v>17.888000000000002</v>
      </c>
      <c r="K1377" s="43">
        <f t="shared" si="184"/>
        <v>1</v>
      </c>
      <c r="L1377" s="43">
        <f t="shared" si="185"/>
        <v>1375</v>
      </c>
      <c r="M1377" s="44">
        <f t="shared" si="186"/>
        <v>24945.281000000028</v>
      </c>
      <c r="N1377" s="4">
        <f t="shared" si="180"/>
        <v>16.060185929648217</v>
      </c>
      <c r="O1377" s="4">
        <f t="shared" si="187"/>
        <v>16.250185929648218</v>
      </c>
    </row>
    <row r="1378" spans="1:15" x14ac:dyDescent="0.2">
      <c r="A1378" s="5">
        <v>43016</v>
      </c>
      <c r="C1378" s="4">
        <f>MIN($B$2:B1378)</f>
        <v>15.91</v>
      </c>
      <c r="D1378" s="43">
        <f t="shared" si="181"/>
        <v>0</v>
      </c>
      <c r="E1378" s="43">
        <f t="shared" si="182"/>
        <v>194</v>
      </c>
      <c r="F1378" s="44">
        <f t="shared" si="183"/>
        <v>3291.2810000000018</v>
      </c>
      <c r="G1378" s="44">
        <f t="shared" si="189"/>
        <v>16.965365979381453</v>
      </c>
      <c r="H1378" s="4">
        <f t="shared" si="179"/>
        <v>16.965365979381453</v>
      </c>
      <c r="I1378" s="4">
        <v>17.89</v>
      </c>
      <c r="J1378" s="4">
        <f t="shared" si="188"/>
        <v>18.080000000000002</v>
      </c>
      <c r="K1378" s="43">
        <f t="shared" si="184"/>
        <v>1</v>
      </c>
      <c r="L1378" s="43">
        <f t="shared" si="185"/>
        <v>1376</v>
      </c>
      <c r="M1378" s="44">
        <f t="shared" si="186"/>
        <v>24963.171000000028</v>
      </c>
      <c r="N1378" s="4">
        <f t="shared" si="180"/>
        <v>16.070422110552741</v>
      </c>
      <c r="O1378" s="4">
        <f t="shared" si="187"/>
        <v>16.260422110552742</v>
      </c>
    </row>
    <row r="1379" spans="1:15" x14ac:dyDescent="0.2">
      <c r="A1379" s="5">
        <v>43017</v>
      </c>
      <c r="B1379" s="4">
        <v>17.48</v>
      </c>
      <c r="C1379" s="4">
        <f>MIN($B$2:B1379)</f>
        <v>15.91</v>
      </c>
      <c r="D1379" s="43">
        <f t="shared" si="181"/>
        <v>1</v>
      </c>
      <c r="E1379" s="43">
        <f t="shared" si="182"/>
        <v>195</v>
      </c>
      <c r="F1379" s="44">
        <f t="shared" si="183"/>
        <v>3308.7610000000018</v>
      </c>
      <c r="G1379" s="44">
        <f t="shared" si="189"/>
        <v>16.968005128205139</v>
      </c>
      <c r="H1379" s="4">
        <f t="shared" si="179"/>
        <v>16.968005128205139</v>
      </c>
      <c r="I1379" s="4">
        <v>18.295000000000002</v>
      </c>
      <c r="J1379" s="4">
        <f t="shared" si="188"/>
        <v>18.485000000000003</v>
      </c>
      <c r="K1379" s="43">
        <f t="shared" si="184"/>
        <v>1</v>
      </c>
      <c r="L1379" s="43">
        <f t="shared" si="185"/>
        <v>1377</v>
      </c>
      <c r="M1379" s="44">
        <f t="shared" si="186"/>
        <v>24981.466000000026</v>
      </c>
      <c r="N1379" s="4">
        <f t="shared" si="180"/>
        <v>16.082623115577867</v>
      </c>
      <c r="O1379" s="4">
        <f t="shared" si="187"/>
        <v>16.272623115577868</v>
      </c>
    </row>
    <row r="1380" spans="1:15" x14ac:dyDescent="0.2">
      <c r="A1380" s="5">
        <v>43018</v>
      </c>
      <c r="B1380" s="4">
        <v>17.516999999999999</v>
      </c>
      <c r="C1380" s="4">
        <f>MIN($B$2:B1380)</f>
        <v>15.91</v>
      </c>
      <c r="D1380" s="43">
        <f t="shared" si="181"/>
        <v>1</v>
      </c>
      <c r="E1380" s="43">
        <f t="shared" si="182"/>
        <v>196</v>
      </c>
      <c r="F1380" s="44">
        <f t="shared" si="183"/>
        <v>3326.2780000000016</v>
      </c>
      <c r="G1380" s="44">
        <f t="shared" si="189"/>
        <v>16.970806122448987</v>
      </c>
      <c r="H1380" s="4">
        <f t="shared" si="179"/>
        <v>16.970806122448987</v>
      </c>
      <c r="I1380" s="4">
        <v>17.849</v>
      </c>
      <c r="J1380" s="4">
        <f t="shared" si="188"/>
        <v>18.039000000000001</v>
      </c>
      <c r="K1380" s="43">
        <f t="shared" si="184"/>
        <v>1</v>
      </c>
      <c r="L1380" s="43">
        <f t="shared" si="185"/>
        <v>1378</v>
      </c>
      <c r="M1380" s="44">
        <f t="shared" si="186"/>
        <v>24999.315000000024</v>
      </c>
      <c r="N1380" s="4">
        <f t="shared" si="180"/>
        <v>16.09429648241202</v>
      </c>
      <c r="O1380" s="4">
        <f t="shared" si="187"/>
        <v>16.284296482412021</v>
      </c>
    </row>
    <row r="1381" spans="1:15" x14ac:dyDescent="0.2">
      <c r="A1381" s="5">
        <v>43019</v>
      </c>
      <c r="B1381" s="4">
        <v>17.434000000000001</v>
      </c>
      <c r="C1381" s="4">
        <f>MIN($B$2:B1381)</f>
        <v>15.91</v>
      </c>
      <c r="D1381" s="43">
        <f t="shared" si="181"/>
        <v>1</v>
      </c>
      <c r="E1381" s="43">
        <f t="shared" si="182"/>
        <v>197</v>
      </c>
      <c r="F1381" s="44">
        <f t="shared" si="183"/>
        <v>3343.7120000000018</v>
      </c>
      <c r="G1381" s="44">
        <f t="shared" si="189"/>
        <v>16.973157360406102</v>
      </c>
      <c r="H1381" s="4">
        <f t="shared" si="179"/>
        <v>16.973157360406102</v>
      </c>
      <c r="I1381" s="4">
        <v>17.495999999999999</v>
      </c>
      <c r="J1381" s="4">
        <f t="shared" si="188"/>
        <v>17.686</v>
      </c>
      <c r="K1381" s="43">
        <f t="shared" si="184"/>
        <v>1</v>
      </c>
      <c r="L1381" s="43">
        <f t="shared" si="185"/>
        <v>1379</v>
      </c>
      <c r="M1381" s="44">
        <f t="shared" si="186"/>
        <v>25016.811000000023</v>
      </c>
      <c r="N1381" s="4">
        <f t="shared" si="180"/>
        <v>16.10442713567835</v>
      </c>
      <c r="O1381" s="4">
        <f t="shared" si="187"/>
        <v>16.294427135678351</v>
      </c>
    </row>
    <row r="1382" spans="1:15" x14ac:dyDescent="0.2">
      <c r="A1382" s="5">
        <v>43020</v>
      </c>
      <c r="B1382" s="4">
        <v>17.478000000000002</v>
      </c>
      <c r="C1382" s="4">
        <f>MIN($B$2:B1382)</f>
        <v>15.91</v>
      </c>
      <c r="D1382" s="43">
        <f t="shared" si="181"/>
        <v>1</v>
      </c>
      <c r="E1382" s="43">
        <f t="shared" si="182"/>
        <v>198</v>
      </c>
      <c r="F1382" s="44">
        <f t="shared" si="183"/>
        <v>3361.1900000000019</v>
      </c>
      <c r="G1382" s="44">
        <f t="shared" si="189"/>
        <v>16.975707070707081</v>
      </c>
      <c r="H1382" s="4">
        <f t="shared" si="179"/>
        <v>16.975707070707081</v>
      </c>
      <c r="I1382" s="4">
        <v>17.238</v>
      </c>
      <c r="J1382" s="4">
        <f t="shared" si="188"/>
        <v>17.428000000000001</v>
      </c>
      <c r="K1382" s="43">
        <f t="shared" si="184"/>
        <v>1</v>
      </c>
      <c r="L1382" s="43">
        <f t="shared" si="185"/>
        <v>1380</v>
      </c>
      <c r="M1382" s="44">
        <f t="shared" si="186"/>
        <v>25034.049000000025</v>
      </c>
      <c r="N1382" s="4">
        <f t="shared" si="180"/>
        <v>16.11265326633163</v>
      </c>
      <c r="O1382" s="4">
        <f t="shared" si="187"/>
        <v>16.302653266331632</v>
      </c>
    </row>
    <row r="1383" spans="1:15" x14ac:dyDescent="0.2">
      <c r="A1383" s="5">
        <v>43021</v>
      </c>
      <c r="B1383" s="4">
        <v>17.638999999999999</v>
      </c>
      <c r="C1383" s="4">
        <f>MIN($B$2:B1383)</f>
        <v>15.91</v>
      </c>
      <c r="D1383" s="43">
        <f t="shared" si="181"/>
        <v>1</v>
      </c>
      <c r="E1383" s="43">
        <f t="shared" si="182"/>
        <v>199</v>
      </c>
      <c r="F1383" s="44">
        <f t="shared" si="183"/>
        <v>3378.829000000002</v>
      </c>
      <c r="G1383" s="44">
        <f t="shared" si="189"/>
        <v>16.979040201005034</v>
      </c>
      <c r="H1383" s="4">
        <f t="shared" si="179"/>
        <v>16.979040201005034</v>
      </c>
      <c r="I1383" s="4">
        <v>16.989999999999998</v>
      </c>
      <c r="J1383" s="4">
        <f t="shared" si="188"/>
        <v>17.18</v>
      </c>
      <c r="K1383" s="43">
        <f t="shared" si="184"/>
        <v>1</v>
      </c>
      <c r="L1383" s="43">
        <f t="shared" si="185"/>
        <v>1381</v>
      </c>
      <c r="M1383" s="44">
        <f t="shared" si="186"/>
        <v>25051.039000000026</v>
      </c>
      <c r="N1383" s="4">
        <f t="shared" si="180"/>
        <v>16.121673366834152</v>
      </c>
      <c r="O1383" s="4">
        <f t="shared" si="187"/>
        <v>16.311673366834153</v>
      </c>
    </row>
    <row r="1384" spans="1:15" x14ac:dyDescent="0.2">
      <c r="A1384" s="5">
        <v>43022</v>
      </c>
      <c r="C1384" s="4">
        <f>MIN($B$2:B1384)</f>
        <v>15.91</v>
      </c>
      <c r="D1384" s="43">
        <f t="shared" si="181"/>
        <v>0</v>
      </c>
      <c r="E1384" s="43">
        <f t="shared" si="182"/>
        <v>199</v>
      </c>
      <c r="F1384" s="44">
        <f t="shared" si="183"/>
        <v>3378.829000000002</v>
      </c>
      <c r="G1384" s="44">
        <f t="shared" si="189"/>
        <v>16.979040201005034</v>
      </c>
      <c r="H1384" s="4">
        <f t="shared" si="179"/>
        <v>16.979040201005034</v>
      </c>
      <c r="I1384" s="4">
        <v>16.914999999999999</v>
      </c>
      <c r="J1384" s="4">
        <f t="shared" si="188"/>
        <v>17.105</v>
      </c>
      <c r="K1384" s="43">
        <f t="shared" si="184"/>
        <v>1</v>
      </c>
      <c r="L1384" s="43">
        <f t="shared" si="185"/>
        <v>1382</v>
      </c>
      <c r="M1384" s="44">
        <f t="shared" si="186"/>
        <v>25067.954000000027</v>
      </c>
      <c r="N1384" s="4">
        <f t="shared" si="180"/>
        <v>16.130562814070334</v>
      </c>
      <c r="O1384" s="4">
        <f t="shared" si="187"/>
        <v>16.320562814070335</v>
      </c>
    </row>
    <row r="1385" spans="1:15" x14ac:dyDescent="0.2">
      <c r="A1385" s="5">
        <v>43023</v>
      </c>
      <c r="C1385" s="4">
        <f>MIN($B$2:B1385)</f>
        <v>15.91</v>
      </c>
      <c r="D1385" s="43">
        <f t="shared" si="181"/>
        <v>0</v>
      </c>
      <c r="E1385" s="43">
        <f t="shared" si="182"/>
        <v>199</v>
      </c>
      <c r="F1385" s="44">
        <f t="shared" si="183"/>
        <v>3378.829000000002</v>
      </c>
      <c r="G1385" s="44">
        <f t="shared" si="189"/>
        <v>16.979040201005034</v>
      </c>
      <c r="H1385" s="4">
        <f t="shared" si="179"/>
        <v>16.979040201005034</v>
      </c>
      <c r="I1385" s="4">
        <v>16.957000000000001</v>
      </c>
      <c r="J1385" s="4">
        <f t="shared" si="188"/>
        <v>17.147000000000002</v>
      </c>
      <c r="K1385" s="43">
        <f t="shared" si="184"/>
        <v>1</v>
      </c>
      <c r="L1385" s="43">
        <f t="shared" si="185"/>
        <v>1383</v>
      </c>
      <c r="M1385" s="44">
        <f t="shared" si="186"/>
        <v>25084.911000000026</v>
      </c>
      <c r="N1385" s="4">
        <f t="shared" si="180"/>
        <v>16.137688442211026</v>
      </c>
      <c r="O1385" s="4">
        <f t="shared" si="187"/>
        <v>16.327688442211027</v>
      </c>
    </row>
    <row r="1386" spans="1:15" x14ac:dyDescent="0.2">
      <c r="A1386" s="5">
        <v>43024</v>
      </c>
      <c r="B1386" s="4">
        <v>17.748999999999999</v>
      </c>
      <c r="C1386" s="4">
        <f>MIN($B$2:B1386)</f>
        <v>15.91</v>
      </c>
      <c r="D1386" s="43">
        <f t="shared" si="181"/>
        <v>1</v>
      </c>
      <c r="E1386" s="43">
        <f t="shared" si="182"/>
        <v>200</v>
      </c>
      <c r="F1386" s="44">
        <f t="shared" si="183"/>
        <v>3396.5780000000018</v>
      </c>
      <c r="G1386" s="44">
        <f t="shared" si="189"/>
        <v>16.982890000000008</v>
      </c>
      <c r="H1386" s="4">
        <f t="shared" si="179"/>
        <v>16.978381909547746</v>
      </c>
      <c r="I1386" s="4">
        <v>16.948</v>
      </c>
      <c r="J1386" s="4">
        <f t="shared" si="188"/>
        <v>17.138000000000002</v>
      </c>
      <c r="K1386" s="43">
        <f t="shared" si="184"/>
        <v>1</v>
      </c>
      <c r="L1386" s="43">
        <f t="shared" si="185"/>
        <v>1384</v>
      </c>
      <c r="M1386" s="44">
        <f t="shared" si="186"/>
        <v>25101.859000000026</v>
      </c>
      <c r="N1386" s="4">
        <f t="shared" si="180"/>
        <v>16.144266331658269</v>
      </c>
      <c r="O1386" s="4">
        <f t="shared" si="187"/>
        <v>16.33426633165827</v>
      </c>
    </row>
    <row r="1387" spans="1:15" x14ac:dyDescent="0.2">
      <c r="A1387" s="5">
        <v>43025</v>
      </c>
      <c r="B1387" s="4">
        <v>17.738</v>
      </c>
      <c r="C1387" s="4">
        <f>MIN($B$2:B1387)</f>
        <v>15.91</v>
      </c>
      <c r="D1387" s="43">
        <f t="shared" si="181"/>
        <v>1</v>
      </c>
      <c r="E1387" s="43">
        <f t="shared" si="182"/>
        <v>201</v>
      </c>
      <c r="F1387" s="44">
        <f t="shared" si="183"/>
        <v>3414.3160000000016</v>
      </c>
      <c r="G1387" s="44">
        <f t="shared" si="189"/>
        <v>16.986646766169162</v>
      </c>
      <c r="H1387" s="4">
        <f t="shared" si="179"/>
        <v>16.976713567839205</v>
      </c>
      <c r="I1387" s="4">
        <v>16.876000000000001</v>
      </c>
      <c r="J1387" s="4">
        <f t="shared" si="188"/>
        <v>17.066000000000003</v>
      </c>
      <c r="K1387" s="43">
        <f t="shared" si="184"/>
        <v>1</v>
      </c>
      <c r="L1387" s="43">
        <f t="shared" si="185"/>
        <v>1385</v>
      </c>
      <c r="M1387" s="44">
        <f t="shared" si="186"/>
        <v>25118.735000000026</v>
      </c>
      <c r="N1387" s="4">
        <f t="shared" si="180"/>
        <v>16.151834170854254</v>
      </c>
      <c r="O1387" s="4">
        <f t="shared" si="187"/>
        <v>16.341834170854256</v>
      </c>
    </row>
    <row r="1388" spans="1:15" x14ac:dyDescent="0.2">
      <c r="A1388" s="5">
        <v>43026</v>
      </c>
      <c r="B1388" s="4">
        <v>17.745999999999999</v>
      </c>
      <c r="C1388" s="4">
        <f>MIN($B$2:B1388)</f>
        <v>15.91</v>
      </c>
      <c r="D1388" s="43">
        <f t="shared" si="181"/>
        <v>1</v>
      </c>
      <c r="E1388" s="43">
        <f t="shared" si="182"/>
        <v>202</v>
      </c>
      <c r="F1388" s="44">
        <f t="shared" si="183"/>
        <v>3432.0620000000017</v>
      </c>
      <c r="G1388" s="44">
        <f t="shared" si="189"/>
        <v>16.990405940594069</v>
      </c>
      <c r="H1388" s="4">
        <f t="shared" si="179"/>
        <v>16.97553768844222</v>
      </c>
      <c r="I1388" s="4">
        <v>17.21</v>
      </c>
      <c r="J1388" s="4">
        <f t="shared" si="188"/>
        <v>17.400000000000002</v>
      </c>
      <c r="K1388" s="43">
        <f t="shared" si="184"/>
        <v>1</v>
      </c>
      <c r="L1388" s="43">
        <f t="shared" si="185"/>
        <v>1386</v>
      </c>
      <c r="M1388" s="44">
        <f t="shared" si="186"/>
        <v>25135.945000000025</v>
      </c>
      <c r="N1388" s="4">
        <f t="shared" si="180"/>
        <v>16.158497487437174</v>
      </c>
      <c r="O1388" s="4">
        <f t="shared" si="187"/>
        <v>16.348497487437175</v>
      </c>
    </row>
    <row r="1389" spans="1:15" x14ac:dyDescent="0.2">
      <c r="A1389" s="5">
        <v>43027</v>
      </c>
      <c r="B1389" s="4">
        <v>17.581</v>
      </c>
      <c r="C1389" s="4">
        <f>MIN($B$2:B1389)</f>
        <v>15.91</v>
      </c>
      <c r="D1389" s="43">
        <f t="shared" si="181"/>
        <v>1</v>
      </c>
      <c r="E1389" s="43">
        <f t="shared" si="182"/>
        <v>203</v>
      </c>
      <c r="F1389" s="44">
        <f t="shared" si="183"/>
        <v>3449.6430000000018</v>
      </c>
      <c r="G1389" s="44">
        <f t="shared" si="189"/>
        <v>16.99331527093597</v>
      </c>
      <c r="H1389" s="4">
        <f t="shared" ref="H1389:H1452" si="190">(F1389-F1103)/(E1389-E1103)</f>
        <v>16.974386934673376</v>
      </c>
      <c r="I1389" s="4">
        <v>17.012</v>
      </c>
      <c r="J1389" s="4">
        <f t="shared" si="188"/>
        <v>17.202000000000002</v>
      </c>
      <c r="K1389" s="43">
        <f t="shared" si="184"/>
        <v>1</v>
      </c>
      <c r="L1389" s="43">
        <f t="shared" si="185"/>
        <v>1387</v>
      </c>
      <c r="M1389" s="44">
        <f t="shared" si="186"/>
        <v>25152.957000000024</v>
      </c>
      <c r="N1389" s="4">
        <f t="shared" ref="N1389:N1452" si="191">(M1389-M1189)/(L1389-L1189)</f>
        <v>16.162753768844198</v>
      </c>
      <c r="O1389" s="4">
        <f t="shared" si="187"/>
        <v>16.352753768844199</v>
      </c>
    </row>
    <row r="1390" spans="1:15" x14ac:dyDescent="0.2">
      <c r="A1390" s="5">
        <v>43028</v>
      </c>
      <c r="B1390" s="4">
        <v>17.337</v>
      </c>
      <c r="C1390" s="4">
        <f>MIN($B$2:B1390)</f>
        <v>15.91</v>
      </c>
      <c r="D1390" s="43">
        <f t="shared" si="181"/>
        <v>1</v>
      </c>
      <c r="E1390" s="43">
        <f t="shared" si="182"/>
        <v>204</v>
      </c>
      <c r="F1390" s="44">
        <f t="shared" si="183"/>
        <v>3466.9800000000018</v>
      </c>
      <c r="G1390" s="44">
        <f t="shared" si="189"/>
        <v>16.995000000000008</v>
      </c>
      <c r="H1390" s="4">
        <f t="shared" si="190"/>
        <v>16.976200000000009</v>
      </c>
      <c r="I1390" s="4">
        <v>16.748999999999999</v>
      </c>
      <c r="J1390" s="4">
        <f t="shared" si="188"/>
        <v>16.939</v>
      </c>
      <c r="K1390" s="43">
        <f t="shared" si="184"/>
        <v>1</v>
      </c>
      <c r="L1390" s="43">
        <f t="shared" si="185"/>
        <v>1388</v>
      </c>
      <c r="M1390" s="44">
        <f t="shared" si="186"/>
        <v>25169.706000000024</v>
      </c>
      <c r="N1390" s="4">
        <f t="shared" si="191"/>
        <v>16.164030150753749</v>
      </c>
      <c r="O1390" s="4">
        <f t="shared" si="187"/>
        <v>16.354030150753751</v>
      </c>
    </row>
    <row r="1391" spans="1:15" x14ac:dyDescent="0.2">
      <c r="A1391" s="5">
        <v>43029</v>
      </c>
      <c r="C1391" s="4">
        <f>MIN($B$2:B1391)</f>
        <v>15.91</v>
      </c>
      <c r="D1391" s="43">
        <f t="shared" si="181"/>
        <v>0</v>
      </c>
      <c r="E1391" s="43">
        <f t="shared" si="182"/>
        <v>204</v>
      </c>
      <c r="F1391" s="44">
        <f t="shared" si="183"/>
        <v>3466.9800000000018</v>
      </c>
      <c r="G1391" s="44">
        <f t="shared" si="189"/>
        <v>16.995000000000008</v>
      </c>
      <c r="H1391" s="4">
        <f t="shared" si="190"/>
        <v>16.976200000000009</v>
      </c>
      <c r="I1391" s="4">
        <v>16.803000000000001</v>
      </c>
      <c r="J1391" s="4">
        <f t="shared" si="188"/>
        <v>16.993000000000002</v>
      </c>
      <c r="K1391" s="43">
        <f t="shared" si="184"/>
        <v>1</v>
      </c>
      <c r="L1391" s="43">
        <f t="shared" si="185"/>
        <v>1389</v>
      </c>
      <c r="M1391" s="44">
        <f t="shared" si="186"/>
        <v>25186.509000000024</v>
      </c>
      <c r="N1391" s="4">
        <f t="shared" si="191"/>
        <v>16.167256281407017</v>
      </c>
      <c r="O1391" s="4">
        <f t="shared" si="187"/>
        <v>16.357256281407018</v>
      </c>
    </row>
    <row r="1392" spans="1:15" x14ac:dyDescent="0.2">
      <c r="A1392" s="5">
        <v>43030</v>
      </c>
      <c r="C1392" s="4">
        <f>MIN($B$2:B1392)</f>
        <v>15.91</v>
      </c>
      <c r="D1392" s="43">
        <f t="shared" si="181"/>
        <v>0</v>
      </c>
      <c r="E1392" s="43">
        <f t="shared" si="182"/>
        <v>204</v>
      </c>
      <c r="F1392" s="44">
        <f t="shared" si="183"/>
        <v>3466.9800000000018</v>
      </c>
      <c r="G1392" s="44">
        <f t="shared" si="189"/>
        <v>16.995000000000008</v>
      </c>
      <c r="H1392" s="4">
        <f t="shared" si="190"/>
        <v>16.971005025125638</v>
      </c>
      <c r="I1392" s="4">
        <v>17.28</v>
      </c>
      <c r="J1392" s="4">
        <f t="shared" si="188"/>
        <v>17.470000000000002</v>
      </c>
      <c r="K1392" s="43">
        <f t="shared" si="184"/>
        <v>1</v>
      </c>
      <c r="L1392" s="43">
        <f t="shared" si="185"/>
        <v>1390</v>
      </c>
      <c r="M1392" s="44">
        <f t="shared" si="186"/>
        <v>25203.789000000022</v>
      </c>
      <c r="N1392" s="4">
        <f t="shared" si="191"/>
        <v>16.170944723618071</v>
      </c>
      <c r="O1392" s="4">
        <f t="shared" si="187"/>
        <v>16.360944723618072</v>
      </c>
    </row>
    <row r="1393" spans="1:15" x14ac:dyDescent="0.2">
      <c r="A1393" s="5">
        <v>43031</v>
      </c>
      <c r="B1393" s="4">
        <v>17.286000000000001</v>
      </c>
      <c r="C1393" s="4">
        <f>MIN($B$2:B1393)</f>
        <v>15.91</v>
      </c>
      <c r="D1393" s="43">
        <f t="shared" si="181"/>
        <v>1</v>
      </c>
      <c r="E1393" s="43">
        <f t="shared" si="182"/>
        <v>205</v>
      </c>
      <c r="F1393" s="44">
        <f t="shared" si="183"/>
        <v>3484.2660000000019</v>
      </c>
      <c r="G1393" s="44">
        <f t="shared" si="189"/>
        <v>16.996419512195132</v>
      </c>
      <c r="H1393" s="4">
        <f t="shared" si="190"/>
        <v>16.967266331658301</v>
      </c>
      <c r="I1393" s="4">
        <v>17.134</v>
      </c>
      <c r="J1393" s="4">
        <f t="shared" si="188"/>
        <v>17.324000000000002</v>
      </c>
      <c r="K1393" s="43">
        <f t="shared" si="184"/>
        <v>1</v>
      </c>
      <c r="L1393" s="43">
        <f t="shared" si="185"/>
        <v>1391</v>
      </c>
      <c r="M1393" s="44">
        <f t="shared" si="186"/>
        <v>25220.923000000021</v>
      </c>
      <c r="N1393" s="4">
        <f t="shared" si="191"/>
        <v>16.174020100502482</v>
      </c>
      <c r="O1393" s="4">
        <f t="shared" si="187"/>
        <v>16.364020100502483</v>
      </c>
    </row>
    <row r="1394" spans="1:15" x14ac:dyDescent="0.2">
      <c r="A1394" s="5">
        <v>43032</v>
      </c>
      <c r="B1394" s="4">
        <v>17.262</v>
      </c>
      <c r="C1394" s="4">
        <f>MIN($B$2:B1394)</f>
        <v>15.91</v>
      </c>
      <c r="D1394" s="43">
        <f t="shared" si="181"/>
        <v>1</v>
      </c>
      <c r="E1394" s="43">
        <f t="shared" si="182"/>
        <v>206</v>
      </c>
      <c r="F1394" s="44">
        <f t="shared" si="183"/>
        <v>3501.5280000000021</v>
      </c>
      <c r="G1394" s="44">
        <f t="shared" si="189"/>
        <v>16.997708737864087</v>
      </c>
      <c r="H1394" s="4">
        <f t="shared" si="190"/>
        <v>16.960693467336693</v>
      </c>
      <c r="I1394" s="4">
        <v>17.126000000000001</v>
      </c>
      <c r="J1394" s="4">
        <f t="shared" si="188"/>
        <v>17.316000000000003</v>
      </c>
      <c r="K1394" s="43">
        <f t="shared" si="184"/>
        <v>1</v>
      </c>
      <c r="L1394" s="43">
        <f t="shared" si="185"/>
        <v>1392</v>
      </c>
      <c r="M1394" s="44">
        <f t="shared" si="186"/>
        <v>25238.049000000021</v>
      </c>
      <c r="N1394" s="4">
        <f t="shared" si="191"/>
        <v>16.177884422110523</v>
      </c>
      <c r="O1394" s="4">
        <f t="shared" si="187"/>
        <v>16.367884422110524</v>
      </c>
    </row>
    <row r="1395" spans="1:15" x14ac:dyDescent="0.2">
      <c r="A1395" s="5">
        <v>43033</v>
      </c>
      <c r="B1395" s="4">
        <v>17.478000000000002</v>
      </c>
      <c r="C1395" s="4">
        <f>MIN($B$2:B1395)</f>
        <v>15.91</v>
      </c>
      <c r="D1395" s="43">
        <f t="shared" si="181"/>
        <v>1</v>
      </c>
      <c r="E1395" s="43">
        <f t="shared" si="182"/>
        <v>207</v>
      </c>
      <c r="F1395" s="44">
        <f t="shared" si="183"/>
        <v>3519.0060000000021</v>
      </c>
      <c r="G1395" s="44">
        <f t="shared" si="189"/>
        <v>17.000028985507257</v>
      </c>
      <c r="H1395" s="4">
        <f t="shared" si="190"/>
        <v>16.956010050251265</v>
      </c>
      <c r="I1395" s="4">
        <v>17.297000000000001</v>
      </c>
      <c r="J1395" s="4">
        <f t="shared" si="188"/>
        <v>17.487000000000002</v>
      </c>
      <c r="K1395" s="43">
        <f t="shared" si="184"/>
        <v>1</v>
      </c>
      <c r="L1395" s="43">
        <f t="shared" si="185"/>
        <v>1393</v>
      </c>
      <c r="M1395" s="44">
        <f t="shared" si="186"/>
        <v>25255.34600000002</v>
      </c>
      <c r="N1395" s="4">
        <f t="shared" si="191"/>
        <v>16.183944723618051</v>
      </c>
      <c r="O1395" s="4">
        <f t="shared" si="187"/>
        <v>16.373944723618052</v>
      </c>
    </row>
    <row r="1396" spans="1:15" x14ac:dyDescent="0.2">
      <c r="A1396" s="5">
        <v>43034</v>
      </c>
      <c r="B1396" s="4">
        <v>17.475999999999999</v>
      </c>
      <c r="C1396" s="4">
        <f>MIN($B$2:B1396)</f>
        <v>15.91</v>
      </c>
      <c r="D1396" s="43">
        <f t="shared" si="181"/>
        <v>1</v>
      </c>
      <c r="E1396" s="43">
        <f t="shared" si="182"/>
        <v>208</v>
      </c>
      <c r="F1396" s="44">
        <f t="shared" si="183"/>
        <v>3536.4820000000022</v>
      </c>
      <c r="G1396" s="44">
        <f t="shared" si="189"/>
        <v>17.002317307692319</v>
      </c>
      <c r="H1396" s="4">
        <f t="shared" si="190"/>
        <v>16.951567839195992</v>
      </c>
      <c r="I1396" s="4">
        <v>17.259</v>
      </c>
      <c r="J1396" s="4">
        <f t="shared" si="188"/>
        <v>17.449000000000002</v>
      </c>
      <c r="K1396" s="43">
        <f t="shared" si="184"/>
        <v>1</v>
      </c>
      <c r="L1396" s="43">
        <f t="shared" si="185"/>
        <v>1394</v>
      </c>
      <c r="M1396" s="44">
        <f t="shared" si="186"/>
        <v>25272.605000000018</v>
      </c>
      <c r="N1396" s="4">
        <f t="shared" si="191"/>
        <v>16.188688442211014</v>
      </c>
      <c r="O1396" s="4">
        <f t="shared" si="187"/>
        <v>16.378688442211015</v>
      </c>
    </row>
    <row r="1397" spans="1:15" x14ac:dyDescent="0.2">
      <c r="A1397" s="5">
        <v>43035</v>
      </c>
      <c r="B1397" s="4">
        <v>17.667999999999999</v>
      </c>
      <c r="C1397" s="4">
        <f>MIN($B$2:B1397)</f>
        <v>15.91</v>
      </c>
      <c r="D1397" s="43">
        <f t="shared" si="181"/>
        <v>1</v>
      </c>
      <c r="E1397" s="43">
        <f t="shared" si="182"/>
        <v>209</v>
      </c>
      <c r="F1397" s="44">
        <f t="shared" si="183"/>
        <v>3554.1500000000024</v>
      </c>
      <c r="G1397" s="44">
        <f t="shared" si="189"/>
        <v>17.005502392344511</v>
      </c>
      <c r="H1397" s="4">
        <f t="shared" si="190"/>
        <v>16.955150000000014</v>
      </c>
      <c r="I1397" s="4">
        <v>17.012</v>
      </c>
      <c r="J1397" s="4">
        <f t="shared" si="188"/>
        <v>17.202000000000002</v>
      </c>
      <c r="K1397" s="43">
        <f t="shared" si="184"/>
        <v>1</v>
      </c>
      <c r="L1397" s="43">
        <f t="shared" si="185"/>
        <v>1395</v>
      </c>
      <c r="M1397" s="44">
        <f t="shared" si="186"/>
        <v>25289.617000000017</v>
      </c>
      <c r="N1397" s="4">
        <f t="shared" si="191"/>
        <v>16.193195979899443</v>
      </c>
      <c r="O1397" s="4">
        <f t="shared" si="187"/>
        <v>16.383195979899444</v>
      </c>
    </row>
    <row r="1398" spans="1:15" x14ac:dyDescent="0.2">
      <c r="A1398" s="5">
        <v>43036</v>
      </c>
      <c r="C1398" s="4">
        <f>MIN($B$2:B1398)</f>
        <v>15.91</v>
      </c>
      <c r="D1398" s="43">
        <f t="shared" si="181"/>
        <v>0</v>
      </c>
      <c r="E1398" s="43">
        <f t="shared" si="182"/>
        <v>209</v>
      </c>
      <c r="F1398" s="44">
        <f t="shared" si="183"/>
        <v>3554.1500000000024</v>
      </c>
      <c r="G1398" s="44">
        <f t="shared" si="189"/>
        <v>17.005502392344511</v>
      </c>
      <c r="H1398" s="4">
        <f t="shared" si="190"/>
        <v>16.955150000000014</v>
      </c>
      <c r="I1398" s="4">
        <v>17.268999999999998</v>
      </c>
      <c r="J1398" s="4">
        <f t="shared" si="188"/>
        <v>17.459</v>
      </c>
      <c r="K1398" s="43">
        <f t="shared" si="184"/>
        <v>1</v>
      </c>
      <c r="L1398" s="43">
        <f t="shared" si="185"/>
        <v>1396</v>
      </c>
      <c r="M1398" s="44">
        <f t="shared" si="186"/>
        <v>25306.886000000017</v>
      </c>
      <c r="N1398" s="4">
        <f t="shared" si="191"/>
        <v>16.19987939698488</v>
      </c>
      <c r="O1398" s="4">
        <f t="shared" si="187"/>
        <v>16.389879396984881</v>
      </c>
    </row>
    <row r="1399" spans="1:15" x14ac:dyDescent="0.2">
      <c r="A1399" s="5">
        <v>43037</v>
      </c>
      <c r="C1399" s="4">
        <f>MIN($B$2:B1399)</f>
        <v>15.91</v>
      </c>
      <c r="D1399" s="43">
        <f t="shared" si="181"/>
        <v>0</v>
      </c>
      <c r="E1399" s="43">
        <f t="shared" si="182"/>
        <v>209</v>
      </c>
      <c r="F1399" s="44">
        <f t="shared" si="183"/>
        <v>3554.1500000000024</v>
      </c>
      <c r="G1399" s="44">
        <f t="shared" si="189"/>
        <v>17.005502392344511</v>
      </c>
      <c r="H1399" s="4">
        <f t="shared" si="190"/>
        <v>16.950000000000014</v>
      </c>
      <c r="I1399" s="4">
        <v>17.585000000000001</v>
      </c>
      <c r="J1399" s="4">
        <f t="shared" si="188"/>
        <v>17.775000000000002</v>
      </c>
      <c r="K1399" s="43">
        <f t="shared" si="184"/>
        <v>1</v>
      </c>
      <c r="L1399" s="43">
        <f t="shared" si="185"/>
        <v>1397</v>
      </c>
      <c r="M1399" s="44">
        <f t="shared" si="186"/>
        <v>25324.471000000016</v>
      </c>
      <c r="N1399" s="4">
        <f t="shared" si="191"/>
        <v>16.205798994974828</v>
      </c>
      <c r="O1399" s="4">
        <f t="shared" si="187"/>
        <v>16.395798994974829</v>
      </c>
    </row>
    <row r="1400" spans="1:15" x14ac:dyDescent="0.2">
      <c r="A1400" s="5">
        <v>43038</v>
      </c>
      <c r="B1400" s="4">
        <v>17.614999999999998</v>
      </c>
      <c r="C1400" s="4">
        <f>MIN($B$2:B1400)</f>
        <v>15.91</v>
      </c>
      <c r="D1400" s="43">
        <f t="shared" si="181"/>
        <v>1</v>
      </c>
      <c r="E1400" s="43">
        <f t="shared" si="182"/>
        <v>210</v>
      </c>
      <c r="F1400" s="44">
        <f t="shared" si="183"/>
        <v>3571.7650000000021</v>
      </c>
      <c r="G1400" s="44">
        <f t="shared" si="189"/>
        <v>17.008404761904771</v>
      </c>
      <c r="H1400" s="4">
        <f t="shared" si="190"/>
        <v>16.946206030150766</v>
      </c>
      <c r="I1400" s="4">
        <v>18.058</v>
      </c>
      <c r="J1400" s="4">
        <f t="shared" si="188"/>
        <v>18.248000000000001</v>
      </c>
      <c r="K1400" s="43">
        <f t="shared" si="184"/>
        <v>1</v>
      </c>
      <c r="L1400" s="43">
        <f t="shared" si="185"/>
        <v>1398</v>
      </c>
      <c r="M1400" s="44">
        <f t="shared" si="186"/>
        <v>25342.529000000017</v>
      </c>
      <c r="N1400" s="4">
        <f t="shared" si="191"/>
        <v>16.215693467336642</v>
      </c>
      <c r="O1400" s="4">
        <f t="shared" si="187"/>
        <v>16.405693467336643</v>
      </c>
    </row>
    <row r="1401" spans="1:15" x14ac:dyDescent="0.2">
      <c r="A1401" s="5">
        <v>43039</v>
      </c>
      <c r="B1401" s="4">
        <v>17.747</v>
      </c>
      <c r="C1401" s="4">
        <f>MIN($B$2:B1401)</f>
        <v>15.91</v>
      </c>
      <c r="D1401" s="43">
        <f t="shared" si="181"/>
        <v>1</v>
      </c>
      <c r="E1401" s="43">
        <f t="shared" si="182"/>
        <v>211</v>
      </c>
      <c r="F1401" s="44">
        <f t="shared" si="183"/>
        <v>3589.512000000002</v>
      </c>
      <c r="G1401" s="44">
        <f t="shared" si="189"/>
        <v>17.01190521327015</v>
      </c>
      <c r="H1401" s="4">
        <f t="shared" si="190"/>
        <v>16.943125628140713</v>
      </c>
      <c r="I1401" s="4">
        <v>18.062000000000001</v>
      </c>
      <c r="J1401" s="4">
        <f t="shared" si="188"/>
        <v>18.252000000000002</v>
      </c>
      <c r="K1401" s="43">
        <f t="shared" si="184"/>
        <v>1</v>
      </c>
      <c r="L1401" s="43">
        <f t="shared" si="185"/>
        <v>1399</v>
      </c>
      <c r="M1401" s="44">
        <f t="shared" si="186"/>
        <v>25360.591000000019</v>
      </c>
      <c r="N1401" s="4">
        <f t="shared" si="191"/>
        <v>16.22587939698489</v>
      </c>
      <c r="O1401" s="4">
        <f t="shared" si="187"/>
        <v>16.415879396984892</v>
      </c>
    </row>
    <row r="1402" spans="1:15" x14ac:dyDescent="0.2">
      <c r="A1402" s="5">
        <v>43040</v>
      </c>
      <c r="B1402" s="4">
        <v>17.856000000000002</v>
      </c>
      <c r="C1402" s="4">
        <f>MIN($B$2:B1402)</f>
        <v>15.91</v>
      </c>
      <c r="D1402" s="43">
        <f t="shared" si="181"/>
        <v>1</v>
      </c>
      <c r="E1402" s="43">
        <f t="shared" si="182"/>
        <v>212</v>
      </c>
      <c r="F1402" s="44">
        <f t="shared" si="183"/>
        <v>3607.3680000000022</v>
      </c>
      <c r="G1402" s="44">
        <f t="shared" si="189"/>
        <v>17.015886792452839</v>
      </c>
      <c r="H1402" s="4">
        <f t="shared" si="190"/>
        <v>16.940643216080414</v>
      </c>
      <c r="I1402" s="4">
        <v>18.161999999999999</v>
      </c>
      <c r="J1402" s="4">
        <f t="shared" si="188"/>
        <v>18.352</v>
      </c>
      <c r="K1402" s="43">
        <f t="shared" si="184"/>
        <v>1</v>
      </c>
      <c r="L1402" s="43">
        <f t="shared" si="185"/>
        <v>1400</v>
      </c>
      <c r="M1402" s="44">
        <f t="shared" si="186"/>
        <v>25378.753000000019</v>
      </c>
      <c r="N1402" s="4">
        <f t="shared" si="191"/>
        <v>16.236462311557755</v>
      </c>
      <c r="O1402" s="4">
        <f t="shared" si="187"/>
        <v>16.426462311557756</v>
      </c>
    </row>
    <row r="1403" spans="1:15" x14ac:dyDescent="0.2">
      <c r="A1403" s="5">
        <v>43041</v>
      </c>
      <c r="B1403" s="4">
        <v>17.733000000000001</v>
      </c>
      <c r="C1403" s="4">
        <f>MIN($B$2:B1403)</f>
        <v>15.91</v>
      </c>
      <c r="D1403" s="43">
        <f t="shared" si="181"/>
        <v>1</v>
      </c>
      <c r="E1403" s="43">
        <f t="shared" si="182"/>
        <v>213</v>
      </c>
      <c r="F1403" s="44">
        <f t="shared" si="183"/>
        <v>3625.1010000000024</v>
      </c>
      <c r="G1403" s="44">
        <f t="shared" si="189"/>
        <v>17.019253521126771</v>
      </c>
      <c r="H1403" s="4">
        <f t="shared" si="190"/>
        <v>16.936587939698505</v>
      </c>
      <c r="I1403" s="4">
        <v>18.236999999999998</v>
      </c>
      <c r="J1403" s="4">
        <f t="shared" si="188"/>
        <v>18.427</v>
      </c>
      <c r="K1403" s="43">
        <f t="shared" si="184"/>
        <v>1</v>
      </c>
      <c r="L1403" s="43">
        <f t="shared" si="185"/>
        <v>1401</v>
      </c>
      <c r="M1403" s="44">
        <f t="shared" si="186"/>
        <v>25396.99000000002</v>
      </c>
      <c r="N1403" s="4">
        <f t="shared" si="191"/>
        <v>16.245824120602986</v>
      </c>
      <c r="O1403" s="4">
        <f t="shared" si="187"/>
        <v>16.435824120602987</v>
      </c>
    </row>
    <row r="1404" spans="1:15" x14ac:dyDescent="0.2">
      <c r="A1404" s="5">
        <v>43042</v>
      </c>
      <c r="B1404" s="4">
        <v>17.541</v>
      </c>
      <c r="C1404" s="4">
        <f>MIN($B$2:B1404)</f>
        <v>15.91</v>
      </c>
      <c r="D1404" s="43">
        <f t="shared" si="181"/>
        <v>1</v>
      </c>
      <c r="E1404" s="43">
        <f t="shared" si="182"/>
        <v>214</v>
      </c>
      <c r="F1404" s="44">
        <f t="shared" si="183"/>
        <v>3642.6420000000026</v>
      </c>
      <c r="G1404" s="44">
        <f t="shared" si="189"/>
        <v>17.02169158878506</v>
      </c>
      <c r="H1404" s="4">
        <f t="shared" si="190"/>
        <v>16.939610000000012</v>
      </c>
      <c r="I1404" s="4">
        <v>17.82</v>
      </c>
      <c r="J1404" s="4">
        <f t="shared" si="188"/>
        <v>18.010000000000002</v>
      </c>
      <c r="K1404" s="43">
        <f t="shared" si="184"/>
        <v>1</v>
      </c>
      <c r="L1404" s="43">
        <f t="shared" si="185"/>
        <v>1402</v>
      </c>
      <c r="M1404" s="44">
        <f t="shared" si="186"/>
        <v>25414.810000000019</v>
      </c>
      <c r="N1404" s="4">
        <f t="shared" si="191"/>
        <v>16.253005025125599</v>
      </c>
      <c r="O1404" s="4">
        <f t="shared" si="187"/>
        <v>16.443005025125601</v>
      </c>
    </row>
    <row r="1405" spans="1:15" x14ac:dyDescent="0.2">
      <c r="A1405" s="5">
        <v>43043</v>
      </c>
      <c r="C1405" s="4">
        <f>MIN($B$2:B1405)</f>
        <v>15.91</v>
      </c>
      <c r="D1405" s="43">
        <f t="shared" si="181"/>
        <v>0</v>
      </c>
      <c r="E1405" s="43">
        <f t="shared" si="182"/>
        <v>214</v>
      </c>
      <c r="F1405" s="44">
        <f t="shared" si="183"/>
        <v>3642.6420000000026</v>
      </c>
      <c r="G1405" s="44">
        <f t="shared" si="189"/>
        <v>17.02169158878506</v>
      </c>
      <c r="H1405" s="4">
        <f t="shared" si="190"/>
        <v>16.939610000000012</v>
      </c>
      <c r="I1405" s="4">
        <v>17.913</v>
      </c>
      <c r="J1405" s="4">
        <f t="shared" si="188"/>
        <v>18.103000000000002</v>
      </c>
      <c r="K1405" s="43">
        <f t="shared" si="184"/>
        <v>1</v>
      </c>
      <c r="L1405" s="43">
        <f t="shared" si="185"/>
        <v>1403</v>
      </c>
      <c r="M1405" s="44">
        <f t="shared" si="186"/>
        <v>25432.72300000002</v>
      </c>
      <c r="N1405" s="4">
        <f t="shared" si="191"/>
        <v>16.259095477386904</v>
      </c>
      <c r="O1405" s="4">
        <f t="shared" si="187"/>
        <v>16.449095477386905</v>
      </c>
    </row>
    <row r="1406" spans="1:15" x14ac:dyDescent="0.2">
      <c r="A1406" s="5">
        <v>43044</v>
      </c>
      <c r="C1406" s="4">
        <f>MIN($B$2:B1406)</f>
        <v>15.91</v>
      </c>
      <c r="D1406" s="43">
        <f t="shared" si="181"/>
        <v>0</v>
      </c>
      <c r="E1406" s="43">
        <f t="shared" si="182"/>
        <v>214</v>
      </c>
      <c r="F1406" s="44">
        <f t="shared" si="183"/>
        <v>3642.6420000000026</v>
      </c>
      <c r="G1406" s="44">
        <f t="shared" si="189"/>
        <v>17.02169158878506</v>
      </c>
      <c r="H1406" s="4">
        <f t="shared" si="190"/>
        <v>16.931165829145741</v>
      </c>
      <c r="I1406" s="4">
        <v>18.215</v>
      </c>
      <c r="J1406" s="4">
        <f t="shared" si="188"/>
        <v>18.405000000000001</v>
      </c>
      <c r="K1406" s="43">
        <f t="shared" si="184"/>
        <v>1</v>
      </c>
      <c r="L1406" s="43">
        <f t="shared" si="185"/>
        <v>1404</v>
      </c>
      <c r="M1406" s="44">
        <f t="shared" si="186"/>
        <v>25450.93800000002</v>
      </c>
      <c r="N1406" s="4">
        <f t="shared" si="191"/>
        <v>16.264894472361771</v>
      </c>
      <c r="O1406" s="4">
        <f t="shared" si="187"/>
        <v>16.454894472361772</v>
      </c>
    </row>
    <row r="1407" spans="1:15" x14ac:dyDescent="0.2">
      <c r="A1407" s="5">
        <v>43045</v>
      </c>
      <c r="B1407" s="4">
        <v>18.036000000000001</v>
      </c>
      <c r="C1407" s="4">
        <f>MIN($B$2:B1407)</f>
        <v>15.91</v>
      </c>
      <c r="D1407" s="43">
        <f t="shared" si="181"/>
        <v>1</v>
      </c>
      <c r="E1407" s="43">
        <f t="shared" si="182"/>
        <v>215</v>
      </c>
      <c r="F1407" s="44">
        <f t="shared" si="183"/>
        <v>3660.6780000000026</v>
      </c>
      <c r="G1407" s="44">
        <f t="shared" si="189"/>
        <v>17.026409302325593</v>
      </c>
      <c r="H1407" s="4">
        <f t="shared" si="190"/>
        <v>16.929286432160819</v>
      </c>
      <c r="I1407" s="4">
        <v>19.05</v>
      </c>
      <c r="J1407" s="4">
        <f t="shared" si="188"/>
        <v>19.240000000000002</v>
      </c>
      <c r="K1407" s="43">
        <f t="shared" si="184"/>
        <v>1</v>
      </c>
      <c r="L1407" s="43">
        <f t="shared" si="185"/>
        <v>1405</v>
      </c>
      <c r="M1407" s="44">
        <f t="shared" si="186"/>
        <v>25469.988000000019</v>
      </c>
      <c r="N1407" s="4">
        <f t="shared" si="191"/>
        <v>16.276497487437137</v>
      </c>
      <c r="O1407" s="4">
        <f t="shared" si="187"/>
        <v>16.466497487437138</v>
      </c>
    </row>
    <row r="1408" spans="1:15" x14ac:dyDescent="0.2">
      <c r="A1408" s="5">
        <v>43046</v>
      </c>
      <c r="B1408" s="4">
        <v>18.277999999999999</v>
      </c>
      <c r="C1408" s="4">
        <f>MIN($B$2:B1408)</f>
        <v>15.91</v>
      </c>
      <c r="D1408" s="43">
        <f t="shared" si="181"/>
        <v>1</v>
      </c>
      <c r="E1408" s="43">
        <f t="shared" si="182"/>
        <v>216</v>
      </c>
      <c r="F1408" s="44">
        <f t="shared" si="183"/>
        <v>3678.9560000000024</v>
      </c>
      <c r="G1408" s="44">
        <f t="shared" si="189"/>
        <v>17.032203703703715</v>
      </c>
      <c r="H1408" s="4">
        <f t="shared" si="190"/>
        <v>16.929929648241217</v>
      </c>
      <c r="I1408" s="4">
        <v>19.34</v>
      </c>
      <c r="J1408" s="4">
        <f t="shared" si="188"/>
        <v>19.53</v>
      </c>
      <c r="K1408" s="43">
        <f t="shared" si="184"/>
        <v>1</v>
      </c>
      <c r="L1408" s="43">
        <f t="shared" si="185"/>
        <v>1406</v>
      </c>
      <c r="M1408" s="44">
        <f t="shared" si="186"/>
        <v>25489.32800000002</v>
      </c>
      <c r="N1408" s="4">
        <f t="shared" si="191"/>
        <v>16.289723618090409</v>
      </c>
      <c r="O1408" s="4">
        <f t="shared" si="187"/>
        <v>16.479723618090411</v>
      </c>
    </row>
    <row r="1409" spans="1:15" x14ac:dyDescent="0.2">
      <c r="A1409" s="5">
        <v>43047</v>
      </c>
      <c r="B1409" s="4">
        <v>18.314</v>
      </c>
      <c r="C1409" s="4">
        <f>MIN($B$2:B1409)</f>
        <v>15.91</v>
      </c>
      <c r="D1409" s="43">
        <f t="shared" si="181"/>
        <v>1</v>
      </c>
      <c r="E1409" s="43">
        <f t="shared" si="182"/>
        <v>217</v>
      </c>
      <c r="F1409" s="44">
        <f t="shared" si="183"/>
        <v>3697.2700000000023</v>
      </c>
      <c r="G1409" s="44">
        <f t="shared" si="189"/>
        <v>17.038110599078351</v>
      </c>
      <c r="H1409" s="4">
        <f t="shared" si="190"/>
        <v>16.93075376884423</v>
      </c>
      <c r="I1409" s="4">
        <v>19.376999999999999</v>
      </c>
      <c r="J1409" s="4">
        <f t="shared" si="188"/>
        <v>19.567</v>
      </c>
      <c r="K1409" s="43">
        <f t="shared" si="184"/>
        <v>1</v>
      </c>
      <c r="L1409" s="43">
        <f t="shared" si="185"/>
        <v>1407</v>
      </c>
      <c r="M1409" s="44">
        <f t="shared" si="186"/>
        <v>25508.70500000002</v>
      </c>
      <c r="N1409" s="4">
        <f t="shared" si="191"/>
        <v>16.303155778894425</v>
      </c>
      <c r="O1409" s="4">
        <f t="shared" si="187"/>
        <v>16.493155778894426</v>
      </c>
    </row>
    <row r="1410" spans="1:15" x14ac:dyDescent="0.2">
      <c r="A1410" s="5">
        <v>43048</v>
      </c>
      <c r="B1410" s="4">
        <v>18.495000000000001</v>
      </c>
      <c r="C1410" s="4">
        <f>MIN($B$2:B1410)</f>
        <v>15.91</v>
      </c>
      <c r="D1410" s="43">
        <f t="shared" si="181"/>
        <v>1</v>
      </c>
      <c r="E1410" s="43">
        <f t="shared" si="182"/>
        <v>218</v>
      </c>
      <c r="F1410" s="44">
        <f t="shared" si="183"/>
        <v>3715.7650000000021</v>
      </c>
      <c r="G1410" s="44">
        <f t="shared" si="189"/>
        <v>17.044793577981661</v>
      </c>
      <c r="H1410" s="4">
        <f t="shared" si="190"/>
        <v>16.93349246231157</v>
      </c>
      <c r="I1410" s="4">
        <v>19.481999999999999</v>
      </c>
      <c r="J1410" s="4">
        <f t="shared" si="188"/>
        <v>19.672000000000001</v>
      </c>
      <c r="K1410" s="43">
        <f t="shared" si="184"/>
        <v>1</v>
      </c>
      <c r="L1410" s="43">
        <f t="shared" si="185"/>
        <v>1408</v>
      </c>
      <c r="M1410" s="44">
        <f t="shared" si="186"/>
        <v>25528.18700000002</v>
      </c>
      <c r="N1410" s="4">
        <f t="shared" si="191"/>
        <v>16.316834170854232</v>
      </c>
      <c r="O1410" s="4">
        <f t="shared" si="187"/>
        <v>16.506834170854233</v>
      </c>
    </row>
    <row r="1411" spans="1:15" x14ac:dyDescent="0.2">
      <c r="A1411" s="5">
        <v>43049</v>
      </c>
      <c r="B1411" s="4">
        <v>18.684999999999999</v>
      </c>
      <c r="C1411" s="4">
        <f>MIN($B$2:B1411)</f>
        <v>15.91</v>
      </c>
      <c r="D1411" s="43">
        <f t="shared" si="181"/>
        <v>1</v>
      </c>
      <c r="E1411" s="43">
        <f t="shared" si="182"/>
        <v>219</v>
      </c>
      <c r="F1411" s="44">
        <f t="shared" si="183"/>
        <v>3734.4500000000021</v>
      </c>
      <c r="G1411" s="44">
        <f t="shared" si="189"/>
        <v>17.052283105022841</v>
      </c>
      <c r="H1411" s="4">
        <f t="shared" si="190"/>
        <v>16.942250000000012</v>
      </c>
      <c r="I1411" s="4">
        <v>19.475999999999999</v>
      </c>
      <c r="J1411" s="4">
        <f t="shared" si="188"/>
        <v>19.666</v>
      </c>
      <c r="K1411" s="43">
        <f t="shared" si="184"/>
        <v>1</v>
      </c>
      <c r="L1411" s="43">
        <f t="shared" si="185"/>
        <v>1409</v>
      </c>
      <c r="M1411" s="44">
        <f t="shared" si="186"/>
        <v>25547.663000000019</v>
      </c>
      <c r="N1411" s="4">
        <f t="shared" si="191"/>
        <v>16.329552763819052</v>
      </c>
      <c r="O1411" s="4">
        <f t="shared" si="187"/>
        <v>16.519552763819053</v>
      </c>
    </row>
    <row r="1412" spans="1:15" x14ac:dyDescent="0.2">
      <c r="A1412" s="5">
        <v>43050</v>
      </c>
      <c r="C1412" s="4">
        <f>MIN($B$2:B1412)</f>
        <v>15.91</v>
      </c>
      <c r="D1412" s="43">
        <f t="shared" si="181"/>
        <v>0</v>
      </c>
      <c r="E1412" s="43">
        <f t="shared" si="182"/>
        <v>219</v>
      </c>
      <c r="F1412" s="44">
        <f t="shared" si="183"/>
        <v>3734.4500000000021</v>
      </c>
      <c r="G1412" s="44">
        <f t="shared" si="189"/>
        <v>17.052283105022841</v>
      </c>
      <c r="H1412" s="4">
        <f t="shared" si="190"/>
        <v>16.942250000000012</v>
      </c>
      <c r="I1412" s="4">
        <v>19.704000000000001</v>
      </c>
      <c r="J1412" s="4">
        <f t="shared" si="188"/>
        <v>19.894000000000002</v>
      </c>
      <c r="K1412" s="43">
        <f t="shared" si="184"/>
        <v>1</v>
      </c>
      <c r="L1412" s="43">
        <f t="shared" si="185"/>
        <v>1410</v>
      </c>
      <c r="M1412" s="44">
        <f t="shared" si="186"/>
        <v>25567.36700000002</v>
      </c>
      <c r="N1412" s="4">
        <f t="shared" si="191"/>
        <v>16.344301507537651</v>
      </c>
      <c r="O1412" s="4">
        <f t="shared" si="187"/>
        <v>16.534301507537652</v>
      </c>
    </row>
    <row r="1413" spans="1:15" x14ac:dyDescent="0.2">
      <c r="A1413" s="5">
        <v>43051</v>
      </c>
      <c r="C1413" s="4">
        <f>MIN($B$2:B1413)</f>
        <v>15.91</v>
      </c>
      <c r="D1413" s="43">
        <f t="shared" si="181"/>
        <v>0</v>
      </c>
      <c r="E1413" s="43">
        <f t="shared" si="182"/>
        <v>219</v>
      </c>
      <c r="F1413" s="44">
        <f t="shared" si="183"/>
        <v>3734.4500000000021</v>
      </c>
      <c r="G1413" s="44">
        <f t="shared" si="189"/>
        <v>17.052283105022841</v>
      </c>
      <c r="H1413" s="4">
        <f t="shared" si="190"/>
        <v>16.93668341708544</v>
      </c>
      <c r="I1413" s="4">
        <v>19.893999999999998</v>
      </c>
      <c r="J1413" s="4">
        <f t="shared" si="188"/>
        <v>20.084</v>
      </c>
      <c r="K1413" s="43">
        <f t="shared" si="184"/>
        <v>1</v>
      </c>
      <c r="L1413" s="43">
        <f t="shared" si="185"/>
        <v>1411</v>
      </c>
      <c r="M1413" s="44">
        <f t="shared" si="186"/>
        <v>25587.26100000002</v>
      </c>
      <c r="N1413" s="4">
        <f t="shared" si="191"/>
        <v>16.359964824120574</v>
      </c>
      <c r="O1413" s="4">
        <f t="shared" si="187"/>
        <v>16.549964824120575</v>
      </c>
    </row>
    <row r="1414" spans="1:15" x14ac:dyDescent="0.2">
      <c r="A1414" s="5">
        <v>43052</v>
      </c>
      <c r="B1414" s="4">
        <v>18.713000000000001</v>
      </c>
      <c r="C1414" s="4">
        <f>MIN($B$2:B1414)</f>
        <v>15.91</v>
      </c>
      <c r="D1414" s="43">
        <f t="shared" si="181"/>
        <v>1</v>
      </c>
      <c r="E1414" s="43">
        <f t="shared" si="182"/>
        <v>220</v>
      </c>
      <c r="F1414" s="44">
        <f t="shared" si="183"/>
        <v>3753.1630000000023</v>
      </c>
      <c r="G1414" s="44">
        <f t="shared" si="189"/>
        <v>17.059831818181827</v>
      </c>
      <c r="H1414" s="4">
        <f t="shared" si="190"/>
        <v>16.940065326633178</v>
      </c>
      <c r="I1414" s="4">
        <v>20.048999999999999</v>
      </c>
      <c r="J1414" s="4">
        <f t="shared" si="188"/>
        <v>20.239000000000001</v>
      </c>
      <c r="K1414" s="43">
        <f t="shared" si="184"/>
        <v>1</v>
      </c>
      <c r="L1414" s="43">
        <f t="shared" si="185"/>
        <v>1412</v>
      </c>
      <c r="M1414" s="44">
        <f t="shared" si="186"/>
        <v>25607.310000000019</v>
      </c>
      <c r="N1414" s="4">
        <f t="shared" si="191"/>
        <v>16.375939698492434</v>
      </c>
      <c r="O1414" s="4">
        <f t="shared" si="187"/>
        <v>16.565939698492436</v>
      </c>
    </row>
    <row r="1415" spans="1:15" x14ac:dyDescent="0.2">
      <c r="A1415" s="5">
        <v>43053</v>
      </c>
      <c r="B1415" s="4">
        <v>18.358000000000001</v>
      </c>
      <c r="C1415" s="4">
        <f>MIN($B$2:B1415)</f>
        <v>15.91</v>
      </c>
      <c r="D1415" s="43">
        <f t="shared" si="181"/>
        <v>1</v>
      </c>
      <c r="E1415" s="43">
        <f t="shared" si="182"/>
        <v>221</v>
      </c>
      <c r="F1415" s="44">
        <f t="shared" si="183"/>
        <v>3771.5210000000025</v>
      </c>
      <c r="G1415" s="44">
        <f t="shared" si="189"/>
        <v>17.065705882352951</v>
      </c>
      <c r="H1415" s="4">
        <f t="shared" si="190"/>
        <v>16.940557788944737</v>
      </c>
      <c r="I1415" s="4">
        <v>19.681000000000001</v>
      </c>
      <c r="J1415" s="4">
        <f t="shared" si="188"/>
        <v>19.871000000000002</v>
      </c>
      <c r="K1415" s="43">
        <f t="shared" si="184"/>
        <v>1</v>
      </c>
      <c r="L1415" s="43">
        <f t="shared" si="185"/>
        <v>1413</v>
      </c>
      <c r="M1415" s="44">
        <f t="shared" si="186"/>
        <v>25626.99100000002</v>
      </c>
      <c r="N1415" s="4">
        <f t="shared" si="191"/>
        <v>16.390633165829112</v>
      </c>
      <c r="O1415" s="4">
        <f t="shared" si="187"/>
        <v>16.580633165829113</v>
      </c>
    </row>
    <row r="1416" spans="1:15" x14ac:dyDescent="0.2">
      <c r="A1416" s="5">
        <v>43054</v>
      </c>
      <c r="B1416" s="4">
        <v>18.132999999999999</v>
      </c>
      <c r="C1416" s="4">
        <f>MIN($B$2:B1416)</f>
        <v>15.91</v>
      </c>
      <c r="D1416" s="43">
        <f t="shared" si="181"/>
        <v>1</v>
      </c>
      <c r="E1416" s="43">
        <f t="shared" si="182"/>
        <v>222</v>
      </c>
      <c r="F1416" s="44">
        <f t="shared" si="183"/>
        <v>3789.6540000000023</v>
      </c>
      <c r="G1416" s="44">
        <f t="shared" si="189"/>
        <v>17.070513513513525</v>
      </c>
      <c r="H1416" s="4">
        <f t="shared" si="190"/>
        <v>16.940371859296494</v>
      </c>
      <c r="I1416" s="4">
        <v>19.210999999999999</v>
      </c>
      <c r="J1416" s="4">
        <f t="shared" si="188"/>
        <v>19.401</v>
      </c>
      <c r="K1416" s="43">
        <f t="shared" si="184"/>
        <v>1</v>
      </c>
      <c r="L1416" s="43">
        <f t="shared" si="185"/>
        <v>1414</v>
      </c>
      <c r="M1416" s="44">
        <f t="shared" si="186"/>
        <v>25646.202000000019</v>
      </c>
      <c r="N1416" s="4">
        <f t="shared" si="191"/>
        <v>16.404768844221064</v>
      </c>
      <c r="O1416" s="4">
        <f t="shared" si="187"/>
        <v>16.594768844221065</v>
      </c>
    </row>
    <row r="1417" spans="1:15" x14ac:dyDescent="0.2">
      <c r="A1417" s="5">
        <v>43055</v>
      </c>
      <c r="B1417" s="4">
        <v>18.302</v>
      </c>
      <c r="C1417" s="4">
        <f>MIN($B$2:B1417)</f>
        <v>15.91</v>
      </c>
      <c r="D1417" s="43">
        <f t="shared" si="181"/>
        <v>1</v>
      </c>
      <c r="E1417" s="43">
        <f t="shared" si="182"/>
        <v>223</v>
      </c>
      <c r="F1417" s="44">
        <f t="shared" si="183"/>
        <v>3807.9560000000024</v>
      </c>
      <c r="G1417" s="44">
        <f t="shared" si="189"/>
        <v>17.076035874439473</v>
      </c>
      <c r="H1417" s="4">
        <f t="shared" si="190"/>
        <v>16.941135678391973</v>
      </c>
      <c r="I1417" s="4">
        <v>19.417999999999999</v>
      </c>
      <c r="J1417" s="4">
        <f t="shared" si="188"/>
        <v>19.608000000000001</v>
      </c>
      <c r="K1417" s="43">
        <f t="shared" si="184"/>
        <v>1</v>
      </c>
      <c r="L1417" s="43">
        <f t="shared" si="185"/>
        <v>1415</v>
      </c>
      <c r="M1417" s="44">
        <f t="shared" si="186"/>
        <v>25665.620000000021</v>
      </c>
      <c r="N1417" s="4">
        <f t="shared" si="191"/>
        <v>16.419758793969809</v>
      </c>
      <c r="O1417" s="4">
        <f t="shared" si="187"/>
        <v>16.60975879396981</v>
      </c>
    </row>
    <row r="1418" spans="1:15" x14ac:dyDescent="0.2">
      <c r="A1418" s="5">
        <v>43056</v>
      </c>
      <c r="B1418" s="4">
        <v>18.149000000000001</v>
      </c>
      <c r="C1418" s="4">
        <f>MIN($B$2:B1418)</f>
        <v>15.91</v>
      </c>
      <c r="D1418" s="43">
        <f t="shared" ref="D1418:D1462" si="192">IF(B1418&gt;0,1,0)</f>
        <v>1</v>
      </c>
      <c r="E1418" s="43">
        <f t="shared" ref="E1418:E1462" si="193">E1417+D1418</f>
        <v>224</v>
      </c>
      <c r="F1418" s="44">
        <f t="shared" ref="F1418:F1462" si="194">IF(D1418=1,B1418+F1417,F1417)</f>
        <v>3826.1050000000023</v>
      </c>
      <c r="G1418" s="44">
        <f t="shared" si="189"/>
        <v>17.080825892857153</v>
      </c>
      <c r="H1418" s="4">
        <f t="shared" si="190"/>
        <v>16.947175000000012</v>
      </c>
      <c r="I1418" s="4">
        <v>19.148</v>
      </c>
      <c r="J1418" s="4">
        <f t="shared" si="188"/>
        <v>19.338000000000001</v>
      </c>
      <c r="K1418" s="43">
        <f t="shared" ref="K1418:K1553" si="195">IF(I1418&lt;&gt;0,1,0)</f>
        <v>1</v>
      </c>
      <c r="L1418" s="43">
        <f t="shared" ref="L1418:L1462" si="196">K1418+L1417</f>
        <v>1416</v>
      </c>
      <c r="M1418" s="44">
        <f t="shared" ref="M1418:M1462" si="197">IF(K1418=1,I1418+M1417,M1417)</f>
        <v>25684.768000000022</v>
      </c>
      <c r="N1418" s="4">
        <f t="shared" si="191"/>
        <v>16.432095477386902</v>
      </c>
      <c r="O1418" s="4">
        <f t="shared" ref="O1418:O1481" si="198">N1418+0.19</f>
        <v>16.622095477386903</v>
      </c>
    </row>
    <row r="1419" spans="1:15" x14ac:dyDescent="0.2">
      <c r="A1419" s="5">
        <v>43057</v>
      </c>
      <c r="C1419" s="4">
        <f>MIN($B$2:B1419)</f>
        <v>15.91</v>
      </c>
      <c r="D1419" s="43">
        <f t="shared" si="192"/>
        <v>0</v>
      </c>
      <c r="E1419" s="43">
        <f t="shared" si="193"/>
        <v>224</v>
      </c>
      <c r="F1419" s="44">
        <f t="shared" si="194"/>
        <v>3826.1050000000023</v>
      </c>
      <c r="G1419" s="44">
        <f t="shared" si="189"/>
        <v>17.080825892857153</v>
      </c>
      <c r="H1419" s="4">
        <f t="shared" si="190"/>
        <v>16.947175000000012</v>
      </c>
      <c r="I1419" s="4">
        <v>19.137</v>
      </c>
      <c r="J1419" s="4">
        <f t="shared" ref="J1419:J1482" si="199">I1419+0.19</f>
        <v>19.327000000000002</v>
      </c>
      <c r="K1419" s="43">
        <f t="shared" si="195"/>
        <v>1</v>
      </c>
      <c r="L1419" s="43">
        <f t="shared" si="196"/>
        <v>1417</v>
      </c>
      <c r="M1419" s="44">
        <f t="shared" si="197"/>
        <v>25703.905000000021</v>
      </c>
      <c r="N1419" s="4">
        <f t="shared" si="191"/>
        <v>16.443155778894429</v>
      </c>
      <c r="O1419" s="4">
        <f t="shared" si="198"/>
        <v>16.63315577889443</v>
      </c>
    </row>
    <row r="1420" spans="1:15" x14ac:dyDescent="0.2">
      <c r="A1420" s="5">
        <v>43058</v>
      </c>
      <c r="C1420" s="4">
        <f>MIN($B$2:B1420)</f>
        <v>15.91</v>
      </c>
      <c r="D1420" s="43">
        <f t="shared" si="192"/>
        <v>0</v>
      </c>
      <c r="E1420" s="43">
        <f t="shared" si="193"/>
        <v>224</v>
      </c>
      <c r="F1420" s="44">
        <f t="shared" si="194"/>
        <v>3826.1050000000023</v>
      </c>
      <c r="G1420" s="44">
        <f t="shared" si="189"/>
        <v>17.080825892857153</v>
      </c>
      <c r="H1420" s="4">
        <f t="shared" si="190"/>
        <v>16.941683417085439</v>
      </c>
      <c r="I1420" s="4">
        <v>19.222999999999999</v>
      </c>
      <c r="J1420" s="4">
        <f t="shared" si="199"/>
        <v>19.413</v>
      </c>
      <c r="K1420" s="43">
        <f t="shared" si="195"/>
        <v>1</v>
      </c>
      <c r="L1420" s="43">
        <f t="shared" si="196"/>
        <v>1418</v>
      </c>
      <c r="M1420" s="44">
        <f t="shared" si="197"/>
        <v>25723.128000000022</v>
      </c>
      <c r="N1420" s="4">
        <f t="shared" si="191"/>
        <v>16.455170854271326</v>
      </c>
      <c r="O1420" s="4">
        <f t="shared" si="198"/>
        <v>16.645170854271328</v>
      </c>
    </row>
    <row r="1421" spans="1:15" x14ac:dyDescent="0.2">
      <c r="A1421" s="5">
        <v>43059</v>
      </c>
      <c r="B1421" s="4">
        <v>18.440999999999999</v>
      </c>
      <c r="C1421" s="4">
        <f>MIN($B$2:B1421)</f>
        <v>15.91</v>
      </c>
      <c r="D1421" s="43">
        <f t="shared" si="192"/>
        <v>1</v>
      </c>
      <c r="E1421" s="43">
        <f t="shared" si="193"/>
        <v>225</v>
      </c>
      <c r="F1421" s="44">
        <f t="shared" si="194"/>
        <v>3844.5460000000021</v>
      </c>
      <c r="G1421" s="44">
        <f t="shared" ref="G1421:G1462" si="200">F1421/E1421</f>
        <v>17.086871111111119</v>
      </c>
      <c r="H1421" s="4">
        <f t="shared" si="190"/>
        <v>16.943497487437195</v>
      </c>
      <c r="I1421" s="4">
        <v>19.645</v>
      </c>
      <c r="J1421" s="4">
        <f t="shared" si="199"/>
        <v>19.835000000000001</v>
      </c>
      <c r="K1421" s="43">
        <f t="shared" si="195"/>
        <v>1</v>
      </c>
      <c r="L1421" s="43">
        <f t="shared" si="196"/>
        <v>1419</v>
      </c>
      <c r="M1421" s="44">
        <f t="shared" si="197"/>
        <v>25742.773000000023</v>
      </c>
      <c r="N1421" s="4">
        <f t="shared" si="191"/>
        <v>16.470653266331638</v>
      </c>
      <c r="O1421" s="4">
        <f t="shared" si="198"/>
        <v>16.660653266331639</v>
      </c>
    </row>
    <row r="1422" spans="1:15" x14ac:dyDescent="0.2">
      <c r="A1422" s="5">
        <v>43060</v>
      </c>
      <c r="B1422" s="4">
        <v>18.681999999999999</v>
      </c>
      <c r="C1422" s="4">
        <f>MIN($B$2:B1422)</f>
        <v>15.91</v>
      </c>
      <c r="D1422" s="43">
        <f t="shared" si="192"/>
        <v>1</v>
      </c>
      <c r="E1422" s="43">
        <f t="shared" si="193"/>
        <v>226</v>
      </c>
      <c r="F1422" s="44">
        <f t="shared" si="194"/>
        <v>3863.2280000000019</v>
      </c>
      <c r="G1422" s="44">
        <f t="shared" si="200"/>
        <v>17.09392920353983</v>
      </c>
      <c r="H1422" s="4">
        <f t="shared" si="190"/>
        <v>16.9466231155779</v>
      </c>
      <c r="I1422" s="4">
        <v>19.805</v>
      </c>
      <c r="J1422" s="4">
        <f t="shared" si="199"/>
        <v>19.995000000000001</v>
      </c>
      <c r="K1422" s="43">
        <f t="shared" si="195"/>
        <v>1</v>
      </c>
      <c r="L1422" s="43">
        <f t="shared" si="196"/>
        <v>1420</v>
      </c>
      <c r="M1422" s="44">
        <f t="shared" si="197"/>
        <v>25762.578000000023</v>
      </c>
      <c r="N1422" s="4">
        <f t="shared" si="191"/>
        <v>16.488969849246214</v>
      </c>
      <c r="O1422" s="4">
        <f t="shared" si="198"/>
        <v>16.678969849246215</v>
      </c>
    </row>
    <row r="1423" spans="1:15" x14ac:dyDescent="0.2">
      <c r="A1423" s="5">
        <v>43061</v>
      </c>
      <c r="B1423" s="4">
        <v>18.538</v>
      </c>
      <c r="C1423" s="4">
        <f>MIN($B$2:B1423)</f>
        <v>15.91</v>
      </c>
      <c r="D1423" s="43">
        <f t="shared" si="192"/>
        <v>1</v>
      </c>
      <c r="E1423" s="43">
        <f t="shared" si="193"/>
        <v>227</v>
      </c>
      <c r="F1423" s="44">
        <f t="shared" si="194"/>
        <v>3881.7660000000019</v>
      </c>
      <c r="G1423" s="44">
        <f t="shared" si="200"/>
        <v>17.100290748898686</v>
      </c>
      <c r="H1423" s="4">
        <f t="shared" si="190"/>
        <v>16.948673366834182</v>
      </c>
      <c r="I1423" s="4">
        <v>19.704999999999998</v>
      </c>
      <c r="J1423" s="4">
        <f t="shared" si="199"/>
        <v>19.895</v>
      </c>
      <c r="K1423" s="43">
        <f t="shared" si="195"/>
        <v>1</v>
      </c>
      <c r="L1423" s="43">
        <f t="shared" si="196"/>
        <v>1421</v>
      </c>
      <c r="M1423" s="44">
        <f t="shared" si="197"/>
        <v>25782.283000000025</v>
      </c>
      <c r="N1423" s="4">
        <f t="shared" si="191"/>
        <v>16.505125628140686</v>
      </c>
      <c r="O1423" s="4">
        <f t="shared" si="198"/>
        <v>16.695125628140687</v>
      </c>
    </row>
    <row r="1424" spans="1:15" x14ac:dyDescent="0.2">
      <c r="A1424" s="5">
        <v>43062</v>
      </c>
      <c r="B1424" s="4">
        <v>18.791</v>
      </c>
      <c r="C1424" s="4">
        <f>MIN($B$2:B1424)</f>
        <v>15.91</v>
      </c>
      <c r="D1424" s="43">
        <f t="shared" si="192"/>
        <v>1</v>
      </c>
      <c r="E1424" s="43">
        <f t="shared" si="193"/>
        <v>228</v>
      </c>
      <c r="F1424" s="44">
        <f t="shared" si="194"/>
        <v>3900.5570000000021</v>
      </c>
      <c r="G1424" s="44">
        <f t="shared" si="200"/>
        <v>17.107706140350885</v>
      </c>
      <c r="H1424" s="4">
        <f t="shared" si="190"/>
        <v>16.951894472361818</v>
      </c>
      <c r="I1424" s="4">
        <v>20.155999999999999</v>
      </c>
      <c r="J1424" s="4">
        <f t="shared" si="199"/>
        <v>20.346</v>
      </c>
      <c r="K1424" s="43">
        <f t="shared" si="195"/>
        <v>1</v>
      </c>
      <c r="L1424" s="43">
        <f t="shared" si="196"/>
        <v>1422</v>
      </c>
      <c r="M1424" s="44">
        <f t="shared" si="197"/>
        <v>25802.439000000024</v>
      </c>
      <c r="N1424" s="4">
        <f t="shared" si="191"/>
        <v>16.524839195979876</v>
      </c>
      <c r="O1424" s="4">
        <f t="shared" si="198"/>
        <v>16.714839195979877</v>
      </c>
    </row>
    <row r="1425" spans="1:15" x14ac:dyDescent="0.2">
      <c r="A1425" s="5">
        <v>43063</v>
      </c>
      <c r="B1425" s="4">
        <v>18.861999999999998</v>
      </c>
      <c r="C1425" s="4">
        <f>MIN($B$2:B1425)</f>
        <v>15.91</v>
      </c>
      <c r="D1425" s="43">
        <f t="shared" si="192"/>
        <v>1</v>
      </c>
      <c r="E1425" s="43">
        <f t="shared" si="193"/>
        <v>229</v>
      </c>
      <c r="F1425" s="44">
        <f t="shared" si="194"/>
        <v>3919.4190000000021</v>
      </c>
      <c r="G1425" s="44">
        <f t="shared" si="200"/>
        <v>17.115366812227084</v>
      </c>
      <c r="H1425" s="4">
        <f t="shared" si="190"/>
        <v>16.961445000000012</v>
      </c>
      <c r="I1425" s="4">
        <v>20.501000000000001</v>
      </c>
      <c r="J1425" s="4">
        <f t="shared" si="199"/>
        <v>20.691000000000003</v>
      </c>
      <c r="K1425" s="43">
        <f t="shared" si="195"/>
        <v>1</v>
      </c>
      <c r="L1425" s="43">
        <f t="shared" si="196"/>
        <v>1423</v>
      </c>
      <c r="M1425" s="44">
        <f t="shared" si="197"/>
        <v>25822.940000000024</v>
      </c>
      <c r="N1425" s="4">
        <f t="shared" si="191"/>
        <v>16.546170854271331</v>
      </c>
      <c r="O1425" s="4">
        <f t="shared" si="198"/>
        <v>16.736170854271332</v>
      </c>
    </row>
    <row r="1426" spans="1:15" x14ac:dyDescent="0.2">
      <c r="A1426" s="5">
        <v>43064</v>
      </c>
      <c r="C1426" s="4">
        <f>MIN($B$2:B1426)</f>
        <v>15.91</v>
      </c>
      <c r="D1426" s="43">
        <f t="shared" si="192"/>
        <v>0</v>
      </c>
      <c r="E1426" s="43">
        <f t="shared" si="193"/>
        <v>229</v>
      </c>
      <c r="F1426" s="44">
        <f t="shared" si="194"/>
        <v>3919.4190000000021</v>
      </c>
      <c r="G1426" s="44">
        <f t="shared" si="200"/>
        <v>17.115366812227084</v>
      </c>
      <c r="H1426" s="4">
        <f t="shared" si="190"/>
        <v>16.961445000000012</v>
      </c>
      <c r="I1426" s="4">
        <v>20.619</v>
      </c>
      <c r="J1426" s="4">
        <f t="shared" si="199"/>
        <v>20.809000000000001</v>
      </c>
      <c r="K1426" s="43">
        <f t="shared" si="195"/>
        <v>1</v>
      </c>
      <c r="L1426" s="43">
        <f t="shared" si="196"/>
        <v>1424</v>
      </c>
      <c r="M1426" s="44">
        <f t="shared" si="197"/>
        <v>25843.559000000023</v>
      </c>
      <c r="N1426" s="4">
        <f t="shared" si="191"/>
        <v>16.568884422110528</v>
      </c>
      <c r="O1426" s="4">
        <f t="shared" si="198"/>
        <v>16.75888442211053</v>
      </c>
    </row>
    <row r="1427" spans="1:15" x14ac:dyDescent="0.2">
      <c r="A1427" s="5">
        <v>43065</v>
      </c>
      <c r="C1427" s="4">
        <f>MIN($B$2:B1427)</f>
        <v>15.91</v>
      </c>
      <c r="D1427" s="43">
        <f t="shared" si="192"/>
        <v>0</v>
      </c>
      <c r="E1427" s="43">
        <f t="shared" si="193"/>
        <v>229</v>
      </c>
      <c r="F1427" s="44">
        <f t="shared" si="194"/>
        <v>3919.4190000000021</v>
      </c>
      <c r="G1427" s="44">
        <f t="shared" si="200"/>
        <v>17.115366812227084</v>
      </c>
      <c r="H1427" s="4">
        <f t="shared" si="190"/>
        <v>16.956276381909561</v>
      </c>
      <c r="I1427" s="4">
        <v>20.728999999999999</v>
      </c>
      <c r="J1427" s="4">
        <f t="shared" si="199"/>
        <v>20.919</v>
      </c>
      <c r="K1427" s="43">
        <f t="shared" si="195"/>
        <v>1</v>
      </c>
      <c r="L1427" s="43">
        <f t="shared" si="196"/>
        <v>1425</v>
      </c>
      <c r="M1427" s="44">
        <f t="shared" si="197"/>
        <v>25864.288000000022</v>
      </c>
      <c r="N1427" s="4">
        <f t="shared" si="191"/>
        <v>16.590944723618062</v>
      </c>
      <c r="O1427" s="4">
        <f t="shared" si="198"/>
        <v>16.780944723618063</v>
      </c>
    </row>
    <row r="1428" spans="1:15" x14ac:dyDescent="0.2">
      <c r="A1428" s="5">
        <v>43066</v>
      </c>
      <c r="B1428" s="4">
        <v>18.907</v>
      </c>
      <c r="C1428" s="4">
        <f>MIN($B$2:B1428)</f>
        <v>15.91</v>
      </c>
      <c r="D1428" s="43">
        <f t="shared" si="192"/>
        <v>1</v>
      </c>
      <c r="E1428" s="43">
        <f t="shared" si="193"/>
        <v>230</v>
      </c>
      <c r="F1428" s="44">
        <f t="shared" si="194"/>
        <v>3938.3260000000023</v>
      </c>
      <c r="G1428" s="44">
        <f t="shared" si="200"/>
        <v>17.123156521739141</v>
      </c>
      <c r="H1428" s="4">
        <f t="shared" si="190"/>
        <v>16.961185929648256</v>
      </c>
      <c r="I1428" s="4">
        <v>21.044</v>
      </c>
      <c r="J1428" s="4">
        <f t="shared" si="199"/>
        <v>21.234000000000002</v>
      </c>
      <c r="K1428" s="43">
        <f t="shared" si="195"/>
        <v>1</v>
      </c>
      <c r="L1428" s="43">
        <f t="shared" si="196"/>
        <v>1426</v>
      </c>
      <c r="M1428" s="44">
        <f t="shared" si="197"/>
        <v>25885.332000000024</v>
      </c>
      <c r="N1428" s="4">
        <f t="shared" si="191"/>
        <v>16.616934673366817</v>
      </c>
      <c r="O1428" s="4">
        <f t="shared" si="198"/>
        <v>16.806934673366818</v>
      </c>
    </row>
    <row r="1429" spans="1:15" x14ac:dyDescent="0.2">
      <c r="A1429" s="5">
        <v>43067</v>
      </c>
      <c r="B1429" s="4">
        <v>18.669</v>
      </c>
      <c r="C1429" s="4">
        <f>MIN($B$2:B1429)</f>
        <v>15.91</v>
      </c>
      <c r="D1429" s="43">
        <f t="shared" si="192"/>
        <v>1</v>
      </c>
      <c r="E1429" s="43">
        <f t="shared" si="193"/>
        <v>231</v>
      </c>
      <c r="F1429" s="44">
        <f t="shared" si="194"/>
        <v>3956.9950000000022</v>
      </c>
      <c r="G1429" s="44">
        <f t="shared" si="200"/>
        <v>17.129848484848495</v>
      </c>
      <c r="H1429" s="4">
        <f t="shared" si="190"/>
        <v>16.964849246231164</v>
      </c>
      <c r="I1429" s="4">
        <v>20.702999999999999</v>
      </c>
      <c r="J1429" s="4">
        <f t="shared" si="199"/>
        <v>20.893000000000001</v>
      </c>
      <c r="K1429" s="43">
        <f t="shared" si="195"/>
        <v>1</v>
      </c>
      <c r="L1429" s="43">
        <f t="shared" si="196"/>
        <v>1427</v>
      </c>
      <c r="M1429" s="44">
        <f t="shared" si="197"/>
        <v>25906.035000000025</v>
      </c>
      <c r="N1429" s="4">
        <f t="shared" si="191"/>
        <v>16.640894472361794</v>
      </c>
      <c r="O1429" s="4">
        <f t="shared" si="198"/>
        <v>16.830894472361795</v>
      </c>
    </row>
    <row r="1430" spans="1:15" x14ac:dyDescent="0.2">
      <c r="A1430" s="5">
        <v>43068</v>
      </c>
      <c r="B1430" s="4">
        <v>18.731000000000002</v>
      </c>
      <c r="C1430" s="4">
        <f>MIN($B$2:B1430)</f>
        <v>15.91</v>
      </c>
      <c r="D1430" s="43">
        <f t="shared" si="192"/>
        <v>1</v>
      </c>
      <c r="E1430" s="43">
        <f t="shared" si="193"/>
        <v>232</v>
      </c>
      <c r="F1430" s="44">
        <f t="shared" si="194"/>
        <v>3975.7260000000024</v>
      </c>
      <c r="G1430" s="44">
        <f t="shared" si="200"/>
        <v>17.13675000000001</v>
      </c>
      <c r="H1430" s="4">
        <f t="shared" si="190"/>
        <v>16.968723618090465</v>
      </c>
      <c r="I1430" s="4">
        <v>20.760999999999999</v>
      </c>
      <c r="J1430" s="4">
        <f t="shared" si="199"/>
        <v>20.951000000000001</v>
      </c>
      <c r="K1430" s="43">
        <f t="shared" si="195"/>
        <v>1</v>
      </c>
      <c r="L1430" s="43">
        <f t="shared" si="196"/>
        <v>1428</v>
      </c>
      <c r="M1430" s="44">
        <f t="shared" si="197"/>
        <v>25926.796000000024</v>
      </c>
      <c r="N1430" s="4">
        <f t="shared" si="191"/>
        <v>16.665432160803995</v>
      </c>
      <c r="O1430" s="4">
        <f t="shared" si="198"/>
        <v>16.855432160803996</v>
      </c>
    </row>
    <row r="1431" spans="1:15" x14ac:dyDescent="0.2">
      <c r="A1431" s="5">
        <v>43069</v>
      </c>
      <c r="B1431" s="4">
        <v>18.641999999999999</v>
      </c>
      <c r="C1431" s="4">
        <f>MIN($B$2:B1431)</f>
        <v>15.91</v>
      </c>
      <c r="D1431" s="43">
        <f t="shared" si="192"/>
        <v>1</v>
      </c>
      <c r="E1431" s="43">
        <f t="shared" si="193"/>
        <v>233</v>
      </c>
      <c r="F1431" s="44">
        <f t="shared" si="194"/>
        <v>3994.3680000000022</v>
      </c>
      <c r="G1431" s="44">
        <f t="shared" si="200"/>
        <v>17.143210300429192</v>
      </c>
      <c r="H1431" s="4">
        <f t="shared" si="190"/>
        <v>16.972201005025138</v>
      </c>
      <c r="I1431" s="4">
        <v>20.754000000000001</v>
      </c>
      <c r="J1431" s="4">
        <f t="shared" si="199"/>
        <v>20.944000000000003</v>
      </c>
      <c r="K1431" s="43">
        <f t="shared" si="195"/>
        <v>1</v>
      </c>
      <c r="L1431" s="43">
        <f t="shared" si="196"/>
        <v>1429</v>
      </c>
      <c r="M1431" s="44">
        <f t="shared" si="197"/>
        <v>25947.550000000025</v>
      </c>
      <c r="N1431" s="4">
        <f t="shared" si="191"/>
        <v>16.69073869346731</v>
      </c>
      <c r="O1431" s="4">
        <f t="shared" si="198"/>
        <v>16.880738693467311</v>
      </c>
    </row>
    <row r="1432" spans="1:15" x14ac:dyDescent="0.2">
      <c r="A1432" s="5">
        <v>43070</v>
      </c>
      <c r="B1432" s="4">
        <v>18.861999999999998</v>
      </c>
      <c r="C1432" s="4">
        <f>MIN($B$2:B1432)</f>
        <v>15.91</v>
      </c>
      <c r="D1432" s="43">
        <f t="shared" si="192"/>
        <v>1</v>
      </c>
      <c r="E1432" s="43">
        <f t="shared" si="193"/>
        <v>234</v>
      </c>
      <c r="F1432" s="44">
        <f t="shared" si="194"/>
        <v>4013.2300000000023</v>
      </c>
      <c r="G1432" s="44">
        <f t="shared" si="200"/>
        <v>17.150555555555567</v>
      </c>
      <c r="H1432" s="4">
        <f t="shared" si="190"/>
        <v>16.981650000000013</v>
      </c>
      <c r="I1432" s="4">
        <v>20.989000000000001</v>
      </c>
      <c r="J1432" s="4">
        <f t="shared" si="199"/>
        <v>21.179000000000002</v>
      </c>
      <c r="K1432" s="43">
        <f t="shared" si="195"/>
        <v>1</v>
      </c>
      <c r="L1432" s="43">
        <f t="shared" si="196"/>
        <v>1430</v>
      </c>
      <c r="M1432" s="44">
        <f t="shared" si="197"/>
        <v>25968.539000000026</v>
      </c>
      <c r="N1432" s="4">
        <f t="shared" si="191"/>
        <v>16.716603015075357</v>
      </c>
      <c r="O1432" s="4">
        <f t="shared" si="198"/>
        <v>16.906603015075358</v>
      </c>
    </row>
    <row r="1433" spans="1:15" x14ac:dyDescent="0.2">
      <c r="A1433" s="5">
        <v>43071</v>
      </c>
      <c r="C1433" s="4">
        <f>MIN($B$2:B1433)</f>
        <v>15.91</v>
      </c>
      <c r="D1433" s="43">
        <f t="shared" si="192"/>
        <v>0</v>
      </c>
      <c r="E1433" s="43">
        <f t="shared" si="193"/>
        <v>234</v>
      </c>
      <c r="F1433" s="44">
        <f t="shared" si="194"/>
        <v>4013.2300000000023</v>
      </c>
      <c r="G1433" s="44">
        <f t="shared" si="200"/>
        <v>17.150555555555567</v>
      </c>
      <c r="H1433" s="4">
        <f t="shared" si="190"/>
        <v>16.981650000000013</v>
      </c>
      <c r="I1433" s="4">
        <v>20.992000000000001</v>
      </c>
      <c r="J1433" s="4">
        <f t="shared" si="199"/>
        <v>21.182000000000002</v>
      </c>
      <c r="K1433" s="43">
        <f t="shared" si="195"/>
        <v>1</v>
      </c>
      <c r="L1433" s="43">
        <f t="shared" si="196"/>
        <v>1431</v>
      </c>
      <c r="M1433" s="44">
        <f t="shared" si="197"/>
        <v>25989.531000000025</v>
      </c>
      <c r="N1433" s="4">
        <f t="shared" si="191"/>
        <v>16.742482412060269</v>
      </c>
      <c r="O1433" s="4">
        <f t="shared" si="198"/>
        <v>16.932482412060271</v>
      </c>
    </row>
    <row r="1434" spans="1:15" x14ac:dyDescent="0.2">
      <c r="A1434" s="5">
        <v>43072</v>
      </c>
      <c r="C1434" s="4">
        <f>MIN($B$2:B1434)</f>
        <v>15.91</v>
      </c>
      <c r="D1434" s="43">
        <f t="shared" si="192"/>
        <v>0</v>
      </c>
      <c r="E1434" s="43">
        <f t="shared" si="193"/>
        <v>234</v>
      </c>
      <c r="F1434" s="44">
        <f t="shared" si="194"/>
        <v>4013.2300000000023</v>
      </c>
      <c r="G1434" s="44">
        <f t="shared" si="200"/>
        <v>17.150555555555567</v>
      </c>
      <c r="H1434" s="4">
        <f t="shared" si="190"/>
        <v>16.976080402010062</v>
      </c>
      <c r="I1434" s="4">
        <v>21.036999999999999</v>
      </c>
      <c r="J1434" s="4">
        <f t="shared" si="199"/>
        <v>21.227</v>
      </c>
      <c r="K1434" s="43">
        <f t="shared" si="195"/>
        <v>1</v>
      </c>
      <c r="L1434" s="43">
        <f t="shared" si="196"/>
        <v>1432</v>
      </c>
      <c r="M1434" s="44">
        <f t="shared" si="197"/>
        <v>26010.568000000025</v>
      </c>
      <c r="N1434" s="4">
        <f t="shared" si="191"/>
        <v>16.768648241205991</v>
      </c>
      <c r="O1434" s="4">
        <f t="shared" si="198"/>
        <v>16.958648241205992</v>
      </c>
    </row>
    <row r="1435" spans="1:15" x14ac:dyDescent="0.2">
      <c r="A1435" s="5">
        <v>43073</v>
      </c>
      <c r="B1435" s="4">
        <v>18.911999999999999</v>
      </c>
      <c r="C1435" s="4">
        <f>MIN($B$2:B1435)</f>
        <v>15.91</v>
      </c>
      <c r="D1435" s="43">
        <f t="shared" si="192"/>
        <v>1</v>
      </c>
      <c r="E1435" s="43">
        <f t="shared" si="193"/>
        <v>235</v>
      </c>
      <c r="F1435" s="44">
        <f t="shared" si="194"/>
        <v>4032.1420000000021</v>
      </c>
      <c r="G1435" s="44">
        <f t="shared" si="200"/>
        <v>17.158051063829795</v>
      </c>
      <c r="H1435" s="4">
        <f t="shared" si="190"/>
        <v>16.980211055276392</v>
      </c>
      <c r="I1435" s="4">
        <v>21.704000000000001</v>
      </c>
      <c r="J1435" s="4">
        <f t="shared" si="199"/>
        <v>21.894000000000002</v>
      </c>
      <c r="K1435" s="43">
        <f t="shared" si="195"/>
        <v>1</v>
      </c>
      <c r="L1435" s="43">
        <f t="shared" si="196"/>
        <v>1433</v>
      </c>
      <c r="M1435" s="44">
        <f t="shared" si="197"/>
        <v>26032.272000000026</v>
      </c>
      <c r="N1435" s="4">
        <f t="shared" si="191"/>
        <v>16.797281407035136</v>
      </c>
      <c r="O1435" s="4">
        <f t="shared" si="198"/>
        <v>16.987281407035137</v>
      </c>
    </row>
    <row r="1436" spans="1:15" x14ac:dyDescent="0.2">
      <c r="A1436" s="5">
        <v>43074</v>
      </c>
      <c r="B1436" s="4">
        <v>18.911999999999999</v>
      </c>
      <c r="C1436" s="4">
        <f>MIN($B$2:B1436)</f>
        <v>15.91</v>
      </c>
      <c r="D1436" s="43">
        <f t="shared" si="192"/>
        <v>1</v>
      </c>
      <c r="E1436" s="43">
        <f t="shared" si="193"/>
        <v>236</v>
      </c>
      <c r="F1436" s="44">
        <f t="shared" si="194"/>
        <v>4051.0540000000019</v>
      </c>
      <c r="G1436" s="44">
        <f t="shared" si="200"/>
        <v>17.165483050847467</v>
      </c>
      <c r="H1436" s="4">
        <f t="shared" si="190"/>
        <v>16.984844221105536</v>
      </c>
      <c r="I1436" s="4">
        <v>21.504000000000001</v>
      </c>
      <c r="J1436" s="4">
        <f t="shared" si="199"/>
        <v>21.694000000000003</v>
      </c>
      <c r="K1436" s="43">
        <f t="shared" si="195"/>
        <v>1</v>
      </c>
      <c r="L1436" s="43">
        <f t="shared" si="196"/>
        <v>1434</v>
      </c>
      <c r="M1436" s="44">
        <f t="shared" si="197"/>
        <v>26053.776000000027</v>
      </c>
      <c r="N1436" s="4">
        <f t="shared" si="191"/>
        <v>16.825366834170815</v>
      </c>
      <c r="O1436" s="4">
        <f t="shared" si="198"/>
        <v>17.015366834170816</v>
      </c>
    </row>
    <row r="1437" spans="1:15" x14ac:dyDescent="0.2">
      <c r="A1437" s="5">
        <v>43075</v>
      </c>
      <c r="B1437" s="4">
        <v>18.687999999999999</v>
      </c>
      <c r="C1437" s="4">
        <f>MIN($B$2:B1437)</f>
        <v>15.91</v>
      </c>
      <c r="D1437" s="43">
        <f t="shared" si="192"/>
        <v>1</v>
      </c>
      <c r="E1437" s="43">
        <f t="shared" si="193"/>
        <v>237</v>
      </c>
      <c r="F1437" s="44">
        <f t="shared" si="194"/>
        <v>4069.742000000002</v>
      </c>
      <c r="G1437" s="44">
        <f t="shared" si="200"/>
        <v>17.171907172995788</v>
      </c>
      <c r="H1437" s="4">
        <f t="shared" si="190"/>
        <v>16.987547738693475</v>
      </c>
      <c r="I1437" s="4">
        <v>21.064</v>
      </c>
      <c r="J1437" s="4">
        <f t="shared" si="199"/>
        <v>21.254000000000001</v>
      </c>
      <c r="K1437" s="43">
        <f t="shared" si="195"/>
        <v>1</v>
      </c>
      <c r="L1437" s="43">
        <f t="shared" si="196"/>
        <v>1435</v>
      </c>
      <c r="M1437" s="44">
        <f t="shared" si="197"/>
        <v>26074.840000000026</v>
      </c>
      <c r="N1437" s="4">
        <f t="shared" si="191"/>
        <v>16.851713567839152</v>
      </c>
      <c r="O1437" s="4">
        <f t="shared" si="198"/>
        <v>17.041713567839153</v>
      </c>
    </row>
    <row r="1438" spans="1:15" x14ac:dyDescent="0.2">
      <c r="A1438" s="5">
        <v>43076</v>
      </c>
      <c r="B1438" s="4">
        <v>18.773</v>
      </c>
      <c r="C1438" s="4">
        <f>MIN($B$2:B1438)</f>
        <v>15.91</v>
      </c>
      <c r="D1438" s="43">
        <f t="shared" si="192"/>
        <v>1</v>
      </c>
      <c r="E1438" s="43">
        <f t="shared" si="193"/>
        <v>238</v>
      </c>
      <c r="F1438" s="44">
        <f t="shared" si="194"/>
        <v>4088.5150000000021</v>
      </c>
      <c r="G1438" s="44">
        <f t="shared" si="200"/>
        <v>17.178634453781523</v>
      </c>
      <c r="H1438" s="4">
        <f t="shared" si="190"/>
        <v>16.991783919597999</v>
      </c>
      <c r="I1438" s="4">
        <v>21.260999999999999</v>
      </c>
      <c r="J1438" s="4">
        <f t="shared" si="199"/>
        <v>21.451000000000001</v>
      </c>
      <c r="K1438" s="43">
        <f t="shared" si="195"/>
        <v>1</v>
      </c>
      <c r="L1438" s="43">
        <f t="shared" si="196"/>
        <v>1436</v>
      </c>
      <c r="M1438" s="44">
        <f t="shared" si="197"/>
        <v>26096.101000000024</v>
      </c>
      <c r="N1438" s="4">
        <f t="shared" si="191"/>
        <v>16.879718592964782</v>
      </c>
      <c r="O1438" s="4">
        <f t="shared" si="198"/>
        <v>17.069718592964783</v>
      </c>
    </row>
    <row r="1439" spans="1:15" x14ac:dyDescent="0.2">
      <c r="A1439" s="5">
        <v>43077</v>
      </c>
      <c r="B1439" s="4">
        <v>18.600999999999999</v>
      </c>
      <c r="C1439" s="4">
        <f>MIN($B$2:B1439)</f>
        <v>15.91</v>
      </c>
      <c r="D1439" s="43">
        <f t="shared" si="192"/>
        <v>1</v>
      </c>
      <c r="E1439" s="43">
        <f t="shared" si="193"/>
        <v>239</v>
      </c>
      <c r="F1439" s="44">
        <f t="shared" si="194"/>
        <v>4107.1160000000018</v>
      </c>
      <c r="G1439" s="44">
        <f t="shared" si="200"/>
        <v>17.184585774058586</v>
      </c>
      <c r="H1439" s="4">
        <f t="shared" si="190"/>
        <v>16.99983000000001</v>
      </c>
      <c r="I1439" s="4">
        <v>21.187999999999999</v>
      </c>
      <c r="J1439" s="4">
        <f t="shared" si="199"/>
        <v>21.378</v>
      </c>
      <c r="K1439" s="43">
        <f t="shared" si="195"/>
        <v>1</v>
      </c>
      <c r="L1439" s="43">
        <f t="shared" si="196"/>
        <v>1437</v>
      </c>
      <c r="M1439" s="44">
        <f t="shared" si="197"/>
        <v>26117.289000000022</v>
      </c>
      <c r="N1439" s="4">
        <f t="shared" si="191"/>
        <v>16.907713567839153</v>
      </c>
      <c r="O1439" s="4">
        <f t="shared" si="198"/>
        <v>17.097713567839154</v>
      </c>
    </row>
    <row r="1440" spans="1:15" x14ac:dyDescent="0.2">
      <c r="A1440" s="5">
        <v>43078</v>
      </c>
      <c r="C1440" s="4">
        <f>MIN($B$2:B1440)</f>
        <v>15.91</v>
      </c>
      <c r="D1440" s="43">
        <f t="shared" si="192"/>
        <v>0</v>
      </c>
      <c r="E1440" s="43">
        <f t="shared" si="193"/>
        <v>239</v>
      </c>
      <c r="F1440" s="44">
        <f t="shared" si="194"/>
        <v>4107.1160000000018</v>
      </c>
      <c r="G1440" s="44">
        <f t="shared" si="200"/>
        <v>17.184585774058586</v>
      </c>
      <c r="H1440" s="4">
        <f t="shared" si="190"/>
        <v>16.99983000000001</v>
      </c>
      <c r="I1440" s="4">
        <v>21.190999999999999</v>
      </c>
      <c r="J1440" s="4">
        <f t="shared" si="199"/>
        <v>21.381</v>
      </c>
      <c r="K1440" s="43">
        <f t="shared" si="195"/>
        <v>1</v>
      </c>
      <c r="L1440" s="43">
        <f t="shared" si="196"/>
        <v>1438</v>
      </c>
      <c r="M1440" s="44">
        <f t="shared" si="197"/>
        <v>26138.480000000021</v>
      </c>
      <c r="N1440" s="4">
        <f t="shared" si="191"/>
        <v>16.93519597989944</v>
      </c>
      <c r="O1440" s="4">
        <f t="shared" si="198"/>
        <v>17.125195979899441</v>
      </c>
    </row>
    <row r="1441" spans="1:15" x14ac:dyDescent="0.2">
      <c r="A1441" s="5">
        <v>43079</v>
      </c>
      <c r="C1441" s="4">
        <f>MIN($B$2:B1441)</f>
        <v>15.91</v>
      </c>
      <c r="D1441" s="43">
        <f t="shared" si="192"/>
        <v>0</v>
      </c>
      <c r="E1441" s="43">
        <f t="shared" si="193"/>
        <v>239</v>
      </c>
      <c r="F1441" s="44">
        <f t="shared" si="194"/>
        <v>4107.1160000000018</v>
      </c>
      <c r="G1441" s="44">
        <f t="shared" si="200"/>
        <v>17.184585774058586</v>
      </c>
      <c r="H1441" s="4">
        <f t="shared" si="190"/>
        <v>16.996713567839205</v>
      </c>
      <c r="I1441" s="4">
        <v>21.285</v>
      </c>
      <c r="J1441" s="4">
        <f t="shared" si="199"/>
        <v>21.475000000000001</v>
      </c>
      <c r="K1441" s="43">
        <f t="shared" si="195"/>
        <v>1</v>
      </c>
      <c r="L1441" s="43">
        <f t="shared" si="196"/>
        <v>1439</v>
      </c>
      <c r="M1441" s="44">
        <f t="shared" si="197"/>
        <v>26159.765000000021</v>
      </c>
      <c r="N1441" s="4">
        <f t="shared" si="191"/>
        <v>16.963135678391907</v>
      </c>
      <c r="O1441" s="4">
        <f t="shared" si="198"/>
        <v>17.153135678391909</v>
      </c>
    </row>
    <row r="1442" spans="1:15" x14ac:dyDescent="0.2">
      <c r="A1442" s="5">
        <v>43080</v>
      </c>
      <c r="B1442" s="4">
        <v>18.925999999999998</v>
      </c>
      <c r="C1442" s="4">
        <f>MIN($B$2:B1442)</f>
        <v>15.91</v>
      </c>
      <c r="D1442" s="43">
        <f t="shared" si="192"/>
        <v>1</v>
      </c>
      <c r="E1442" s="43">
        <f t="shared" si="193"/>
        <v>240</v>
      </c>
      <c r="F1442" s="44">
        <f t="shared" si="194"/>
        <v>4126.0420000000022</v>
      </c>
      <c r="G1442" s="44">
        <f t="shared" si="200"/>
        <v>17.191841666666676</v>
      </c>
      <c r="H1442" s="4">
        <f t="shared" si="190"/>
        <v>17.004733668341718</v>
      </c>
      <c r="I1442" s="4">
        <v>21.335000000000001</v>
      </c>
      <c r="J1442" s="4">
        <f t="shared" si="199"/>
        <v>21.525000000000002</v>
      </c>
      <c r="K1442" s="43">
        <f t="shared" si="195"/>
        <v>1</v>
      </c>
      <c r="L1442" s="43">
        <f t="shared" si="196"/>
        <v>1440</v>
      </c>
      <c r="M1442" s="44">
        <f t="shared" si="197"/>
        <v>26181.10000000002</v>
      </c>
      <c r="N1442" s="4">
        <f t="shared" si="191"/>
        <v>16.992366834170799</v>
      </c>
      <c r="O1442" s="4">
        <f t="shared" si="198"/>
        <v>17.1823668341708</v>
      </c>
    </row>
    <row r="1443" spans="1:15" x14ac:dyDescent="0.2">
      <c r="A1443" s="5">
        <v>43081</v>
      </c>
      <c r="B1443" s="4">
        <v>19</v>
      </c>
      <c r="C1443" s="4">
        <f>MIN($B$2:B1443)</f>
        <v>15.91</v>
      </c>
      <c r="D1443" s="43">
        <f t="shared" si="192"/>
        <v>1</v>
      </c>
      <c r="E1443" s="43">
        <f t="shared" si="193"/>
        <v>241</v>
      </c>
      <c r="F1443" s="44">
        <f t="shared" si="194"/>
        <v>4145.0420000000022</v>
      </c>
      <c r="G1443" s="44">
        <f t="shared" si="200"/>
        <v>17.199344398340259</v>
      </c>
      <c r="H1443" s="4">
        <f t="shared" si="190"/>
        <v>17.012522613065336</v>
      </c>
      <c r="I1443" s="4">
        <v>22.867000000000001</v>
      </c>
      <c r="J1443" s="4">
        <f t="shared" si="199"/>
        <v>23.057000000000002</v>
      </c>
      <c r="K1443" s="43">
        <f t="shared" si="195"/>
        <v>1</v>
      </c>
      <c r="L1443" s="43">
        <f t="shared" si="196"/>
        <v>1441</v>
      </c>
      <c r="M1443" s="44">
        <f t="shared" si="197"/>
        <v>26203.967000000019</v>
      </c>
      <c r="N1443" s="4">
        <f t="shared" si="191"/>
        <v>17.021739999999937</v>
      </c>
      <c r="O1443" s="4">
        <f t="shared" si="198"/>
        <v>17.211739999999939</v>
      </c>
    </row>
    <row r="1444" spans="1:15" x14ac:dyDescent="0.2">
      <c r="A1444" s="5">
        <v>43082</v>
      </c>
      <c r="B1444" s="4">
        <v>18.881</v>
      </c>
      <c r="C1444" s="4">
        <f>MIN($B$2:B1444)</f>
        <v>15.91</v>
      </c>
      <c r="D1444" s="43">
        <f t="shared" si="192"/>
        <v>1</v>
      </c>
      <c r="E1444" s="43">
        <f t="shared" si="193"/>
        <v>242</v>
      </c>
      <c r="F1444" s="44">
        <f t="shared" si="194"/>
        <v>4163.9230000000025</v>
      </c>
      <c r="G1444" s="44">
        <f t="shared" si="200"/>
        <v>17.206293388429764</v>
      </c>
      <c r="H1444" s="4">
        <f t="shared" si="190"/>
        <v>17.020618090452274</v>
      </c>
      <c r="I1444" s="4">
        <v>21.414999999999999</v>
      </c>
      <c r="J1444" s="4">
        <f t="shared" si="199"/>
        <v>21.605</v>
      </c>
      <c r="K1444" s="43">
        <f t="shared" si="195"/>
        <v>1</v>
      </c>
      <c r="L1444" s="43">
        <f t="shared" si="196"/>
        <v>1442</v>
      </c>
      <c r="M1444" s="44">
        <f t="shared" si="197"/>
        <v>26225.38200000002</v>
      </c>
      <c r="N1444" s="4">
        <f t="shared" si="191"/>
        <v>17.052364999999938</v>
      </c>
      <c r="O1444" s="4">
        <f t="shared" si="198"/>
        <v>17.242364999999939</v>
      </c>
    </row>
    <row r="1445" spans="1:15" x14ac:dyDescent="0.2">
      <c r="A1445" s="5">
        <v>43083</v>
      </c>
      <c r="B1445" s="4">
        <v>18.917999999999999</v>
      </c>
      <c r="C1445" s="4">
        <f>MIN($B$2:B1445)</f>
        <v>15.91</v>
      </c>
      <c r="D1445" s="43">
        <f t="shared" si="192"/>
        <v>1</v>
      </c>
      <c r="E1445" s="43">
        <f t="shared" si="193"/>
        <v>243</v>
      </c>
      <c r="F1445" s="44">
        <f t="shared" si="194"/>
        <v>4182.8410000000022</v>
      </c>
      <c r="G1445" s="44">
        <f t="shared" si="200"/>
        <v>17.213337448559681</v>
      </c>
      <c r="H1445" s="4">
        <f t="shared" si="190"/>
        <v>17.028547738693476</v>
      </c>
      <c r="I1445" s="4">
        <v>20.922000000000001</v>
      </c>
      <c r="J1445" s="4">
        <f t="shared" si="199"/>
        <v>21.112000000000002</v>
      </c>
      <c r="K1445" s="43">
        <f t="shared" si="195"/>
        <v>1</v>
      </c>
      <c r="L1445" s="43">
        <f t="shared" si="196"/>
        <v>1443</v>
      </c>
      <c r="M1445" s="44">
        <f t="shared" si="197"/>
        <v>26246.304000000018</v>
      </c>
      <c r="N1445" s="4">
        <f t="shared" si="191"/>
        <v>17.078279999999921</v>
      </c>
      <c r="O1445" s="4">
        <f t="shared" si="198"/>
        <v>17.268279999999923</v>
      </c>
    </row>
    <row r="1446" spans="1:15" x14ac:dyDescent="0.2">
      <c r="A1446" s="5">
        <v>43084</v>
      </c>
      <c r="B1446" s="4">
        <v>19.024000000000001</v>
      </c>
      <c r="C1446" s="4">
        <f>MIN($B$2:B1446)</f>
        <v>15.91</v>
      </c>
      <c r="D1446" s="43">
        <f t="shared" si="192"/>
        <v>1</v>
      </c>
      <c r="E1446" s="43">
        <f t="shared" si="193"/>
        <v>244</v>
      </c>
      <c r="F1446" s="44">
        <f t="shared" si="194"/>
        <v>4201.8650000000025</v>
      </c>
      <c r="G1446" s="44">
        <f t="shared" si="200"/>
        <v>17.22075819672132</v>
      </c>
      <c r="H1446" s="4">
        <f t="shared" si="190"/>
        <v>17.038525000000011</v>
      </c>
      <c r="I1446" s="4">
        <v>21.501000000000001</v>
      </c>
      <c r="J1446" s="4">
        <f t="shared" si="199"/>
        <v>21.691000000000003</v>
      </c>
      <c r="K1446" s="43">
        <f t="shared" si="195"/>
        <v>1</v>
      </c>
      <c r="L1446" s="43">
        <f t="shared" si="196"/>
        <v>1444</v>
      </c>
      <c r="M1446" s="44">
        <f t="shared" si="197"/>
        <v>26267.805000000018</v>
      </c>
      <c r="N1446" s="4">
        <f t="shared" si="191"/>
        <v>17.107654999999923</v>
      </c>
      <c r="O1446" s="4">
        <f t="shared" si="198"/>
        <v>17.297654999999924</v>
      </c>
    </row>
    <row r="1447" spans="1:15" x14ac:dyDescent="0.2">
      <c r="A1447" s="5">
        <v>43085</v>
      </c>
      <c r="C1447" s="4">
        <f>MIN($B$2:B1447)</f>
        <v>15.91</v>
      </c>
      <c r="D1447" s="43">
        <f t="shared" si="192"/>
        <v>0</v>
      </c>
      <c r="E1447" s="43">
        <f t="shared" si="193"/>
        <v>244</v>
      </c>
      <c r="F1447" s="44">
        <f t="shared" si="194"/>
        <v>4201.8650000000025</v>
      </c>
      <c r="G1447" s="44">
        <f t="shared" si="200"/>
        <v>17.22075819672132</v>
      </c>
      <c r="H1447" s="4">
        <f t="shared" si="190"/>
        <v>17.038525000000011</v>
      </c>
      <c r="I1447" s="4">
        <v>21.486999999999998</v>
      </c>
      <c r="J1447" s="4">
        <f t="shared" si="199"/>
        <v>21.677</v>
      </c>
      <c r="K1447" s="43">
        <f t="shared" si="195"/>
        <v>1</v>
      </c>
      <c r="L1447" s="43">
        <f t="shared" si="196"/>
        <v>1445</v>
      </c>
      <c r="M1447" s="44">
        <f t="shared" si="197"/>
        <v>26289.292000000019</v>
      </c>
      <c r="N1447" s="4">
        <f t="shared" si="191"/>
        <v>17.135614999999927</v>
      </c>
      <c r="O1447" s="4">
        <f t="shared" si="198"/>
        <v>17.325614999999928</v>
      </c>
    </row>
    <row r="1448" spans="1:15" x14ac:dyDescent="0.2">
      <c r="A1448" s="5">
        <v>43086</v>
      </c>
      <c r="C1448" s="4">
        <f>MIN($B$2:B1448)</f>
        <v>15.91</v>
      </c>
      <c r="D1448" s="43">
        <f t="shared" si="192"/>
        <v>0</v>
      </c>
      <c r="E1448" s="43">
        <f t="shared" si="193"/>
        <v>244</v>
      </c>
      <c r="F1448" s="44">
        <f t="shared" si="194"/>
        <v>4201.8650000000025</v>
      </c>
      <c r="G1448" s="44">
        <f t="shared" si="200"/>
        <v>17.22075819672132</v>
      </c>
      <c r="H1448" s="4">
        <f t="shared" si="190"/>
        <v>17.036859296482422</v>
      </c>
      <c r="I1448" s="4">
        <v>21.651</v>
      </c>
      <c r="J1448" s="4">
        <f t="shared" si="199"/>
        <v>21.841000000000001</v>
      </c>
      <c r="K1448" s="43">
        <f t="shared" si="195"/>
        <v>1</v>
      </c>
      <c r="L1448" s="43">
        <f t="shared" si="196"/>
        <v>1446</v>
      </c>
      <c r="M1448" s="44">
        <f t="shared" si="197"/>
        <v>26310.943000000021</v>
      </c>
      <c r="N1448" s="4">
        <f t="shared" si="191"/>
        <v>17.164999999999928</v>
      </c>
      <c r="O1448" s="4">
        <f t="shared" si="198"/>
        <v>17.354999999999929</v>
      </c>
    </row>
    <row r="1449" spans="1:15" x14ac:dyDescent="0.2">
      <c r="A1449" s="5">
        <v>43087</v>
      </c>
      <c r="B1449" s="4">
        <v>18.827999999999999</v>
      </c>
      <c r="C1449" s="4">
        <f>MIN($B$2:B1449)</f>
        <v>15.91</v>
      </c>
      <c r="D1449" s="43">
        <f t="shared" si="192"/>
        <v>1</v>
      </c>
      <c r="E1449" s="43">
        <f t="shared" si="193"/>
        <v>245</v>
      </c>
      <c r="F1449" s="44">
        <f t="shared" si="194"/>
        <v>4220.6930000000029</v>
      </c>
      <c r="G1449" s="44">
        <f t="shared" si="200"/>
        <v>17.22731836734695</v>
      </c>
      <c r="H1449" s="4">
        <f t="shared" si="190"/>
        <v>17.04509045226132</v>
      </c>
      <c r="I1449" s="4">
        <v>20.814</v>
      </c>
      <c r="J1449" s="4">
        <f t="shared" si="199"/>
        <v>21.004000000000001</v>
      </c>
      <c r="K1449" s="43">
        <f t="shared" si="195"/>
        <v>1</v>
      </c>
      <c r="L1449" s="43">
        <f t="shared" si="196"/>
        <v>1447</v>
      </c>
      <c r="M1449" s="44">
        <f t="shared" si="197"/>
        <v>26331.75700000002</v>
      </c>
      <c r="N1449" s="4">
        <f t="shared" si="191"/>
        <v>17.191599999999926</v>
      </c>
      <c r="O1449" s="4">
        <f t="shared" si="198"/>
        <v>17.381599999999928</v>
      </c>
    </row>
    <row r="1450" spans="1:15" x14ac:dyDescent="0.2">
      <c r="A1450" s="5">
        <v>43088</v>
      </c>
      <c r="B1450" s="4">
        <v>18.728999999999999</v>
      </c>
      <c r="C1450" s="4">
        <f>MIN($B$2:B1450)</f>
        <v>15.91</v>
      </c>
      <c r="D1450" s="43">
        <f t="shared" si="192"/>
        <v>1</v>
      </c>
      <c r="E1450" s="43">
        <f t="shared" si="193"/>
        <v>246</v>
      </c>
      <c r="F1450" s="44">
        <f t="shared" si="194"/>
        <v>4239.4220000000032</v>
      </c>
      <c r="G1450" s="44">
        <f t="shared" si="200"/>
        <v>17.233422764227655</v>
      </c>
      <c r="H1450" s="4">
        <f t="shared" si="190"/>
        <v>17.053276381909562</v>
      </c>
      <c r="I1450" s="4">
        <v>20.366</v>
      </c>
      <c r="J1450" s="4">
        <f t="shared" si="199"/>
        <v>20.556000000000001</v>
      </c>
      <c r="K1450" s="43">
        <f t="shared" si="195"/>
        <v>1</v>
      </c>
      <c r="L1450" s="43">
        <f t="shared" si="196"/>
        <v>1448</v>
      </c>
      <c r="M1450" s="44">
        <f t="shared" si="197"/>
        <v>26352.123000000021</v>
      </c>
      <c r="N1450" s="4">
        <f t="shared" si="191"/>
        <v>17.217379999999938</v>
      </c>
      <c r="O1450" s="4">
        <f t="shared" si="198"/>
        <v>17.407379999999939</v>
      </c>
    </row>
    <row r="1451" spans="1:15" x14ac:dyDescent="0.2">
      <c r="A1451" s="5">
        <v>43089</v>
      </c>
      <c r="B1451" s="4">
        <v>18.882999999999999</v>
      </c>
      <c r="C1451" s="4">
        <f>MIN($B$2:B1451)</f>
        <v>15.91</v>
      </c>
      <c r="D1451" s="43">
        <f t="shared" si="192"/>
        <v>1</v>
      </c>
      <c r="E1451" s="43">
        <f t="shared" si="193"/>
        <v>247</v>
      </c>
      <c r="F1451" s="44">
        <f t="shared" si="194"/>
        <v>4258.305000000003</v>
      </c>
      <c r="G1451" s="44">
        <f t="shared" si="200"/>
        <v>17.24010121457491</v>
      </c>
      <c r="H1451" s="4">
        <f t="shared" si="190"/>
        <v>17.063894472361824</v>
      </c>
      <c r="I1451" s="4">
        <v>20.154</v>
      </c>
      <c r="J1451" s="4">
        <f t="shared" si="199"/>
        <v>20.344000000000001</v>
      </c>
      <c r="K1451" s="43">
        <f t="shared" si="195"/>
        <v>1</v>
      </c>
      <c r="L1451" s="43">
        <f t="shared" si="196"/>
        <v>1449</v>
      </c>
      <c r="M1451" s="44">
        <f t="shared" si="197"/>
        <v>26372.27700000002</v>
      </c>
      <c r="N1451" s="4">
        <f t="shared" si="191"/>
        <v>17.24246999999994</v>
      </c>
      <c r="O1451" s="4">
        <f t="shared" si="198"/>
        <v>17.432469999999942</v>
      </c>
    </row>
    <row r="1452" spans="1:15" x14ac:dyDescent="0.2">
      <c r="A1452" s="5">
        <v>43090</v>
      </c>
      <c r="B1452" s="4">
        <v>18.768999999999998</v>
      </c>
      <c r="C1452" s="4">
        <f>MIN($B$2:B1452)</f>
        <v>15.91</v>
      </c>
      <c r="D1452" s="43">
        <f t="shared" si="192"/>
        <v>1</v>
      </c>
      <c r="E1452" s="43">
        <f t="shared" si="193"/>
        <v>248</v>
      </c>
      <c r="F1452" s="44">
        <f t="shared" si="194"/>
        <v>4277.0740000000033</v>
      </c>
      <c r="G1452" s="44">
        <f t="shared" si="200"/>
        <v>17.246266129032271</v>
      </c>
      <c r="H1452" s="4">
        <f t="shared" si="190"/>
        <v>17.073788944723631</v>
      </c>
      <c r="I1452" s="4">
        <v>20.244</v>
      </c>
      <c r="J1452" s="4">
        <f t="shared" si="199"/>
        <v>20.434000000000001</v>
      </c>
      <c r="K1452" s="43">
        <f t="shared" si="195"/>
        <v>1</v>
      </c>
      <c r="L1452" s="43">
        <f t="shared" si="196"/>
        <v>1450</v>
      </c>
      <c r="M1452" s="44">
        <f t="shared" si="197"/>
        <v>26392.521000000019</v>
      </c>
      <c r="N1452" s="4">
        <f t="shared" si="191"/>
        <v>17.267929999999943</v>
      </c>
      <c r="O1452" s="4">
        <f t="shared" si="198"/>
        <v>17.457929999999944</v>
      </c>
    </row>
    <row r="1453" spans="1:15" x14ac:dyDescent="0.2">
      <c r="A1453" s="5">
        <v>43091</v>
      </c>
      <c r="B1453" s="4">
        <v>18.649999999999999</v>
      </c>
      <c r="C1453" s="4">
        <f>MIN($B$2:B1453)</f>
        <v>15.91</v>
      </c>
      <c r="D1453" s="43">
        <f t="shared" si="192"/>
        <v>1</v>
      </c>
      <c r="E1453" s="43">
        <f t="shared" si="193"/>
        <v>249</v>
      </c>
      <c r="F1453" s="44">
        <f t="shared" si="194"/>
        <v>4295.7240000000029</v>
      </c>
      <c r="G1453" s="44">
        <f t="shared" si="200"/>
        <v>17.251903614457841</v>
      </c>
      <c r="H1453" s="4">
        <f t="shared" ref="H1453:H1462" si="201">(F1453-F1167)/(E1453-E1167)</f>
        <v>17.081670000000013</v>
      </c>
      <c r="I1453" s="4">
        <v>19.396999999999998</v>
      </c>
      <c r="J1453" s="4">
        <f t="shared" si="199"/>
        <v>19.587</v>
      </c>
      <c r="K1453" s="43">
        <f t="shared" si="195"/>
        <v>1</v>
      </c>
      <c r="L1453" s="43">
        <f t="shared" si="196"/>
        <v>1451</v>
      </c>
      <c r="M1453" s="44">
        <f t="shared" si="197"/>
        <v>26411.91800000002</v>
      </c>
      <c r="N1453" s="4">
        <f t="shared" ref="N1453:N1516" si="202">(M1453-M1253)/(L1453-L1253)</f>
        <v>17.287574999999944</v>
      </c>
      <c r="O1453" s="4">
        <f t="shared" si="198"/>
        <v>17.477574999999945</v>
      </c>
    </row>
    <row r="1454" spans="1:15" x14ac:dyDescent="0.2">
      <c r="A1454" s="5">
        <v>43092</v>
      </c>
      <c r="C1454" s="4">
        <f>MIN($B$2:B1454)</f>
        <v>15.91</v>
      </c>
      <c r="D1454" s="43">
        <f t="shared" si="192"/>
        <v>0</v>
      </c>
      <c r="E1454" s="43">
        <f t="shared" si="193"/>
        <v>249</v>
      </c>
      <c r="F1454" s="44">
        <f t="shared" si="194"/>
        <v>4295.7240000000029</v>
      </c>
      <c r="G1454" s="44">
        <f t="shared" si="200"/>
        <v>17.251903614457841</v>
      </c>
      <c r="H1454" s="4">
        <f t="shared" si="201"/>
        <v>17.081670000000013</v>
      </c>
      <c r="I1454" s="4">
        <v>19.311</v>
      </c>
      <c r="J1454" s="4">
        <f t="shared" si="199"/>
        <v>19.501000000000001</v>
      </c>
      <c r="K1454" s="43">
        <f t="shared" si="195"/>
        <v>1</v>
      </c>
      <c r="L1454" s="43">
        <f t="shared" si="196"/>
        <v>1452</v>
      </c>
      <c r="M1454" s="44">
        <f t="shared" si="197"/>
        <v>26431.229000000021</v>
      </c>
      <c r="N1454" s="4">
        <f t="shared" si="202"/>
        <v>17.307674999999946</v>
      </c>
      <c r="O1454" s="4">
        <f t="shared" si="198"/>
        <v>17.497674999999948</v>
      </c>
    </row>
    <row r="1455" spans="1:15" x14ac:dyDescent="0.2">
      <c r="A1455" s="5">
        <v>43093</v>
      </c>
      <c r="C1455" s="4">
        <f>MIN($B$2:B1455)</f>
        <v>15.91</v>
      </c>
      <c r="D1455" s="43">
        <f t="shared" si="192"/>
        <v>0</v>
      </c>
      <c r="E1455" s="43">
        <f t="shared" si="193"/>
        <v>249</v>
      </c>
      <c r="F1455" s="44">
        <f t="shared" si="194"/>
        <v>4295.7240000000029</v>
      </c>
      <c r="G1455" s="44">
        <f t="shared" si="200"/>
        <v>17.251903614457841</v>
      </c>
      <c r="H1455" s="4">
        <f t="shared" si="201"/>
        <v>17.084341708542727</v>
      </c>
      <c r="I1455" s="4">
        <v>19.088999999999999</v>
      </c>
      <c r="J1455" s="4">
        <f t="shared" si="199"/>
        <v>19.279</v>
      </c>
      <c r="K1455" s="43">
        <f t="shared" si="195"/>
        <v>1</v>
      </c>
      <c r="L1455" s="43">
        <f t="shared" si="196"/>
        <v>1453</v>
      </c>
      <c r="M1455" s="44">
        <f t="shared" si="197"/>
        <v>26450.318000000021</v>
      </c>
      <c r="N1455" s="4">
        <f t="shared" si="202"/>
        <v>17.326559999999937</v>
      </c>
      <c r="O1455" s="4">
        <f t="shared" si="198"/>
        <v>17.516559999999938</v>
      </c>
    </row>
    <row r="1456" spans="1:15" x14ac:dyDescent="0.2">
      <c r="A1456" s="5">
        <v>43094</v>
      </c>
      <c r="C1456" s="4">
        <f>MIN($B$2:B1456)</f>
        <v>15.91</v>
      </c>
      <c r="D1456" s="43">
        <f t="shared" si="192"/>
        <v>0</v>
      </c>
      <c r="E1456" s="43">
        <f t="shared" si="193"/>
        <v>249</v>
      </c>
      <c r="F1456" s="44">
        <f t="shared" si="194"/>
        <v>4295.7240000000029</v>
      </c>
      <c r="G1456" s="44">
        <f t="shared" si="200"/>
        <v>17.251903614457841</v>
      </c>
      <c r="H1456" s="4">
        <f t="shared" si="201"/>
        <v>17.086838383838398</v>
      </c>
      <c r="I1456" s="4">
        <v>19.402999999999999</v>
      </c>
      <c r="J1456" s="4">
        <f t="shared" si="199"/>
        <v>19.593</v>
      </c>
      <c r="K1456" s="43">
        <f t="shared" si="195"/>
        <v>1</v>
      </c>
      <c r="L1456" s="43">
        <f t="shared" si="196"/>
        <v>1454</v>
      </c>
      <c r="M1456" s="44">
        <f t="shared" si="197"/>
        <v>26469.72100000002</v>
      </c>
      <c r="N1456" s="4">
        <f t="shared" si="202"/>
        <v>17.346114999999937</v>
      </c>
      <c r="O1456" s="4">
        <f t="shared" si="198"/>
        <v>17.536114999999938</v>
      </c>
    </row>
    <row r="1457" spans="1:24" x14ac:dyDescent="0.2">
      <c r="A1457" s="5">
        <v>43095</v>
      </c>
      <c r="C1457" s="4">
        <f>MIN($B$2:B1457)</f>
        <v>15.91</v>
      </c>
      <c r="D1457" s="43">
        <f t="shared" si="192"/>
        <v>0</v>
      </c>
      <c r="E1457" s="43">
        <f t="shared" si="193"/>
        <v>249</v>
      </c>
      <c r="F1457" s="44">
        <f t="shared" si="194"/>
        <v>4295.7240000000029</v>
      </c>
      <c r="G1457" s="44">
        <f t="shared" si="200"/>
        <v>17.251903614457841</v>
      </c>
      <c r="H1457" s="4">
        <f t="shared" si="201"/>
        <v>17.089055837563464</v>
      </c>
      <c r="I1457" s="4">
        <v>19.608000000000001</v>
      </c>
      <c r="J1457" s="4">
        <f t="shared" si="199"/>
        <v>19.798000000000002</v>
      </c>
      <c r="K1457" s="43">
        <f t="shared" si="195"/>
        <v>1</v>
      </c>
      <c r="L1457" s="43">
        <f t="shared" si="196"/>
        <v>1455</v>
      </c>
      <c r="M1457" s="44">
        <f t="shared" si="197"/>
        <v>26489.32900000002</v>
      </c>
      <c r="N1457" s="4">
        <f t="shared" si="202"/>
        <v>17.367079999999934</v>
      </c>
      <c r="O1457" s="4">
        <f t="shared" si="198"/>
        <v>17.557079999999935</v>
      </c>
    </row>
    <row r="1458" spans="1:24" x14ac:dyDescent="0.2">
      <c r="A1458" s="5">
        <v>43096</v>
      </c>
      <c r="B1458" s="4">
        <v>18.474</v>
      </c>
      <c r="C1458" s="4">
        <f>MIN($B$2:B1458)</f>
        <v>15.91</v>
      </c>
      <c r="D1458" s="43">
        <f t="shared" si="192"/>
        <v>1</v>
      </c>
      <c r="E1458" s="43">
        <f t="shared" si="193"/>
        <v>250</v>
      </c>
      <c r="F1458" s="44">
        <f t="shared" si="194"/>
        <v>4314.198000000003</v>
      </c>
      <c r="G1458" s="44">
        <f t="shared" si="200"/>
        <v>17.256792000000011</v>
      </c>
      <c r="H1458" s="4">
        <f t="shared" si="201"/>
        <v>17.09816243654824</v>
      </c>
      <c r="I1458" s="4">
        <v>19.518000000000001</v>
      </c>
      <c r="J1458" s="4">
        <f t="shared" si="199"/>
        <v>19.708000000000002</v>
      </c>
      <c r="K1458" s="43">
        <f t="shared" si="195"/>
        <v>1</v>
      </c>
      <c r="L1458" s="43">
        <f t="shared" si="196"/>
        <v>1456</v>
      </c>
      <c r="M1458" s="44">
        <f t="shared" si="197"/>
        <v>26508.84700000002</v>
      </c>
      <c r="N1458" s="4">
        <f t="shared" si="202"/>
        <v>17.387934999999924</v>
      </c>
      <c r="O1458" s="4">
        <f t="shared" si="198"/>
        <v>17.577934999999925</v>
      </c>
    </row>
    <row r="1459" spans="1:24" x14ac:dyDescent="0.2">
      <c r="A1459" s="5">
        <v>43097</v>
      </c>
      <c r="B1459" s="4">
        <v>18.061</v>
      </c>
      <c r="C1459" s="4">
        <f>MIN($B$2:B1459)</f>
        <v>15.91</v>
      </c>
      <c r="D1459" s="43">
        <f t="shared" si="192"/>
        <v>1</v>
      </c>
      <c r="E1459" s="43">
        <f t="shared" si="193"/>
        <v>251</v>
      </c>
      <c r="F1459" s="44">
        <f t="shared" si="194"/>
        <v>4332.2590000000027</v>
      </c>
      <c r="G1459" s="44">
        <f t="shared" si="200"/>
        <v>17.259996015936267</v>
      </c>
      <c r="H1459" s="4">
        <f t="shared" si="201"/>
        <v>17.104715736040621</v>
      </c>
      <c r="I1459" s="4">
        <v>19.885000000000002</v>
      </c>
      <c r="J1459" s="4">
        <f t="shared" si="199"/>
        <v>20.075000000000003</v>
      </c>
      <c r="K1459" s="43">
        <f t="shared" si="195"/>
        <v>1</v>
      </c>
      <c r="L1459" s="43">
        <f t="shared" si="196"/>
        <v>1457</v>
      </c>
      <c r="M1459" s="44">
        <f t="shared" si="197"/>
        <v>26528.732000000018</v>
      </c>
      <c r="N1459" s="4">
        <f t="shared" si="202"/>
        <v>17.409814999999927</v>
      </c>
      <c r="O1459" s="4">
        <f t="shared" si="198"/>
        <v>17.599814999999928</v>
      </c>
    </row>
    <row r="1460" spans="1:24" x14ac:dyDescent="0.2">
      <c r="A1460" s="5">
        <v>43098</v>
      </c>
      <c r="B1460" s="4">
        <v>18.100000000000001</v>
      </c>
      <c r="C1460" s="4">
        <f>MIN($B$2:B1460)</f>
        <v>15.91</v>
      </c>
      <c r="D1460" s="43">
        <f t="shared" si="192"/>
        <v>1</v>
      </c>
      <c r="E1460" s="43">
        <f t="shared" si="193"/>
        <v>252</v>
      </c>
      <c r="F1460" s="44">
        <f t="shared" si="194"/>
        <v>4350.3590000000031</v>
      </c>
      <c r="G1460" s="44">
        <f t="shared" si="200"/>
        <v>17.263329365079379</v>
      </c>
      <c r="H1460" s="4">
        <f t="shared" si="201"/>
        <v>17.109742424242441</v>
      </c>
      <c r="I1460" s="4">
        <v>19.265999999999998</v>
      </c>
      <c r="J1460" s="4">
        <f t="shared" si="199"/>
        <v>19.456</v>
      </c>
      <c r="K1460" s="43">
        <f t="shared" si="195"/>
        <v>1</v>
      </c>
      <c r="L1460" s="43">
        <f t="shared" si="196"/>
        <v>1458</v>
      </c>
      <c r="M1460" s="44">
        <f t="shared" si="197"/>
        <v>26547.998000000018</v>
      </c>
      <c r="N1460" s="4">
        <f t="shared" si="202"/>
        <v>17.429134999999931</v>
      </c>
      <c r="O1460" s="4">
        <f t="shared" si="198"/>
        <v>17.619134999999932</v>
      </c>
    </row>
    <row r="1461" spans="1:24" x14ac:dyDescent="0.2">
      <c r="A1461" s="5">
        <v>43099</v>
      </c>
      <c r="C1461" s="4">
        <f>MIN($B$2:B1461)</f>
        <v>15.91</v>
      </c>
      <c r="D1461" s="43">
        <f t="shared" si="192"/>
        <v>0</v>
      </c>
      <c r="E1461" s="43">
        <f t="shared" si="193"/>
        <v>252</v>
      </c>
      <c r="F1461" s="44">
        <f t="shared" si="194"/>
        <v>4350.3590000000031</v>
      </c>
      <c r="G1461" s="44">
        <f t="shared" si="200"/>
        <v>17.263329365079379</v>
      </c>
      <c r="H1461" s="4">
        <f t="shared" si="201"/>
        <v>17.109742424242441</v>
      </c>
      <c r="I1461" s="4">
        <v>19.09</v>
      </c>
      <c r="J1461" s="4">
        <f t="shared" si="199"/>
        <v>19.28</v>
      </c>
      <c r="K1461" s="43">
        <f t="shared" si="195"/>
        <v>1</v>
      </c>
      <c r="L1461" s="43">
        <f t="shared" si="196"/>
        <v>1459</v>
      </c>
      <c r="M1461" s="44">
        <f t="shared" si="197"/>
        <v>26567.088000000018</v>
      </c>
      <c r="N1461" s="4">
        <f t="shared" si="202"/>
        <v>17.447884999999932</v>
      </c>
      <c r="O1461" s="4">
        <f t="shared" si="198"/>
        <v>17.637884999999933</v>
      </c>
    </row>
    <row r="1462" spans="1:24" x14ac:dyDescent="0.2">
      <c r="A1462" s="5">
        <v>43100</v>
      </c>
      <c r="C1462" s="4">
        <f>MIN($B$2:B1462)</f>
        <v>15.91</v>
      </c>
      <c r="D1462" s="43">
        <f t="shared" si="192"/>
        <v>0</v>
      </c>
      <c r="E1462" s="43">
        <f t="shared" si="193"/>
        <v>252</v>
      </c>
      <c r="F1462" s="44">
        <f t="shared" si="194"/>
        <v>4350.3590000000031</v>
      </c>
      <c r="G1462" s="44">
        <f t="shared" si="200"/>
        <v>17.263329365079379</v>
      </c>
      <c r="H1462" s="4">
        <f t="shared" si="201"/>
        <v>17.112228426395955</v>
      </c>
      <c r="I1462" s="4">
        <v>18.893999999999998</v>
      </c>
      <c r="J1462" s="4">
        <f t="shared" si="199"/>
        <v>19.084</v>
      </c>
      <c r="K1462" s="43">
        <f t="shared" si="195"/>
        <v>1</v>
      </c>
      <c r="L1462" s="43">
        <f t="shared" si="196"/>
        <v>1460</v>
      </c>
      <c r="M1462" s="44">
        <f t="shared" si="197"/>
        <v>26585.982000000018</v>
      </c>
      <c r="N1462" s="4">
        <f t="shared" si="202"/>
        <v>17.464764999999932</v>
      </c>
      <c r="O1462" s="4">
        <f t="shared" si="198"/>
        <v>17.654764999999934</v>
      </c>
      <c r="P1462" s="4">
        <f>I1462</f>
        <v>18.893999999999998</v>
      </c>
      <c r="Q1462" s="4">
        <f>P1462+0.19</f>
        <v>19.084</v>
      </c>
    </row>
    <row r="1463" spans="1:24" x14ac:dyDescent="0.2">
      <c r="A1463" s="5">
        <v>43101</v>
      </c>
      <c r="I1463" s="4">
        <v>19.163</v>
      </c>
      <c r="J1463" s="4">
        <f t="shared" si="199"/>
        <v>19.353000000000002</v>
      </c>
      <c r="K1463" s="4">
        <f t="shared" si="195"/>
        <v>1</v>
      </c>
      <c r="N1463" s="4">
        <f t="shared" si="202"/>
        <v>18.325290245836662</v>
      </c>
      <c r="O1463" s="4">
        <f t="shared" si="198"/>
        <v>18.515290245836663</v>
      </c>
      <c r="P1463" s="4">
        <f>AVERAGE(I$1462:$I1463)</f>
        <v>19.028500000000001</v>
      </c>
      <c r="Q1463" s="4">
        <f t="shared" ref="Q1463:Q1526" si="203">P1463+0.19</f>
        <v>19.218500000000002</v>
      </c>
      <c r="R1463" s="99" t="s">
        <v>82</v>
      </c>
      <c r="S1463" s="99"/>
      <c r="T1463" s="99"/>
      <c r="U1463" s="99"/>
      <c r="V1463" s="99"/>
      <c r="W1463" s="99"/>
      <c r="X1463" s="99"/>
    </row>
    <row r="1464" spans="1:24" x14ac:dyDescent="0.2">
      <c r="A1464" s="5">
        <v>43102</v>
      </c>
      <c r="I1464" s="4">
        <v>19.337</v>
      </c>
      <c r="J1464" s="4">
        <f t="shared" si="199"/>
        <v>19.527000000000001</v>
      </c>
      <c r="K1464" s="4">
        <f t="shared" si="195"/>
        <v>1</v>
      </c>
      <c r="N1464" s="4">
        <f t="shared" si="202"/>
        <v>18.32283042789226</v>
      </c>
      <c r="O1464" s="4">
        <f t="shared" si="198"/>
        <v>18.512830427892261</v>
      </c>
      <c r="P1464" s="4">
        <f>AVERAGE(I$1462:$I1464)</f>
        <v>19.131333333333334</v>
      </c>
      <c r="Q1464" s="4">
        <f t="shared" si="203"/>
        <v>19.321333333333335</v>
      </c>
    </row>
    <row r="1465" spans="1:24" x14ac:dyDescent="0.2">
      <c r="A1465" s="5">
        <v>43103</v>
      </c>
      <c r="I1465" s="4">
        <v>19.298999999999999</v>
      </c>
      <c r="J1465" s="4">
        <f t="shared" si="199"/>
        <v>19.489000000000001</v>
      </c>
      <c r="K1465" s="4">
        <f t="shared" si="195"/>
        <v>1</v>
      </c>
      <c r="N1465" s="4">
        <f t="shared" si="202"/>
        <v>18.320400633412536</v>
      </c>
      <c r="O1465" s="4">
        <f t="shared" si="198"/>
        <v>18.510400633412537</v>
      </c>
      <c r="P1465" s="4">
        <f>AVERAGE(I$1462:$I1465)</f>
        <v>19.173250000000003</v>
      </c>
      <c r="Q1465" s="4">
        <f t="shared" si="203"/>
        <v>19.363250000000004</v>
      </c>
    </row>
    <row r="1466" spans="1:24" x14ac:dyDescent="0.2">
      <c r="A1466" s="5">
        <v>43104</v>
      </c>
      <c r="I1466" s="4">
        <v>19.082999999999998</v>
      </c>
      <c r="J1466" s="4">
        <f t="shared" si="199"/>
        <v>19.273</v>
      </c>
      <c r="K1466" s="4">
        <f t="shared" si="195"/>
        <v>1</v>
      </c>
      <c r="N1466" s="4">
        <f t="shared" si="202"/>
        <v>18.318106012658252</v>
      </c>
      <c r="O1466" s="4">
        <f t="shared" si="198"/>
        <v>18.508106012658253</v>
      </c>
      <c r="P1466" s="4">
        <f>AVERAGE(I$1462:$I1466)</f>
        <v>19.155200000000001</v>
      </c>
      <c r="Q1466" s="4">
        <f t="shared" si="203"/>
        <v>19.345200000000002</v>
      </c>
    </row>
    <row r="1467" spans="1:24" x14ac:dyDescent="0.2">
      <c r="A1467" s="5">
        <v>43105</v>
      </c>
      <c r="I1467" s="4">
        <v>19.003</v>
      </c>
      <c r="J1467" s="4">
        <f t="shared" si="199"/>
        <v>19.193000000000001</v>
      </c>
      <c r="K1467" s="4">
        <f t="shared" si="195"/>
        <v>1</v>
      </c>
      <c r="N1467" s="4">
        <f t="shared" si="202"/>
        <v>18.315989723320182</v>
      </c>
      <c r="O1467" s="4">
        <f t="shared" si="198"/>
        <v>18.505989723320184</v>
      </c>
      <c r="P1467" s="4">
        <f>AVERAGE(I$1462:$I1467)</f>
        <v>19.129833333333334</v>
      </c>
      <c r="Q1467" s="4">
        <f t="shared" si="203"/>
        <v>19.319833333333335</v>
      </c>
    </row>
    <row r="1468" spans="1:24" x14ac:dyDescent="0.2">
      <c r="A1468" s="5">
        <v>43106</v>
      </c>
      <c r="I1468" s="4">
        <v>18.72</v>
      </c>
      <c r="J1468" s="4">
        <f t="shared" si="199"/>
        <v>18.91</v>
      </c>
      <c r="K1468" s="4">
        <f t="shared" si="195"/>
        <v>1</v>
      </c>
      <c r="N1468" s="4">
        <f t="shared" si="202"/>
        <v>18.313940758293864</v>
      </c>
      <c r="O1468" s="4">
        <f t="shared" si="198"/>
        <v>18.503940758293865</v>
      </c>
      <c r="P1468" s="4">
        <f>AVERAGE(I$1462:$I1468)</f>
        <v>19.071285714285718</v>
      </c>
      <c r="Q1468" s="4">
        <f t="shared" si="203"/>
        <v>19.261285714285719</v>
      </c>
    </row>
    <row r="1469" spans="1:24" x14ac:dyDescent="0.2">
      <c r="A1469" s="5">
        <v>43107</v>
      </c>
      <c r="I1469" s="4">
        <v>18.72</v>
      </c>
      <c r="J1469" s="4">
        <f t="shared" si="199"/>
        <v>18.91</v>
      </c>
      <c r="K1469" s="4">
        <f t="shared" si="195"/>
        <v>1</v>
      </c>
      <c r="N1469" s="4">
        <f t="shared" si="202"/>
        <v>18.31186345698503</v>
      </c>
      <c r="O1469" s="4">
        <f t="shared" si="198"/>
        <v>18.501863456985031</v>
      </c>
      <c r="P1469" s="4">
        <f>AVERAGE(I$1462:$I1469)</f>
        <v>19.027375000000003</v>
      </c>
      <c r="Q1469" s="4">
        <f t="shared" si="203"/>
        <v>19.217375000000004</v>
      </c>
    </row>
    <row r="1470" spans="1:24" x14ac:dyDescent="0.2">
      <c r="A1470" s="5">
        <v>43108</v>
      </c>
      <c r="I1470" s="4">
        <v>18.79</v>
      </c>
      <c r="J1470" s="4">
        <f t="shared" si="199"/>
        <v>18.98</v>
      </c>
      <c r="K1470" s="4">
        <f t="shared" si="195"/>
        <v>1</v>
      </c>
      <c r="N1470" s="4">
        <f t="shared" si="202"/>
        <v>18.309579652996874</v>
      </c>
      <c r="O1470" s="4">
        <f t="shared" si="198"/>
        <v>18.499579652996875</v>
      </c>
      <c r="P1470" s="4">
        <f>AVERAGE(I$1462:$I1470)</f>
        <v>19.001000000000001</v>
      </c>
      <c r="Q1470" s="4">
        <f t="shared" si="203"/>
        <v>19.191000000000003</v>
      </c>
    </row>
    <row r="1471" spans="1:24" x14ac:dyDescent="0.2">
      <c r="A1471" s="5">
        <v>43109</v>
      </c>
      <c r="I1471" s="4">
        <v>19</v>
      </c>
      <c r="J1471" s="4">
        <f t="shared" si="199"/>
        <v>19.190000000000001</v>
      </c>
      <c r="K1471" s="4">
        <f t="shared" si="195"/>
        <v>1</v>
      </c>
      <c r="N1471" s="4">
        <f t="shared" si="202"/>
        <v>18.307051221434225</v>
      </c>
      <c r="O1471" s="4">
        <f t="shared" si="198"/>
        <v>18.497051221434226</v>
      </c>
      <c r="P1471" s="4">
        <f>AVERAGE(I$1462:$I1471)</f>
        <v>19.000900000000001</v>
      </c>
      <c r="Q1471" s="4">
        <f t="shared" si="203"/>
        <v>19.190900000000003</v>
      </c>
    </row>
    <row r="1472" spans="1:24" x14ac:dyDescent="0.2">
      <c r="A1472" s="5">
        <v>43110</v>
      </c>
      <c r="I1472" s="4">
        <v>19.329999999999998</v>
      </c>
      <c r="J1472" s="4">
        <f t="shared" si="199"/>
        <v>19.52</v>
      </c>
      <c r="K1472" s="4">
        <f t="shared" si="195"/>
        <v>1</v>
      </c>
      <c r="N1472" s="4">
        <f t="shared" si="202"/>
        <v>18.304513385826798</v>
      </c>
      <c r="O1472" s="4">
        <f t="shared" si="198"/>
        <v>18.494513385826799</v>
      </c>
      <c r="P1472" s="4">
        <f>AVERAGE(I$1462:$I1472)</f>
        <v>19.03081818181818</v>
      </c>
      <c r="Q1472" s="4">
        <f t="shared" si="203"/>
        <v>19.220818181818181</v>
      </c>
    </row>
    <row r="1473" spans="1:17" x14ac:dyDescent="0.2">
      <c r="A1473" s="5">
        <v>43111</v>
      </c>
      <c r="I1473" s="4">
        <v>19.372</v>
      </c>
      <c r="J1473" s="4">
        <f t="shared" si="199"/>
        <v>19.562000000000001</v>
      </c>
      <c r="K1473" s="4">
        <f t="shared" si="195"/>
        <v>1</v>
      </c>
      <c r="N1473" s="4">
        <f t="shared" si="202"/>
        <v>18.302191974823</v>
      </c>
      <c r="O1473" s="4">
        <f t="shared" si="198"/>
        <v>18.492191974823001</v>
      </c>
      <c r="P1473" s="4">
        <f>AVERAGE(I$1462:$I1473)</f>
        <v>19.059250000000002</v>
      </c>
      <c r="Q1473" s="4">
        <f t="shared" si="203"/>
        <v>19.249250000000004</v>
      </c>
    </row>
    <row r="1474" spans="1:17" x14ac:dyDescent="0.2">
      <c r="A1474" s="5">
        <v>43112</v>
      </c>
      <c r="I1474" s="4">
        <v>19.34</v>
      </c>
      <c r="J1474" s="4">
        <f t="shared" si="199"/>
        <v>19.53</v>
      </c>
      <c r="K1474" s="4">
        <f t="shared" si="195"/>
        <v>1</v>
      </c>
      <c r="N1474" s="4">
        <f t="shared" si="202"/>
        <v>18.3000133647799</v>
      </c>
      <c r="O1474" s="4">
        <f t="shared" si="198"/>
        <v>18.490013364779902</v>
      </c>
      <c r="P1474" s="4">
        <f>AVERAGE(I$1462:$I1474)</f>
        <v>19.080846153846156</v>
      </c>
      <c r="Q1474" s="4">
        <f t="shared" si="203"/>
        <v>19.270846153846158</v>
      </c>
    </row>
    <row r="1475" spans="1:17" x14ac:dyDescent="0.2">
      <c r="A1475" s="5">
        <v>43113</v>
      </c>
      <c r="I1475" s="4">
        <v>19.437000000000001</v>
      </c>
      <c r="J1475" s="4">
        <f t="shared" si="199"/>
        <v>19.627000000000002</v>
      </c>
      <c r="K1475" s="4">
        <f t="shared" si="195"/>
        <v>1</v>
      </c>
      <c r="N1475" s="4">
        <f t="shared" si="202"/>
        <v>18.297875883739223</v>
      </c>
      <c r="O1475" s="4">
        <f t="shared" si="198"/>
        <v>18.487875883739225</v>
      </c>
      <c r="P1475" s="4">
        <f>AVERAGE(I$1462:$I1475)</f>
        <v>19.106285714285715</v>
      </c>
      <c r="Q1475" s="4">
        <f t="shared" si="203"/>
        <v>19.296285714285716</v>
      </c>
    </row>
    <row r="1476" spans="1:17" x14ac:dyDescent="0.2">
      <c r="A1476" s="5">
        <v>43114</v>
      </c>
      <c r="I1476" s="4">
        <v>19.437000000000001</v>
      </c>
      <c r="J1476" s="4">
        <f t="shared" si="199"/>
        <v>19.627000000000002</v>
      </c>
      <c r="K1476" s="4">
        <f t="shared" si="195"/>
        <v>1</v>
      </c>
      <c r="N1476" s="4">
        <f t="shared" si="202"/>
        <v>18.29580298273158</v>
      </c>
      <c r="O1476" s="4">
        <f t="shared" si="198"/>
        <v>18.485802982731581</v>
      </c>
      <c r="P1476" s="4">
        <f>AVERAGE(I$1462:$I1476)</f>
        <v>19.128333333333334</v>
      </c>
      <c r="Q1476" s="4">
        <f t="shared" si="203"/>
        <v>19.318333333333335</v>
      </c>
    </row>
    <row r="1477" spans="1:17" x14ac:dyDescent="0.2">
      <c r="A1477" s="5">
        <v>43115</v>
      </c>
      <c r="I1477" s="4">
        <v>19.5</v>
      </c>
      <c r="J1477" s="4">
        <f t="shared" si="199"/>
        <v>19.690000000000001</v>
      </c>
      <c r="K1477" s="4">
        <f t="shared" si="195"/>
        <v>1</v>
      </c>
      <c r="N1477" s="4">
        <f t="shared" si="202"/>
        <v>18.293669019607869</v>
      </c>
      <c r="O1477" s="4">
        <f t="shared" si="198"/>
        <v>18.48366901960787</v>
      </c>
      <c r="P1477" s="4">
        <f>AVERAGE(I$1462:$I1477)</f>
        <v>19.151562500000001</v>
      </c>
      <c r="Q1477" s="4">
        <f t="shared" si="203"/>
        <v>19.341562500000002</v>
      </c>
    </row>
    <row r="1478" spans="1:17" x14ac:dyDescent="0.2">
      <c r="A1478" s="5">
        <v>43116</v>
      </c>
      <c r="I1478" s="4">
        <v>18.971</v>
      </c>
      <c r="J1478" s="4">
        <f t="shared" si="199"/>
        <v>19.161000000000001</v>
      </c>
      <c r="K1478" s="4">
        <f t="shared" si="195"/>
        <v>1</v>
      </c>
      <c r="N1478" s="4">
        <f t="shared" si="202"/>
        <v>18.291311128526672</v>
      </c>
      <c r="O1478" s="4">
        <f t="shared" si="198"/>
        <v>18.481311128526674</v>
      </c>
      <c r="P1478" s="4">
        <f>AVERAGE(I$1462:$I1478)</f>
        <v>19.140941176470591</v>
      </c>
      <c r="Q1478" s="4">
        <f t="shared" si="203"/>
        <v>19.330941176470592</v>
      </c>
    </row>
    <row r="1479" spans="1:17" x14ac:dyDescent="0.2">
      <c r="A1479" s="5">
        <v>43117</v>
      </c>
      <c r="I1479" s="4">
        <v>18.934999999999999</v>
      </c>
      <c r="J1479" s="4">
        <f t="shared" si="199"/>
        <v>19.125</v>
      </c>
      <c r="K1479" s="4">
        <f t="shared" si="195"/>
        <v>1</v>
      </c>
      <c r="N1479" s="4">
        <f t="shared" si="202"/>
        <v>18.288959279561499</v>
      </c>
      <c r="O1479" s="4">
        <f t="shared" si="198"/>
        <v>18.478959279561501</v>
      </c>
      <c r="P1479" s="4">
        <f>AVERAGE(I$1462:$I1479)</f>
        <v>19.1295</v>
      </c>
      <c r="Q1479" s="4">
        <f t="shared" si="203"/>
        <v>19.319500000000001</v>
      </c>
    </row>
    <row r="1480" spans="1:17" x14ac:dyDescent="0.2">
      <c r="A1480" s="5">
        <v>43118</v>
      </c>
      <c r="I1480" s="4">
        <v>18.402000000000001</v>
      </c>
      <c r="J1480" s="4">
        <f t="shared" si="199"/>
        <v>18.592000000000002</v>
      </c>
      <c r="K1480" s="4">
        <f t="shared" si="195"/>
        <v>1</v>
      </c>
      <c r="N1480" s="4">
        <f t="shared" si="202"/>
        <v>18.286676838810667</v>
      </c>
      <c r="O1480" s="4">
        <f t="shared" si="198"/>
        <v>18.476676838810668</v>
      </c>
      <c r="P1480" s="4">
        <f>AVERAGE(I$1462:$I1480)</f>
        <v>19.091210526315791</v>
      </c>
      <c r="Q1480" s="4">
        <f t="shared" si="203"/>
        <v>19.281210526315792</v>
      </c>
    </row>
    <row r="1481" spans="1:17" x14ac:dyDescent="0.2">
      <c r="A1481" s="5">
        <v>43119</v>
      </c>
      <c r="I1481" s="4">
        <v>18.349</v>
      </c>
      <c r="J1481" s="4">
        <f t="shared" si="199"/>
        <v>18.539000000000001</v>
      </c>
      <c r="K1481" s="4">
        <f t="shared" si="195"/>
        <v>1</v>
      </c>
      <c r="N1481" s="4">
        <f t="shared" si="202"/>
        <v>18.284515246286187</v>
      </c>
      <c r="O1481" s="4">
        <f t="shared" si="198"/>
        <v>18.474515246286188</v>
      </c>
      <c r="P1481" s="4">
        <f>AVERAGE(I$1462:$I1481)</f>
        <v>19.054099999999998</v>
      </c>
      <c r="Q1481" s="4">
        <f t="shared" si="203"/>
        <v>19.2441</v>
      </c>
    </row>
    <row r="1482" spans="1:17" x14ac:dyDescent="0.2">
      <c r="A1482" s="5">
        <v>43120</v>
      </c>
      <c r="I1482" s="4">
        <v>18.337</v>
      </c>
      <c r="J1482" s="4">
        <f t="shared" si="199"/>
        <v>18.527000000000001</v>
      </c>
      <c r="K1482" s="4">
        <f t="shared" si="195"/>
        <v>1</v>
      </c>
      <c r="N1482" s="4">
        <f t="shared" si="202"/>
        <v>18.282383593750026</v>
      </c>
      <c r="O1482" s="4">
        <f t="shared" ref="O1482:O1545" si="204">N1482+0.19</f>
        <v>18.472383593750028</v>
      </c>
      <c r="P1482" s="4">
        <f>AVERAGE(I$1462:$I1482)</f>
        <v>19.019952380952379</v>
      </c>
      <c r="Q1482" s="4">
        <f t="shared" si="203"/>
        <v>19.20995238095238</v>
      </c>
    </row>
    <row r="1483" spans="1:17" x14ac:dyDescent="0.2">
      <c r="A1483" s="5">
        <v>43121</v>
      </c>
      <c r="I1483" s="4">
        <v>18.337</v>
      </c>
      <c r="J1483" s="4">
        <f t="shared" ref="J1483:J1546" si="205">I1483+0.19</f>
        <v>18.527000000000001</v>
      </c>
      <c r="K1483" s="4">
        <f t="shared" si="195"/>
        <v>1</v>
      </c>
      <c r="N1483" s="4">
        <f t="shared" si="202"/>
        <v>18.280203747072626</v>
      </c>
      <c r="O1483" s="4">
        <f t="shared" si="204"/>
        <v>18.470203747072627</v>
      </c>
      <c r="P1483" s="4">
        <f>AVERAGE(I$1462:$I1483)</f>
        <v>18.98890909090909</v>
      </c>
      <c r="Q1483" s="4">
        <f t="shared" si="203"/>
        <v>19.178909090909091</v>
      </c>
    </row>
    <row r="1484" spans="1:17" x14ac:dyDescent="0.2">
      <c r="A1484" s="5">
        <v>43122</v>
      </c>
      <c r="I1484" s="4">
        <v>18.338000000000001</v>
      </c>
      <c r="J1484" s="4">
        <f t="shared" si="205"/>
        <v>18.528000000000002</v>
      </c>
      <c r="K1484" s="4">
        <f t="shared" si="195"/>
        <v>1</v>
      </c>
      <c r="N1484" s="4">
        <f t="shared" si="202"/>
        <v>18.278020280811258</v>
      </c>
      <c r="O1484" s="4">
        <f t="shared" si="204"/>
        <v>18.46802028081126</v>
      </c>
      <c r="P1484" s="4">
        <f>AVERAGE(I$1462:$I1484)</f>
        <v>18.960608695652173</v>
      </c>
      <c r="Q1484" s="4">
        <f t="shared" si="203"/>
        <v>19.150608695652174</v>
      </c>
    </row>
    <row r="1485" spans="1:17" x14ac:dyDescent="0.2">
      <c r="A1485" s="5">
        <v>43123</v>
      </c>
      <c r="I1485" s="4">
        <v>18.314</v>
      </c>
      <c r="J1485" s="4">
        <f t="shared" si="205"/>
        <v>18.504000000000001</v>
      </c>
      <c r="K1485" s="4">
        <f t="shared" si="195"/>
        <v>1</v>
      </c>
      <c r="N1485" s="4">
        <f t="shared" si="202"/>
        <v>18.275628215120836</v>
      </c>
      <c r="O1485" s="4">
        <f t="shared" si="204"/>
        <v>18.465628215120837</v>
      </c>
      <c r="P1485" s="4">
        <f>AVERAGE(I$1462:$I1485)</f>
        <v>18.933666666666667</v>
      </c>
      <c r="Q1485" s="4">
        <f t="shared" si="203"/>
        <v>19.123666666666669</v>
      </c>
    </row>
    <row r="1486" spans="1:17" x14ac:dyDescent="0.2">
      <c r="A1486" s="5">
        <v>43124</v>
      </c>
      <c r="I1486" s="4">
        <v>18.280999999999999</v>
      </c>
      <c r="J1486" s="4">
        <f t="shared" si="205"/>
        <v>18.471</v>
      </c>
      <c r="K1486" s="4">
        <f t="shared" si="195"/>
        <v>1</v>
      </c>
      <c r="N1486" s="4">
        <f t="shared" si="202"/>
        <v>18.273268691588811</v>
      </c>
      <c r="O1486" s="4">
        <f t="shared" si="204"/>
        <v>18.463268691588812</v>
      </c>
      <c r="P1486" s="4">
        <f>AVERAGE(I$1462:$I1486)</f>
        <v>18.90756</v>
      </c>
      <c r="Q1486" s="4">
        <f t="shared" si="203"/>
        <v>19.097560000000001</v>
      </c>
    </row>
    <row r="1487" spans="1:17" x14ac:dyDescent="0.2">
      <c r="A1487" s="5">
        <v>43125</v>
      </c>
      <c r="I1487" s="4">
        <v>17.885000000000002</v>
      </c>
      <c r="J1487" s="4">
        <f t="shared" si="205"/>
        <v>18.075000000000003</v>
      </c>
      <c r="K1487" s="4">
        <f t="shared" si="195"/>
        <v>1</v>
      </c>
      <c r="N1487" s="4">
        <f t="shared" si="202"/>
        <v>18.270939299610919</v>
      </c>
      <c r="O1487" s="4">
        <f t="shared" si="204"/>
        <v>18.460939299610921</v>
      </c>
      <c r="P1487" s="4">
        <f>AVERAGE(I$1462:$I1487)</f>
        <v>18.86823076923077</v>
      </c>
      <c r="Q1487" s="4">
        <f t="shared" si="203"/>
        <v>19.058230769230772</v>
      </c>
    </row>
    <row r="1488" spans="1:17" x14ac:dyDescent="0.2">
      <c r="A1488" s="5">
        <v>43126</v>
      </c>
      <c r="I1488" s="4">
        <v>17.821000000000002</v>
      </c>
      <c r="J1488" s="4">
        <f t="shared" si="205"/>
        <v>18.011000000000003</v>
      </c>
      <c r="K1488" s="4">
        <f t="shared" si="195"/>
        <v>1</v>
      </c>
      <c r="N1488" s="4">
        <f t="shared" si="202"/>
        <v>18.268513219284628</v>
      </c>
      <c r="O1488" s="4">
        <f t="shared" si="204"/>
        <v>18.45851321928463</v>
      </c>
      <c r="P1488" s="4">
        <f>AVERAGE(I$1462:$I1488)</f>
        <v>18.829444444444444</v>
      </c>
      <c r="Q1488" s="4">
        <f t="shared" si="203"/>
        <v>19.019444444444446</v>
      </c>
    </row>
    <row r="1489" spans="1:17" x14ac:dyDescent="0.2">
      <c r="A1489" s="5">
        <v>43127</v>
      </c>
      <c r="I1489" s="4">
        <v>17.788</v>
      </c>
      <c r="J1489" s="4">
        <f t="shared" si="205"/>
        <v>17.978000000000002</v>
      </c>
      <c r="K1489" s="4">
        <f t="shared" si="195"/>
        <v>1</v>
      </c>
      <c r="N1489" s="4">
        <f t="shared" si="202"/>
        <v>18.26600932400935</v>
      </c>
      <c r="O1489" s="4">
        <f t="shared" si="204"/>
        <v>18.456009324009351</v>
      </c>
      <c r="P1489" s="4">
        <f>AVERAGE(I$1462:$I1489)</f>
        <v>18.792249999999999</v>
      </c>
      <c r="Q1489" s="4">
        <f t="shared" si="203"/>
        <v>18.982250000000001</v>
      </c>
    </row>
    <row r="1490" spans="1:17" x14ac:dyDescent="0.2">
      <c r="A1490" s="5">
        <v>43128</v>
      </c>
      <c r="I1490" s="4">
        <v>17.788</v>
      </c>
      <c r="J1490" s="4">
        <f t="shared" si="205"/>
        <v>17.978000000000002</v>
      </c>
      <c r="K1490" s="4">
        <f t="shared" si="195"/>
        <v>1</v>
      </c>
      <c r="N1490" s="4">
        <f t="shared" si="202"/>
        <v>18.263498447204995</v>
      </c>
      <c r="O1490" s="4">
        <f t="shared" si="204"/>
        <v>18.453498447204996</v>
      </c>
      <c r="P1490" s="4">
        <f>AVERAGE(I$1462:$I1490)</f>
        <v>18.757620689655173</v>
      </c>
      <c r="Q1490" s="4">
        <f t="shared" si="203"/>
        <v>18.947620689655174</v>
      </c>
    </row>
    <row r="1491" spans="1:17" x14ac:dyDescent="0.2">
      <c r="A1491" s="5">
        <v>43129</v>
      </c>
      <c r="I1491" s="4">
        <v>17.84</v>
      </c>
      <c r="J1491" s="4">
        <f t="shared" si="205"/>
        <v>18.03</v>
      </c>
      <c r="K1491" s="4">
        <f t="shared" si="195"/>
        <v>1</v>
      </c>
      <c r="N1491" s="4">
        <f t="shared" si="202"/>
        <v>18.261010861132686</v>
      </c>
      <c r="O1491" s="4">
        <f t="shared" si="204"/>
        <v>18.451010861132687</v>
      </c>
      <c r="P1491" s="4">
        <f>AVERAGE(I$1462:$I1491)</f>
        <v>18.727033333333335</v>
      </c>
      <c r="Q1491" s="4">
        <f t="shared" si="203"/>
        <v>18.917033333333336</v>
      </c>
    </row>
    <row r="1492" spans="1:17" x14ac:dyDescent="0.2">
      <c r="A1492" s="5">
        <v>43130</v>
      </c>
      <c r="I1492" s="4">
        <v>17.52</v>
      </c>
      <c r="J1492" s="4">
        <f t="shared" si="205"/>
        <v>17.71</v>
      </c>
      <c r="K1492" s="4">
        <f t="shared" si="195"/>
        <v>1</v>
      </c>
      <c r="N1492" s="4">
        <f t="shared" si="202"/>
        <v>18.258514728682197</v>
      </c>
      <c r="O1492" s="4">
        <f t="shared" si="204"/>
        <v>18.448514728682198</v>
      </c>
      <c r="P1492" s="4">
        <f>AVERAGE(I$1462:$I1492)</f>
        <v>18.68809677419355</v>
      </c>
      <c r="Q1492" s="4">
        <f t="shared" si="203"/>
        <v>18.878096774193551</v>
      </c>
    </row>
    <row r="1493" spans="1:17" x14ac:dyDescent="0.2">
      <c r="A1493" s="5">
        <v>43131</v>
      </c>
      <c r="I1493" s="4">
        <v>17.399000000000001</v>
      </c>
      <c r="J1493" s="4">
        <f t="shared" si="205"/>
        <v>17.589000000000002</v>
      </c>
      <c r="K1493" s="4">
        <f t="shared" si="195"/>
        <v>1</v>
      </c>
      <c r="N1493" s="4">
        <f t="shared" si="202"/>
        <v>18.256019364833488</v>
      </c>
      <c r="O1493" s="4">
        <f t="shared" si="204"/>
        <v>18.446019364833489</v>
      </c>
      <c r="P1493" s="4">
        <f>AVERAGE(I$1462:$I1493)</f>
        <v>18.647812500000001</v>
      </c>
      <c r="Q1493" s="4">
        <f t="shared" si="203"/>
        <v>18.837812500000002</v>
      </c>
    </row>
    <row r="1494" spans="1:17" x14ac:dyDescent="0.2">
      <c r="A1494" s="5">
        <v>43132</v>
      </c>
      <c r="I1494" s="4">
        <v>17.937999999999999</v>
      </c>
      <c r="J1494" s="4">
        <f t="shared" si="205"/>
        <v>18.128</v>
      </c>
      <c r="K1494" s="4">
        <f t="shared" si="195"/>
        <v>1</v>
      </c>
      <c r="N1494" s="4">
        <f t="shared" si="202"/>
        <v>18.253466718266278</v>
      </c>
      <c r="O1494" s="4">
        <f t="shared" si="204"/>
        <v>18.443466718266279</v>
      </c>
      <c r="P1494" s="4">
        <f>AVERAGE(I$1462:$I1494)</f>
        <v>18.626303030303031</v>
      </c>
      <c r="Q1494" s="4">
        <f t="shared" si="203"/>
        <v>18.816303030303033</v>
      </c>
    </row>
    <row r="1495" spans="1:17" x14ac:dyDescent="0.2">
      <c r="A1495" s="5">
        <v>43133</v>
      </c>
      <c r="I1495" s="4">
        <v>18.102</v>
      </c>
      <c r="J1495" s="4">
        <f t="shared" si="205"/>
        <v>18.292000000000002</v>
      </c>
      <c r="K1495" s="4">
        <f t="shared" si="195"/>
        <v>1</v>
      </c>
      <c r="N1495" s="4">
        <f t="shared" si="202"/>
        <v>18.251013147718506</v>
      </c>
      <c r="O1495" s="4">
        <f t="shared" si="204"/>
        <v>18.441013147718508</v>
      </c>
      <c r="P1495" s="4">
        <f>AVERAGE(I$1462:$I1495)</f>
        <v>18.610882352941175</v>
      </c>
      <c r="Q1495" s="4">
        <f t="shared" si="203"/>
        <v>18.800882352941176</v>
      </c>
    </row>
    <row r="1496" spans="1:17" x14ac:dyDescent="0.2">
      <c r="A1496" s="5">
        <v>43134</v>
      </c>
      <c r="I1496" s="4">
        <v>17.952000000000002</v>
      </c>
      <c r="J1496" s="4">
        <f t="shared" si="205"/>
        <v>18.142000000000003</v>
      </c>
      <c r="K1496" s="4">
        <f t="shared" si="195"/>
        <v>1</v>
      </c>
      <c r="N1496" s="4">
        <f t="shared" si="202"/>
        <v>18.248649149922745</v>
      </c>
      <c r="O1496" s="4">
        <f t="shared" si="204"/>
        <v>18.438649149922746</v>
      </c>
      <c r="P1496" s="4">
        <f>AVERAGE(I$1462:$I1496)</f>
        <v>18.592057142857144</v>
      </c>
      <c r="Q1496" s="4">
        <f t="shared" si="203"/>
        <v>18.782057142857145</v>
      </c>
    </row>
    <row r="1497" spans="1:17" x14ac:dyDescent="0.2">
      <c r="A1497" s="5">
        <v>43135</v>
      </c>
      <c r="I1497" s="4">
        <v>17.952000000000002</v>
      </c>
      <c r="J1497" s="4">
        <f t="shared" si="205"/>
        <v>18.142000000000003</v>
      </c>
      <c r="K1497" s="4">
        <f t="shared" si="195"/>
        <v>1</v>
      </c>
      <c r="N1497" s="4">
        <f t="shared" si="202"/>
        <v>18.246352895752921</v>
      </c>
      <c r="O1497" s="4">
        <f t="shared" si="204"/>
        <v>18.436352895752922</v>
      </c>
      <c r="P1497" s="4">
        <f>AVERAGE(I$1462:$I1497)</f>
        <v>18.574277777777777</v>
      </c>
      <c r="Q1497" s="4">
        <f t="shared" si="203"/>
        <v>18.764277777777778</v>
      </c>
    </row>
    <row r="1498" spans="1:17" x14ac:dyDescent="0.2">
      <c r="A1498" s="5">
        <v>43136</v>
      </c>
      <c r="I1498" s="4">
        <v>18.116</v>
      </c>
      <c r="J1498" s="4">
        <f t="shared" si="205"/>
        <v>18.306000000000001</v>
      </c>
      <c r="K1498" s="4">
        <f t="shared" si="195"/>
        <v>1</v>
      </c>
      <c r="N1498" s="4">
        <f t="shared" si="202"/>
        <v>18.244128086419778</v>
      </c>
      <c r="O1498" s="4">
        <f t="shared" si="204"/>
        <v>18.434128086419779</v>
      </c>
      <c r="P1498" s="4">
        <f>AVERAGE(I$1462:$I1498)</f>
        <v>18.561891891891889</v>
      </c>
      <c r="Q1498" s="4">
        <f t="shared" si="203"/>
        <v>18.751891891891891</v>
      </c>
    </row>
    <row r="1499" spans="1:17" x14ac:dyDescent="0.2">
      <c r="A1499" s="5">
        <v>43137</v>
      </c>
      <c r="I1499" s="4">
        <v>17.876999999999999</v>
      </c>
      <c r="J1499" s="4">
        <f t="shared" si="205"/>
        <v>18.067</v>
      </c>
      <c r="K1499" s="4">
        <f t="shared" si="195"/>
        <v>1</v>
      </c>
      <c r="N1499" s="4">
        <f t="shared" si="202"/>
        <v>18.241700848111051</v>
      </c>
      <c r="O1499" s="4">
        <f t="shared" si="204"/>
        <v>18.431700848111053</v>
      </c>
      <c r="P1499" s="4">
        <f>AVERAGE(I$1462:$I1499)</f>
        <v>18.543868421052629</v>
      </c>
      <c r="Q1499" s="4">
        <f t="shared" si="203"/>
        <v>18.73386842105263</v>
      </c>
    </row>
    <row r="1500" spans="1:17" x14ac:dyDescent="0.2">
      <c r="A1500" s="5">
        <v>43138</v>
      </c>
      <c r="I1500" s="4">
        <v>17.853000000000002</v>
      </c>
      <c r="J1500" s="4">
        <f t="shared" si="205"/>
        <v>18.043000000000003</v>
      </c>
      <c r="K1500" s="4">
        <f t="shared" si="195"/>
        <v>1</v>
      </c>
      <c r="N1500" s="4">
        <f t="shared" si="202"/>
        <v>18.239328967642553</v>
      </c>
      <c r="O1500" s="4">
        <f t="shared" si="204"/>
        <v>18.429328967642554</v>
      </c>
      <c r="P1500" s="4">
        <f>AVERAGE(I$1462:$I1500)</f>
        <v>18.526153846153843</v>
      </c>
      <c r="Q1500" s="4">
        <f t="shared" si="203"/>
        <v>18.716153846153844</v>
      </c>
    </row>
    <row r="1501" spans="1:17" x14ac:dyDescent="0.2">
      <c r="A1501" s="5">
        <v>43139</v>
      </c>
      <c r="I1501" s="4">
        <v>18.257000000000001</v>
      </c>
      <c r="J1501" s="4">
        <f t="shared" si="205"/>
        <v>18.447000000000003</v>
      </c>
      <c r="K1501" s="4">
        <f t="shared" si="195"/>
        <v>1</v>
      </c>
      <c r="N1501" s="4">
        <f t="shared" si="202"/>
        <v>18.237077752117038</v>
      </c>
      <c r="O1501" s="4">
        <f t="shared" si="204"/>
        <v>18.427077752117039</v>
      </c>
      <c r="P1501" s="4">
        <f>AVERAGE(I$1462:$I1501)</f>
        <v>18.519424999999995</v>
      </c>
      <c r="Q1501" s="4">
        <f t="shared" si="203"/>
        <v>18.709424999999996</v>
      </c>
    </row>
    <row r="1502" spans="1:17" x14ac:dyDescent="0.2">
      <c r="A1502" s="5">
        <v>43140</v>
      </c>
      <c r="I1502" s="4">
        <v>17.89</v>
      </c>
      <c r="J1502" s="4">
        <f t="shared" si="205"/>
        <v>18.080000000000002</v>
      </c>
      <c r="K1502" s="4">
        <f t="shared" si="195"/>
        <v>1</v>
      </c>
      <c r="N1502" s="4">
        <f t="shared" si="202"/>
        <v>18.234670769230796</v>
      </c>
      <c r="O1502" s="4">
        <f t="shared" si="204"/>
        <v>18.424670769230797</v>
      </c>
      <c r="P1502" s="4">
        <f>AVERAGE(I$1462:$I1502)</f>
        <v>18.504073170731701</v>
      </c>
      <c r="Q1502" s="4">
        <f t="shared" si="203"/>
        <v>18.694073170731702</v>
      </c>
    </row>
    <row r="1503" spans="1:17" x14ac:dyDescent="0.2">
      <c r="A1503" s="5">
        <v>43141</v>
      </c>
      <c r="I1503" s="4">
        <v>17.673999999999999</v>
      </c>
      <c r="J1503" s="4">
        <f t="shared" si="205"/>
        <v>17.864000000000001</v>
      </c>
      <c r="K1503" s="4">
        <f t="shared" si="195"/>
        <v>1</v>
      </c>
      <c r="N1503" s="4">
        <f t="shared" si="202"/>
        <v>18.232278247501945</v>
      </c>
      <c r="O1503" s="4">
        <f t="shared" si="204"/>
        <v>18.422278247501946</v>
      </c>
      <c r="P1503" s="4">
        <f>AVERAGE(I$1462:$I1503)</f>
        <v>18.484309523809518</v>
      </c>
      <c r="Q1503" s="4">
        <f t="shared" si="203"/>
        <v>18.674309523809519</v>
      </c>
    </row>
    <row r="1504" spans="1:17" x14ac:dyDescent="0.2">
      <c r="A1504" s="5">
        <v>43142</v>
      </c>
      <c r="I1504" s="4">
        <v>17.673999999999999</v>
      </c>
      <c r="J1504" s="4">
        <f t="shared" si="205"/>
        <v>17.864000000000001</v>
      </c>
      <c r="K1504" s="4">
        <f t="shared" si="195"/>
        <v>1</v>
      </c>
      <c r="N1504" s="4">
        <f t="shared" si="202"/>
        <v>18.230093701996953</v>
      </c>
      <c r="O1504" s="4">
        <f t="shared" si="204"/>
        <v>18.420093701996954</v>
      </c>
      <c r="P1504" s="4">
        <f>AVERAGE(I$1462:$I1504)</f>
        <v>18.465465116279063</v>
      </c>
      <c r="Q1504" s="4">
        <f t="shared" si="203"/>
        <v>18.655465116279064</v>
      </c>
    </row>
    <row r="1505" spans="1:17" x14ac:dyDescent="0.2">
      <c r="A1505" s="5">
        <v>43143</v>
      </c>
      <c r="I1505" s="4">
        <v>17.763999999999999</v>
      </c>
      <c r="J1505" s="4">
        <f t="shared" si="205"/>
        <v>17.954000000000001</v>
      </c>
      <c r="K1505" s="4">
        <f t="shared" si="195"/>
        <v>1</v>
      </c>
      <c r="N1505" s="4">
        <f t="shared" si="202"/>
        <v>18.227882578664644</v>
      </c>
      <c r="O1505" s="4">
        <f t="shared" si="204"/>
        <v>18.417882578664646</v>
      </c>
      <c r="P1505" s="4">
        <f>AVERAGE(I$1462:$I1505)</f>
        <v>18.449522727272722</v>
      </c>
      <c r="Q1505" s="4">
        <f t="shared" si="203"/>
        <v>18.639522727272723</v>
      </c>
    </row>
    <row r="1506" spans="1:17" x14ac:dyDescent="0.2">
      <c r="A1506" s="5">
        <v>43144</v>
      </c>
      <c r="I1506" s="4">
        <v>17.771999999999998</v>
      </c>
      <c r="J1506" s="4">
        <f t="shared" si="205"/>
        <v>17.962</v>
      </c>
      <c r="K1506" s="4">
        <f t="shared" si="195"/>
        <v>1</v>
      </c>
      <c r="N1506" s="4">
        <f t="shared" si="202"/>
        <v>18.225531441717813</v>
      </c>
      <c r="O1506" s="4">
        <f t="shared" si="204"/>
        <v>18.415531441717814</v>
      </c>
      <c r="P1506" s="4">
        <f>AVERAGE(I$1462:$I1506)</f>
        <v>18.434466666666662</v>
      </c>
      <c r="Q1506" s="4">
        <f t="shared" si="203"/>
        <v>18.624466666666663</v>
      </c>
    </row>
    <row r="1507" spans="1:17" x14ac:dyDescent="0.2">
      <c r="A1507" s="5">
        <v>43145</v>
      </c>
      <c r="I1507" s="4">
        <v>18.407</v>
      </c>
      <c r="J1507" s="4">
        <f t="shared" si="205"/>
        <v>18.597000000000001</v>
      </c>
      <c r="K1507" s="4">
        <f t="shared" si="195"/>
        <v>1</v>
      </c>
      <c r="N1507" s="4">
        <f t="shared" si="202"/>
        <v>18.223175478927228</v>
      </c>
      <c r="O1507" s="4">
        <f t="shared" si="204"/>
        <v>18.413175478927229</v>
      </c>
      <c r="P1507" s="4">
        <f>AVERAGE(I$1462:$I1507)</f>
        <v>18.433869565217389</v>
      </c>
      <c r="Q1507" s="4">
        <f t="shared" si="203"/>
        <v>18.62386956521739</v>
      </c>
    </row>
    <row r="1508" spans="1:17" x14ac:dyDescent="0.2">
      <c r="A1508" s="5">
        <v>43146</v>
      </c>
      <c r="I1508" s="4">
        <v>18.082999999999998</v>
      </c>
      <c r="J1508" s="4">
        <f t="shared" si="205"/>
        <v>18.273</v>
      </c>
      <c r="K1508" s="4">
        <f t="shared" si="195"/>
        <v>1</v>
      </c>
      <c r="N1508" s="4">
        <f t="shared" si="202"/>
        <v>18.220876722817788</v>
      </c>
      <c r="O1508" s="4">
        <f t="shared" si="204"/>
        <v>18.41087672281779</v>
      </c>
      <c r="P1508" s="4">
        <f>AVERAGE(I$1462:$I1508)</f>
        <v>18.426404255319145</v>
      </c>
      <c r="Q1508" s="4">
        <f t="shared" si="203"/>
        <v>18.616404255319146</v>
      </c>
    </row>
    <row r="1509" spans="1:17" x14ac:dyDescent="0.2">
      <c r="A1509" s="5">
        <v>43147</v>
      </c>
      <c r="I1509" s="4">
        <v>17.899999999999999</v>
      </c>
      <c r="J1509" s="4">
        <f t="shared" si="205"/>
        <v>18.09</v>
      </c>
      <c r="K1509" s="4">
        <f t="shared" si="195"/>
        <v>1</v>
      </c>
      <c r="N1509" s="4">
        <f t="shared" si="202"/>
        <v>18.218657230298419</v>
      </c>
      <c r="O1509" s="4">
        <f t="shared" si="204"/>
        <v>18.40865723029842</v>
      </c>
      <c r="P1509" s="4">
        <f>AVERAGE(I$1462:$I1509)</f>
        <v>18.415437499999996</v>
      </c>
      <c r="Q1509" s="4">
        <f t="shared" si="203"/>
        <v>18.605437499999997</v>
      </c>
    </row>
    <row r="1510" spans="1:17" x14ac:dyDescent="0.2">
      <c r="A1510" s="5">
        <v>43148</v>
      </c>
      <c r="I1510" s="4">
        <v>17.963999999999999</v>
      </c>
      <c r="J1510" s="4">
        <f t="shared" si="205"/>
        <v>18.154</v>
      </c>
      <c r="K1510" s="4">
        <f t="shared" si="195"/>
        <v>1</v>
      </c>
      <c r="N1510" s="4">
        <f t="shared" si="202"/>
        <v>18.21629434250767</v>
      </c>
      <c r="O1510" s="4">
        <f t="shared" si="204"/>
        <v>18.406294342507671</v>
      </c>
      <c r="P1510" s="4">
        <f>AVERAGE(I$1462:$I1510)</f>
        <v>18.406224489795914</v>
      </c>
      <c r="Q1510" s="4">
        <f t="shared" si="203"/>
        <v>18.596224489795915</v>
      </c>
    </row>
    <row r="1511" spans="1:17" x14ac:dyDescent="0.2">
      <c r="A1511" s="5">
        <v>43149</v>
      </c>
      <c r="I1511" s="4">
        <v>17.963999999999999</v>
      </c>
      <c r="J1511" s="4">
        <f t="shared" si="205"/>
        <v>18.154</v>
      </c>
      <c r="K1511" s="4">
        <f t="shared" si="195"/>
        <v>1</v>
      </c>
      <c r="N1511" s="4">
        <f t="shared" si="202"/>
        <v>18.213870129870156</v>
      </c>
      <c r="O1511" s="4">
        <f t="shared" si="204"/>
        <v>18.403870129870157</v>
      </c>
      <c r="P1511" s="4">
        <f>AVERAGE(I$1462:$I1511)</f>
        <v>18.397379999999995</v>
      </c>
      <c r="Q1511" s="4">
        <f t="shared" si="203"/>
        <v>18.587379999999996</v>
      </c>
    </row>
    <row r="1512" spans="1:17" x14ac:dyDescent="0.2">
      <c r="A1512" s="5">
        <v>43150</v>
      </c>
      <c r="I1512" s="4">
        <v>18.062000000000001</v>
      </c>
      <c r="J1512" s="4">
        <f t="shared" si="205"/>
        <v>18.252000000000002</v>
      </c>
      <c r="K1512" s="4">
        <f t="shared" si="195"/>
        <v>1</v>
      </c>
      <c r="N1512" s="4">
        <f t="shared" si="202"/>
        <v>18.211553435114531</v>
      </c>
      <c r="O1512" s="4">
        <f t="shared" si="204"/>
        <v>18.401553435114533</v>
      </c>
      <c r="P1512" s="4">
        <f>AVERAGE(I$1462:$I1512)</f>
        <v>18.390803921568622</v>
      </c>
      <c r="Q1512" s="4">
        <f t="shared" si="203"/>
        <v>18.580803921568624</v>
      </c>
    </row>
    <row r="1513" spans="1:17" x14ac:dyDescent="0.2">
      <c r="A1513" s="5">
        <v>43151</v>
      </c>
      <c r="I1513" s="4">
        <v>19.196000000000002</v>
      </c>
      <c r="J1513" s="4">
        <f t="shared" si="205"/>
        <v>19.386000000000003</v>
      </c>
      <c r="K1513" s="4">
        <f t="shared" si="195"/>
        <v>1</v>
      </c>
      <c r="N1513" s="4">
        <f t="shared" si="202"/>
        <v>18.209257818459218</v>
      </c>
      <c r="O1513" s="4">
        <f t="shared" si="204"/>
        <v>18.399257818459219</v>
      </c>
      <c r="P1513" s="4">
        <f>AVERAGE(I$1462:$I1513)</f>
        <v>18.406288461538455</v>
      </c>
      <c r="Q1513" s="4">
        <f t="shared" si="203"/>
        <v>18.596288461538457</v>
      </c>
    </row>
    <row r="1514" spans="1:17" x14ac:dyDescent="0.2">
      <c r="A1514" s="5">
        <v>43152</v>
      </c>
      <c r="I1514" s="4">
        <v>20.286999999999999</v>
      </c>
      <c r="J1514" s="4">
        <f t="shared" si="205"/>
        <v>20.477</v>
      </c>
      <c r="K1514" s="4">
        <f t="shared" si="195"/>
        <v>1</v>
      </c>
      <c r="N1514" s="4">
        <f t="shared" si="202"/>
        <v>18.206974085365882</v>
      </c>
      <c r="O1514" s="4">
        <f t="shared" si="204"/>
        <v>18.396974085365883</v>
      </c>
      <c r="P1514" s="4">
        <f>AVERAGE(I$1462:$I1514)</f>
        <v>18.441773584905654</v>
      </c>
      <c r="Q1514" s="4">
        <f t="shared" si="203"/>
        <v>18.631773584905655</v>
      </c>
    </row>
    <row r="1515" spans="1:17" x14ac:dyDescent="0.2">
      <c r="A1515" s="5">
        <v>43153</v>
      </c>
      <c r="I1515" s="4">
        <v>21.331</v>
      </c>
      <c r="J1515" s="4">
        <f t="shared" si="205"/>
        <v>21.521000000000001</v>
      </c>
      <c r="K1515" s="4">
        <f t="shared" si="195"/>
        <v>1</v>
      </c>
      <c r="N1515" s="4">
        <f t="shared" si="202"/>
        <v>18.204717440974893</v>
      </c>
      <c r="O1515" s="4">
        <f t="shared" si="204"/>
        <v>18.394717440974894</v>
      </c>
      <c r="P1515" s="4">
        <f>AVERAGE(I$1462:$I1515)</f>
        <v>18.495277777777773</v>
      </c>
      <c r="Q1515" s="4">
        <f t="shared" si="203"/>
        <v>18.685277777777774</v>
      </c>
    </row>
    <row r="1516" spans="1:17" x14ac:dyDescent="0.2">
      <c r="A1516" s="5">
        <v>43154</v>
      </c>
      <c r="I1516" s="4">
        <v>22.47</v>
      </c>
      <c r="J1516" s="4">
        <f t="shared" si="205"/>
        <v>22.66</v>
      </c>
      <c r="K1516" s="4">
        <f t="shared" si="195"/>
        <v>1</v>
      </c>
      <c r="N1516" s="4">
        <f t="shared" si="202"/>
        <v>18.202761035007637</v>
      </c>
      <c r="O1516" s="4">
        <f t="shared" si="204"/>
        <v>18.392761035007638</v>
      </c>
      <c r="P1516" s="4">
        <f>AVERAGE(I$1462:$I1516)</f>
        <v>18.567545454545449</v>
      </c>
      <c r="Q1516" s="4">
        <f t="shared" si="203"/>
        <v>18.757545454545451</v>
      </c>
    </row>
    <row r="1517" spans="1:17" x14ac:dyDescent="0.2">
      <c r="A1517" s="5">
        <v>43155</v>
      </c>
      <c r="I1517" s="4">
        <v>25.416</v>
      </c>
      <c r="J1517" s="4">
        <f t="shared" si="205"/>
        <v>25.606000000000002</v>
      </c>
      <c r="K1517" s="4">
        <f t="shared" si="195"/>
        <v>1</v>
      </c>
      <c r="N1517" s="4">
        <f t="shared" ref="N1517:N1580" si="206">(M1517-M1317)/(L1517-L1317)</f>
        <v>18.200733840304206</v>
      </c>
      <c r="O1517" s="4">
        <f t="shared" si="204"/>
        <v>18.390733840304208</v>
      </c>
      <c r="P1517" s="4">
        <f>AVERAGE(I$1462:$I1517)</f>
        <v>18.689839285714282</v>
      </c>
      <c r="Q1517" s="4">
        <f t="shared" si="203"/>
        <v>18.879839285714283</v>
      </c>
    </row>
    <row r="1518" spans="1:17" x14ac:dyDescent="0.2">
      <c r="A1518" s="5">
        <v>43156</v>
      </c>
      <c r="I1518" s="4">
        <v>25.416</v>
      </c>
      <c r="J1518" s="4">
        <f t="shared" si="205"/>
        <v>25.606000000000002</v>
      </c>
      <c r="K1518" s="4">
        <f t="shared" si="195"/>
        <v>1</v>
      </c>
      <c r="N1518" s="4">
        <f t="shared" si="206"/>
        <v>18.198986322188475</v>
      </c>
      <c r="O1518" s="4">
        <f t="shared" si="204"/>
        <v>18.388986322188476</v>
      </c>
      <c r="P1518" s="4">
        <f>AVERAGE(I$1462:$I1518)</f>
        <v>18.807842105263155</v>
      </c>
      <c r="Q1518" s="4">
        <f t="shared" si="203"/>
        <v>18.997842105263157</v>
      </c>
    </row>
    <row r="1519" spans="1:17" x14ac:dyDescent="0.2">
      <c r="A1519" s="5">
        <v>43157</v>
      </c>
      <c r="I1519" s="4">
        <v>27.149000000000001</v>
      </c>
      <c r="J1519" s="4">
        <f t="shared" si="205"/>
        <v>27.339000000000002</v>
      </c>
      <c r="K1519" s="4">
        <f t="shared" si="195"/>
        <v>1</v>
      </c>
      <c r="N1519" s="4">
        <f t="shared" si="206"/>
        <v>18.197466970387271</v>
      </c>
      <c r="O1519" s="4">
        <f t="shared" si="204"/>
        <v>18.387466970387273</v>
      </c>
      <c r="P1519" s="4">
        <f>AVERAGE(I$1462:$I1519)</f>
        <v>18.95165517241379</v>
      </c>
      <c r="Q1519" s="4">
        <f t="shared" si="203"/>
        <v>19.141655172413792</v>
      </c>
    </row>
    <row r="1520" spans="1:17" x14ac:dyDescent="0.2">
      <c r="A1520" s="5">
        <v>43158</v>
      </c>
      <c r="I1520" s="4">
        <v>24.504999999999999</v>
      </c>
      <c r="J1520" s="4">
        <f t="shared" si="205"/>
        <v>24.695</v>
      </c>
      <c r="K1520" s="4">
        <f t="shared" si="195"/>
        <v>1</v>
      </c>
      <c r="N1520" s="4">
        <f t="shared" si="206"/>
        <v>18.195916540212469</v>
      </c>
      <c r="O1520" s="4">
        <f t="shared" si="204"/>
        <v>18.38591654021247</v>
      </c>
      <c r="P1520" s="4">
        <f>AVERAGE(I$1462:$I1520)</f>
        <v>19.045779661016951</v>
      </c>
      <c r="Q1520" s="4">
        <f t="shared" si="203"/>
        <v>19.235779661016952</v>
      </c>
    </row>
    <row r="1521" spans="1:17" x14ac:dyDescent="0.2">
      <c r="A1521" s="5">
        <v>43159</v>
      </c>
      <c r="I1521" s="4">
        <v>30.28</v>
      </c>
      <c r="J1521" s="4">
        <f t="shared" si="205"/>
        <v>30.470000000000002</v>
      </c>
      <c r="K1521" s="4">
        <f t="shared" si="195"/>
        <v>1</v>
      </c>
      <c r="N1521" s="4">
        <f t="shared" si="206"/>
        <v>18.194364670204727</v>
      </c>
      <c r="O1521" s="4">
        <f t="shared" si="204"/>
        <v>18.384364670204729</v>
      </c>
      <c r="P1521" s="4">
        <f>AVERAGE(I$1462:$I1521)</f>
        <v>19.233016666666668</v>
      </c>
      <c r="Q1521" s="4">
        <f t="shared" si="203"/>
        <v>19.423016666666669</v>
      </c>
    </row>
    <row r="1522" spans="1:17" x14ac:dyDescent="0.2">
      <c r="A1522" s="5">
        <v>43160</v>
      </c>
      <c r="I1522" s="4">
        <v>40.384</v>
      </c>
      <c r="J1522" s="4">
        <f t="shared" si="205"/>
        <v>40.573999999999998</v>
      </c>
      <c r="K1522" s="4">
        <f t="shared" si="195"/>
        <v>1</v>
      </c>
      <c r="N1522" s="4">
        <f t="shared" si="206"/>
        <v>18.192840909090936</v>
      </c>
      <c r="O1522" s="4">
        <f t="shared" si="204"/>
        <v>18.382840909090937</v>
      </c>
      <c r="P1522" s="4">
        <f>AVERAGE(I$1462:$I1522)</f>
        <v>19.579754098360656</v>
      </c>
      <c r="Q1522" s="4">
        <f t="shared" si="203"/>
        <v>19.769754098360657</v>
      </c>
    </row>
    <row r="1523" spans="1:17" x14ac:dyDescent="0.2">
      <c r="A1523" s="5">
        <v>43161</v>
      </c>
      <c r="I1523" s="4">
        <v>60.930999999999997</v>
      </c>
      <c r="J1523" s="4">
        <f t="shared" si="205"/>
        <v>61.120999999999995</v>
      </c>
      <c r="K1523" s="4">
        <f t="shared" si="195"/>
        <v>1</v>
      </c>
      <c r="N1523" s="4">
        <f t="shared" si="206"/>
        <v>18.191218773656349</v>
      </c>
      <c r="O1523" s="4">
        <f t="shared" si="204"/>
        <v>18.38121877365635</v>
      </c>
      <c r="P1523" s="4">
        <f>AVERAGE(I$1462:$I1523)</f>
        <v>20.246709677419357</v>
      </c>
      <c r="Q1523" s="4">
        <f t="shared" si="203"/>
        <v>20.436709677419358</v>
      </c>
    </row>
    <row r="1524" spans="1:17" x14ac:dyDescent="0.2">
      <c r="A1524" s="5">
        <v>43162</v>
      </c>
      <c r="I1524" s="4">
        <v>35.137999999999998</v>
      </c>
      <c r="J1524" s="4">
        <f t="shared" si="205"/>
        <v>35.327999999999996</v>
      </c>
      <c r="K1524" s="4">
        <f t="shared" si="195"/>
        <v>1</v>
      </c>
      <c r="N1524" s="4">
        <f t="shared" si="206"/>
        <v>18.189456883509862</v>
      </c>
      <c r="O1524" s="4">
        <f t="shared" si="204"/>
        <v>18.379456883509864</v>
      </c>
      <c r="P1524" s="4">
        <f>AVERAGE(I$1462:$I1524)</f>
        <v>20.483079365079366</v>
      </c>
      <c r="Q1524" s="4">
        <f t="shared" si="203"/>
        <v>20.673079365079367</v>
      </c>
    </row>
    <row r="1525" spans="1:17" x14ac:dyDescent="0.2">
      <c r="A1525" s="5">
        <v>43163</v>
      </c>
      <c r="I1525" s="4">
        <v>35.137999999999998</v>
      </c>
      <c r="J1525" s="4">
        <f t="shared" si="205"/>
        <v>35.327999999999996</v>
      </c>
      <c r="K1525" s="4">
        <f t="shared" si="195"/>
        <v>1</v>
      </c>
      <c r="N1525" s="4">
        <f t="shared" si="206"/>
        <v>18.187894935752105</v>
      </c>
      <c r="O1525" s="4">
        <f t="shared" si="204"/>
        <v>18.377894935752106</v>
      </c>
      <c r="P1525" s="4">
        <f>AVERAGE(I$1462:$I1525)</f>
        <v>20.712062499999998</v>
      </c>
      <c r="Q1525" s="4">
        <f t="shared" si="203"/>
        <v>20.9020625</v>
      </c>
    </row>
    <row r="1526" spans="1:17" x14ac:dyDescent="0.2">
      <c r="A1526" s="5">
        <v>43164</v>
      </c>
      <c r="I1526" s="4">
        <v>33.817</v>
      </c>
      <c r="J1526" s="4">
        <f t="shared" si="205"/>
        <v>34.006999999999998</v>
      </c>
      <c r="K1526" s="4">
        <f t="shared" si="195"/>
        <v>1</v>
      </c>
      <c r="N1526" s="4">
        <f t="shared" si="206"/>
        <v>18.186445619335373</v>
      </c>
      <c r="O1526" s="4">
        <f t="shared" si="204"/>
        <v>18.376445619335374</v>
      </c>
      <c r="P1526" s="4">
        <f>AVERAGE(I$1462:$I1526)</f>
        <v>20.91367692307692</v>
      </c>
      <c r="Q1526" s="4">
        <f t="shared" si="203"/>
        <v>21.103676923076922</v>
      </c>
    </row>
    <row r="1527" spans="1:17" x14ac:dyDescent="0.2">
      <c r="A1527" s="5">
        <v>43165</v>
      </c>
      <c r="I1527" s="4">
        <v>20.236999999999998</v>
      </c>
      <c r="J1527" s="4">
        <f t="shared" si="205"/>
        <v>20.427</v>
      </c>
      <c r="K1527" s="4">
        <f t="shared" si="195"/>
        <v>1</v>
      </c>
      <c r="N1527" s="4">
        <f t="shared" si="206"/>
        <v>18.184987924528329</v>
      </c>
      <c r="O1527" s="4">
        <f t="shared" si="204"/>
        <v>18.37498792452833</v>
      </c>
      <c r="P1527" s="4">
        <f>AVERAGE(I$1462:$I1527)</f>
        <v>20.903424242424244</v>
      </c>
      <c r="Q1527" s="4">
        <f t="shared" ref="Q1527:Q1590" si="207">P1527+0.19</f>
        <v>21.093424242424245</v>
      </c>
    </row>
    <row r="1528" spans="1:17" x14ac:dyDescent="0.2">
      <c r="A1528" s="5">
        <v>43166</v>
      </c>
      <c r="I1528" s="4">
        <v>19.902000000000001</v>
      </c>
      <c r="J1528" s="4">
        <f t="shared" si="205"/>
        <v>20.092000000000002</v>
      </c>
      <c r="K1528" s="4">
        <f t="shared" si="195"/>
        <v>1</v>
      </c>
      <c r="N1528" s="4">
        <f t="shared" si="206"/>
        <v>18.183545248868807</v>
      </c>
      <c r="O1528" s="4">
        <f t="shared" si="204"/>
        <v>18.373545248868808</v>
      </c>
      <c r="P1528" s="4">
        <f>AVERAGE(I$1462:$I1528)</f>
        <v>20.888477611940299</v>
      </c>
      <c r="Q1528" s="4">
        <f t="shared" si="207"/>
        <v>21.078477611940301</v>
      </c>
    </row>
    <row r="1529" spans="1:17" x14ac:dyDescent="0.2">
      <c r="A1529" s="5">
        <v>43167</v>
      </c>
      <c r="I1529" s="4">
        <v>19.024000000000001</v>
      </c>
      <c r="J1529" s="4">
        <f t="shared" si="205"/>
        <v>19.214000000000002</v>
      </c>
      <c r="K1529" s="4">
        <f t="shared" si="195"/>
        <v>1</v>
      </c>
      <c r="N1529" s="4">
        <f t="shared" si="206"/>
        <v>18.182168801808618</v>
      </c>
      <c r="O1529" s="4">
        <f t="shared" si="204"/>
        <v>18.37216880180862</v>
      </c>
      <c r="P1529" s="4">
        <f>AVERAGE(I$1462:$I1529)</f>
        <v>20.861058823529415</v>
      </c>
      <c r="Q1529" s="4">
        <f t="shared" si="207"/>
        <v>21.051058823529416</v>
      </c>
    </row>
    <row r="1530" spans="1:17" x14ac:dyDescent="0.2">
      <c r="A1530" s="5">
        <v>43168</v>
      </c>
      <c r="I1530" s="4">
        <v>18.832999999999998</v>
      </c>
      <c r="J1530" s="4">
        <f t="shared" si="205"/>
        <v>19.023</v>
      </c>
      <c r="K1530" s="4">
        <f t="shared" si="195"/>
        <v>1</v>
      </c>
      <c r="N1530" s="4">
        <f t="shared" si="206"/>
        <v>18.180870481927737</v>
      </c>
      <c r="O1530" s="4">
        <f t="shared" si="204"/>
        <v>18.370870481927739</v>
      </c>
      <c r="P1530" s="4">
        <f>AVERAGE(I$1462:$I1530)</f>
        <v>20.831666666666671</v>
      </c>
      <c r="Q1530" s="4">
        <f t="shared" si="207"/>
        <v>21.021666666666672</v>
      </c>
    </row>
    <row r="1531" spans="1:17" x14ac:dyDescent="0.2">
      <c r="A1531" s="5">
        <v>43169</v>
      </c>
      <c r="I1531" s="4">
        <v>19.297999999999998</v>
      </c>
      <c r="J1531" s="4">
        <f t="shared" si="205"/>
        <v>19.488</v>
      </c>
      <c r="K1531" s="4">
        <f t="shared" si="195"/>
        <v>1</v>
      </c>
      <c r="N1531" s="4">
        <f t="shared" si="206"/>
        <v>18.179454477050442</v>
      </c>
      <c r="O1531" s="4">
        <f t="shared" si="204"/>
        <v>18.369454477050443</v>
      </c>
      <c r="P1531" s="4">
        <f>AVERAGE(I$1462:$I1531)</f>
        <v>20.809757142857148</v>
      </c>
      <c r="Q1531" s="4">
        <f t="shared" si="207"/>
        <v>20.999757142857149</v>
      </c>
    </row>
    <row r="1532" spans="1:17" x14ac:dyDescent="0.2">
      <c r="A1532" s="5">
        <v>43170</v>
      </c>
      <c r="I1532" s="4">
        <v>19.297999999999998</v>
      </c>
      <c r="J1532" s="4">
        <f t="shared" si="205"/>
        <v>19.488</v>
      </c>
      <c r="K1532" s="4">
        <f t="shared" si="195"/>
        <v>1</v>
      </c>
      <c r="N1532" s="4">
        <f t="shared" si="206"/>
        <v>18.178158646616566</v>
      </c>
      <c r="O1532" s="4">
        <f t="shared" si="204"/>
        <v>18.368158646616568</v>
      </c>
      <c r="P1532" s="4">
        <f>AVERAGE(I$1462:$I1532)</f>
        <v>20.788464788732398</v>
      </c>
      <c r="Q1532" s="4">
        <f t="shared" si="207"/>
        <v>20.978464788732399</v>
      </c>
    </row>
    <row r="1533" spans="1:17" x14ac:dyDescent="0.2">
      <c r="A1533" s="5">
        <v>43171</v>
      </c>
      <c r="I1533" s="4">
        <v>19.489000000000001</v>
      </c>
      <c r="J1533" s="4">
        <f t="shared" si="205"/>
        <v>19.679000000000002</v>
      </c>
      <c r="K1533" s="4">
        <f t="shared" si="195"/>
        <v>1</v>
      </c>
      <c r="N1533" s="4">
        <f t="shared" si="206"/>
        <v>18.176934635612348</v>
      </c>
      <c r="O1533" s="4">
        <f t="shared" si="204"/>
        <v>18.366934635612349</v>
      </c>
      <c r="P1533" s="4">
        <f>AVERAGE(I$1462:$I1533)</f>
        <v>20.770416666666669</v>
      </c>
      <c r="Q1533" s="4">
        <f t="shared" si="207"/>
        <v>20.960416666666671</v>
      </c>
    </row>
    <row r="1534" spans="1:17" x14ac:dyDescent="0.2">
      <c r="A1534" s="5">
        <v>43172</v>
      </c>
      <c r="I1534" s="4">
        <v>26.137</v>
      </c>
      <c r="J1534" s="4">
        <f t="shared" si="205"/>
        <v>26.327000000000002</v>
      </c>
      <c r="K1534" s="4">
        <f t="shared" si="195"/>
        <v>1</v>
      </c>
      <c r="N1534" s="4">
        <f t="shared" si="206"/>
        <v>18.175526276276301</v>
      </c>
      <c r="O1534" s="4">
        <f t="shared" si="204"/>
        <v>18.365526276276302</v>
      </c>
      <c r="P1534" s="4">
        <f>AVERAGE(I$1462:$I1534)</f>
        <v>20.843931506849319</v>
      </c>
      <c r="Q1534" s="4">
        <f t="shared" si="207"/>
        <v>21.033931506849321</v>
      </c>
    </row>
    <row r="1535" spans="1:17" x14ac:dyDescent="0.2">
      <c r="A1535" s="5">
        <v>43173</v>
      </c>
      <c r="I1535" s="4">
        <v>24.047000000000001</v>
      </c>
      <c r="J1535" s="4">
        <f t="shared" si="205"/>
        <v>24.237000000000002</v>
      </c>
      <c r="K1535" s="4">
        <f t="shared" si="195"/>
        <v>1</v>
      </c>
      <c r="N1535" s="4">
        <f t="shared" si="206"/>
        <v>18.174105026256587</v>
      </c>
      <c r="O1535" s="4">
        <f t="shared" si="204"/>
        <v>18.364105026256588</v>
      </c>
      <c r="P1535" s="4">
        <f>AVERAGE(I$1462:$I1535)</f>
        <v>20.88721621621622</v>
      </c>
      <c r="Q1535" s="4">
        <f t="shared" si="207"/>
        <v>21.077216216216222</v>
      </c>
    </row>
    <row r="1536" spans="1:17" x14ac:dyDescent="0.2">
      <c r="A1536" s="5">
        <v>43174</v>
      </c>
      <c r="I1536" s="4">
        <v>22.478999999999999</v>
      </c>
      <c r="J1536" s="4">
        <f t="shared" si="205"/>
        <v>22.669</v>
      </c>
      <c r="K1536" s="4">
        <f t="shared" si="195"/>
        <v>1</v>
      </c>
      <c r="N1536" s="4">
        <f t="shared" si="206"/>
        <v>18.172916791604223</v>
      </c>
      <c r="O1536" s="4">
        <f t="shared" si="204"/>
        <v>18.362916791604224</v>
      </c>
      <c r="P1536" s="4">
        <f>AVERAGE(I$1462:$I1536)</f>
        <v>20.908440000000002</v>
      </c>
      <c r="Q1536" s="4">
        <f t="shared" si="207"/>
        <v>21.098440000000004</v>
      </c>
    </row>
    <row r="1537" spans="1:17" x14ac:dyDescent="0.2">
      <c r="A1537" s="5">
        <v>43175</v>
      </c>
      <c r="I1537" s="4">
        <v>23.608000000000001</v>
      </c>
      <c r="J1537" s="4">
        <f t="shared" si="205"/>
        <v>23.798000000000002</v>
      </c>
      <c r="K1537" s="4">
        <f t="shared" si="195"/>
        <v>1</v>
      </c>
      <c r="N1537" s="4">
        <f t="shared" si="206"/>
        <v>18.171645692883917</v>
      </c>
      <c r="O1537" s="4">
        <f t="shared" si="204"/>
        <v>18.361645692883918</v>
      </c>
      <c r="P1537" s="4">
        <f>AVERAGE(I$1462:$I1537)</f>
        <v>20.943960526315792</v>
      </c>
      <c r="Q1537" s="4">
        <f t="shared" si="207"/>
        <v>21.133960526315793</v>
      </c>
    </row>
    <row r="1538" spans="1:17" x14ac:dyDescent="0.2">
      <c r="A1538" s="5">
        <v>43176</v>
      </c>
      <c r="I1538" s="4">
        <v>22.85</v>
      </c>
      <c r="J1538" s="4">
        <f t="shared" si="205"/>
        <v>23.040000000000003</v>
      </c>
      <c r="K1538" s="4">
        <f t="shared" si="195"/>
        <v>1</v>
      </c>
      <c r="N1538" s="4">
        <f t="shared" si="206"/>
        <v>18.170413173652719</v>
      </c>
      <c r="O1538" s="4">
        <f t="shared" si="204"/>
        <v>18.36041317365272</v>
      </c>
      <c r="P1538" s="4">
        <f>AVERAGE(I$1462:$I1538)</f>
        <v>20.968714285714288</v>
      </c>
      <c r="Q1538" s="4">
        <f t="shared" si="207"/>
        <v>21.158714285714289</v>
      </c>
    </row>
    <row r="1539" spans="1:17" x14ac:dyDescent="0.2">
      <c r="A1539" s="5">
        <v>43177</v>
      </c>
      <c r="I1539" s="4">
        <v>22.85</v>
      </c>
      <c r="J1539" s="4">
        <f t="shared" si="205"/>
        <v>23.040000000000003</v>
      </c>
      <c r="K1539" s="4">
        <f t="shared" si="195"/>
        <v>1</v>
      </c>
      <c r="N1539" s="4">
        <f t="shared" si="206"/>
        <v>18.169363500373994</v>
      </c>
      <c r="O1539" s="4">
        <f t="shared" si="204"/>
        <v>18.359363500373995</v>
      </c>
      <c r="P1539" s="4">
        <f>AVERAGE(I$1462:$I1539)</f>
        <v>20.992833333333333</v>
      </c>
      <c r="Q1539" s="4">
        <f t="shared" si="207"/>
        <v>21.182833333333335</v>
      </c>
    </row>
    <row r="1540" spans="1:17" x14ac:dyDescent="0.2">
      <c r="A1540" s="5">
        <v>43178</v>
      </c>
      <c r="I1540" s="4">
        <v>23.512</v>
      </c>
      <c r="J1540" s="4">
        <f t="shared" si="205"/>
        <v>23.702000000000002</v>
      </c>
      <c r="K1540" s="4">
        <f t="shared" si="195"/>
        <v>1</v>
      </c>
      <c r="N1540" s="4">
        <f t="shared" si="206"/>
        <v>18.168181614349798</v>
      </c>
      <c r="O1540" s="4">
        <f t="shared" si="204"/>
        <v>18.3581816143498</v>
      </c>
      <c r="P1540" s="4">
        <f>AVERAGE(I$1462:$I1540)</f>
        <v>21.024721518987342</v>
      </c>
      <c r="Q1540" s="4">
        <f t="shared" si="207"/>
        <v>21.214721518987343</v>
      </c>
    </row>
    <row r="1541" spans="1:17" x14ac:dyDescent="0.2">
      <c r="A1541" s="5">
        <v>43179</v>
      </c>
      <c r="I1541" s="4">
        <v>20.977</v>
      </c>
      <c r="J1541" s="4">
        <f t="shared" si="205"/>
        <v>21.167000000000002</v>
      </c>
      <c r="K1541" s="4">
        <f t="shared" si="195"/>
        <v>1</v>
      </c>
      <c r="N1541" s="4">
        <f t="shared" si="206"/>
        <v>18.166880507841697</v>
      </c>
      <c r="O1541" s="4">
        <f t="shared" si="204"/>
        <v>18.356880507841698</v>
      </c>
      <c r="P1541" s="4">
        <f>AVERAGE(I$1462:$I1541)</f>
        <v>21.024125000000002</v>
      </c>
      <c r="Q1541" s="4">
        <f t="shared" si="207"/>
        <v>21.214125000000003</v>
      </c>
    </row>
    <row r="1542" spans="1:17" x14ac:dyDescent="0.2">
      <c r="A1542" s="5">
        <v>43180</v>
      </c>
      <c r="I1542" s="4">
        <v>21.286000000000001</v>
      </c>
      <c r="J1542" s="4">
        <f t="shared" si="205"/>
        <v>21.476000000000003</v>
      </c>
      <c r="K1542" s="4">
        <f t="shared" si="195"/>
        <v>1</v>
      </c>
      <c r="N1542" s="4">
        <f t="shared" si="206"/>
        <v>18.165585820895547</v>
      </c>
      <c r="O1542" s="4">
        <f t="shared" si="204"/>
        <v>18.355585820895548</v>
      </c>
      <c r="P1542" s="4">
        <f>AVERAGE(I$1462:$I1542)</f>
        <v>21.02735802469136</v>
      </c>
      <c r="Q1542" s="4">
        <f t="shared" si="207"/>
        <v>21.217358024691361</v>
      </c>
    </row>
    <row r="1543" spans="1:17" x14ac:dyDescent="0.2">
      <c r="A1543" s="5">
        <v>43181</v>
      </c>
      <c r="I1543" s="4">
        <v>21.823</v>
      </c>
      <c r="J1543" s="4">
        <f t="shared" si="205"/>
        <v>22.013000000000002</v>
      </c>
      <c r="K1543" s="4">
        <f t="shared" si="195"/>
        <v>1</v>
      </c>
      <c r="N1543" s="4">
        <f t="shared" si="206"/>
        <v>18.164372856077577</v>
      </c>
      <c r="O1543" s="4">
        <f t="shared" si="204"/>
        <v>18.354372856077578</v>
      </c>
      <c r="P1543" s="4">
        <f>AVERAGE(I$1462:$I1543)</f>
        <v>21.037060975609759</v>
      </c>
      <c r="Q1543" s="4">
        <f t="shared" si="207"/>
        <v>21.22706097560976</v>
      </c>
    </row>
    <row r="1544" spans="1:17" x14ac:dyDescent="0.2">
      <c r="A1544" s="5">
        <v>43182</v>
      </c>
      <c r="I1544" s="4">
        <v>20.986999999999998</v>
      </c>
      <c r="J1544" s="4">
        <f t="shared" si="205"/>
        <v>21.177</v>
      </c>
      <c r="K1544" s="4">
        <f t="shared" si="195"/>
        <v>1</v>
      </c>
      <c r="N1544" s="4">
        <f t="shared" si="206"/>
        <v>18.163092399403897</v>
      </c>
      <c r="O1544" s="4">
        <f t="shared" si="204"/>
        <v>18.353092399403899</v>
      </c>
      <c r="P1544" s="4">
        <f>AVERAGE(I$1462:$I1544)</f>
        <v>21.036457831325304</v>
      </c>
      <c r="Q1544" s="4">
        <f t="shared" si="207"/>
        <v>21.226457831325305</v>
      </c>
    </row>
    <row r="1545" spans="1:17" x14ac:dyDescent="0.2">
      <c r="A1545" s="5">
        <v>43183</v>
      </c>
      <c r="I1545" s="4">
        <v>19.641999999999999</v>
      </c>
      <c r="J1545" s="4">
        <f t="shared" si="205"/>
        <v>19.832000000000001</v>
      </c>
      <c r="K1545" s="4">
        <f t="shared" si="195"/>
        <v>1</v>
      </c>
      <c r="N1545" s="4">
        <f t="shared" si="206"/>
        <v>18.161984363365622</v>
      </c>
      <c r="O1545" s="4">
        <f t="shared" si="204"/>
        <v>18.351984363365624</v>
      </c>
      <c r="P1545" s="4">
        <f>AVERAGE(I$1462:$I1545)</f>
        <v>21.019857142857148</v>
      </c>
      <c r="Q1545" s="4">
        <f t="shared" si="207"/>
        <v>21.20985714285715</v>
      </c>
    </row>
    <row r="1546" spans="1:17" x14ac:dyDescent="0.2">
      <c r="A1546" s="5">
        <v>43184</v>
      </c>
      <c r="I1546" s="4">
        <v>19.641999999999999</v>
      </c>
      <c r="J1546" s="4">
        <f t="shared" si="205"/>
        <v>19.832000000000001</v>
      </c>
      <c r="K1546" s="4">
        <f t="shared" si="195"/>
        <v>1</v>
      </c>
      <c r="N1546" s="4">
        <f t="shared" si="206"/>
        <v>18.160936011904784</v>
      </c>
      <c r="O1546" s="4">
        <f t="shared" ref="O1546:O1560" si="208">N1546+0.19</f>
        <v>18.350936011904786</v>
      </c>
      <c r="P1546" s="4">
        <f>AVERAGE(I$1462:$I1546)</f>
        <v>21.003647058823535</v>
      </c>
      <c r="Q1546" s="4">
        <f t="shared" si="207"/>
        <v>21.193647058823537</v>
      </c>
    </row>
    <row r="1547" spans="1:17" x14ac:dyDescent="0.2">
      <c r="A1547" s="5">
        <v>43185</v>
      </c>
      <c r="I1547" s="4">
        <v>19.791</v>
      </c>
      <c r="J1547" s="4">
        <f t="shared" ref="J1547:J1561" si="209">I1547+0.19</f>
        <v>19.981000000000002</v>
      </c>
      <c r="K1547" s="4">
        <f t="shared" si="195"/>
        <v>1</v>
      </c>
      <c r="N1547" s="4">
        <f t="shared" si="206"/>
        <v>18.159965055762104</v>
      </c>
      <c r="O1547" s="4">
        <f t="shared" si="208"/>
        <v>18.349965055762105</v>
      </c>
      <c r="P1547" s="4">
        <f>AVERAGE(I$1462:$I1547)</f>
        <v>20.989546511627911</v>
      </c>
      <c r="Q1547" s="4">
        <f t="shared" si="207"/>
        <v>21.179546511627912</v>
      </c>
    </row>
    <row r="1548" spans="1:17" x14ac:dyDescent="0.2">
      <c r="A1548" s="5">
        <v>43186</v>
      </c>
      <c r="I1548" s="4">
        <v>18.672000000000001</v>
      </c>
      <c r="J1548" s="4">
        <f t="shared" si="209"/>
        <v>18.862000000000002</v>
      </c>
      <c r="K1548" s="4">
        <f t="shared" si="195"/>
        <v>1</v>
      </c>
      <c r="N1548" s="4">
        <f t="shared" si="206"/>
        <v>18.158919019316517</v>
      </c>
      <c r="O1548" s="4">
        <f t="shared" si="208"/>
        <v>18.348919019316519</v>
      </c>
      <c r="P1548" s="4">
        <f>AVERAGE(I$1462:$I1548)</f>
        <v>20.962908045977017</v>
      </c>
      <c r="Q1548" s="4">
        <f t="shared" si="207"/>
        <v>21.152908045977018</v>
      </c>
    </row>
    <row r="1549" spans="1:17" x14ac:dyDescent="0.2">
      <c r="A1549" s="5">
        <v>43187</v>
      </c>
      <c r="I1549" s="4">
        <v>18.806000000000001</v>
      </c>
      <c r="J1549" s="4">
        <f t="shared" si="209"/>
        <v>18.996000000000002</v>
      </c>
      <c r="K1549" s="4">
        <f t="shared" si="195"/>
        <v>1</v>
      </c>
      <c r="N1549" s="4">
        <f t="shared" si="206"/>
        <v>18.157876763177455</v>
      </c>
      <c r="O1549" s="4">
        <f t="shared" si="208"/>
        <v>18.347876763177457</v>
      </c>
      <c r="P1549" s="4">
        <f>AVERAGE(I$1462:$I1549)</f>
        <v>20.938397727272733</v>
      </c>
      <c r="Q1549" s="4">
        <f t="shared" si="207"/>
        <v>21.128397727272734</v>
      </c>
    </row>
    <row r="1550" spans="1:17" x14ac:dyDescent="0.2">
      <c r="A1550" s="5">
        <v>43188</v>
      </c>
      <c r="I1550" s="4">
        <v>19.045999999999999</v>
      </c>
      <c r="J1550" s="4">
        <f t="shared" si="209"/>
        <v>19.236000000000001</v>
      </c>
      <c r="K1550" s="4">
        <f t="shared" si="195"/>
        <v>1</v>
      </c>
      <c r="N1550" s="4">
        <f t="shared" si="206"/>
        <v>18.157094955489637</v>
      </c>
      <c r="O1550" s="4">
        <f t="shared" si="208"/>
        <v>18.347094955489638</v>
      </c>
      <c r="P1550" s="4">
        <f>AVERAGE(I$1462:$I1550)</f>
        <v>20.917134831460679</v>
      </c>
      <c r="Q1550" s="4">
        <f t="shared" si="207"/>
        <v>21.10713483146068</v>
      </c>
    </row>
    <row r="1551" spans="1:17" x14ac:dyDescent="0.2">
      <c r="A1551" s="5">
        <v>43189</v>
      </c>
      <c r="I1551" s="4">
        <v>18.939</v>
      </c>
      <c r="J1551" s="4">
        <f t="shared" si="209"/>
        <v>19.129000000000001</v>
      </c>
      <c r="K1551" s="4">
        <f t="shared" si="195"/>
        <v>1</v>
      </c>
      <c r="N1551" s="4">
        <f t="shared" si="206"/>
        <v>18.156477390659774</v>
      </c>
      <c r="O1551" s="4">
        <f t="shared" si="208"/>
        <v>18.346477390659775</v>
      </c>
      <c r="P1551" s="4">
        <f>AVERAGE(I$1462:$I1551)</f>
        <v>20.895155555555561</v>
      </c>
      <c r="Q1551" s="4">
        <f t="shared" si="207"/>
        <v>21.085155555555563</v>
      </c>
    </row>
    <row r="1552" spans="1:17" x14ac:dyDescent="0.2">
      <c r="A1552" s="5">
        <v>43190</v>
      </c>
      <c r="I1552" s="4">
        <v>18.939</v>
      </c>
      <c r="J1552" s="4">
        <f t="shared" si="209"/>
        <v>19.129000000000001</v>
      </c>
      <c r="K1552" s="4">
        <f t="shared" si="195"/>
        <v>1</v>
      </c>
      <c r="N1552" s="4">
        <f t="shared" si="206"/>
        <v>18.155861481481505</v>
      </c>
      <c r="O1552" s="4">
        <f t="shared" si="208"/>
        <v>18.345861481481506</v>
      </c>
      <c r="P1552" s="4">
        <f>AVERAGE(I$1462:$I1552)</f>
        <v>20.873659340659348</v>
      </c>
      <c r="Q1552" s="4">
        <f t="shared" si="207"/>
        <v>21.063659340659349</v>
      </c>
    </row>
    <row r="1553" spans="1:17" x14ac:dyDescent="0.2">
      <c r="A1553" s="5">
        <v>43191</v>
      </c>
      <c r="I1553" s="4">
        <v>18.939</v>
      </c>
      <c r="J1553" s="4">
        <f t="shared" si="209"/>
        <v>19.129000000000001</v>
      </c>
      <c r="K1553" s="4">
        <f t="shared" si="195"/>
        <v>1</v>
      </c>
      <c r="N1553" s="4">
        <f t="shared" si="206"/>
        <v>18.155334566987442</v>
      </c>
      <c r="O1553" s="4">
        <f t="shared" si="208"/>
        <v>18.345334566987443</v>
      </c>
      <c r="P1553" s="4">
        <f>AVERAGE(I$1462:$I1553)</f>
        <v>20.852630434782615</v>
      </c>
      <c r="Q1553" s="4">
        <f t="shared" si="207"/>
        <v>21.042630434782616</v>
      </c>
    </row>
    <row r="1554" spans="1:17" x14ac:dyDescent="0.2">
      <c r="A1554" s="5">
        <v>43192</v>
      </c>
      <c r="I1554" s="4">
        <v>18.939</v>
      </c>
      <c r="J1554" s="4">
        <f t="shared" si="209"/>
        <v>19.129000000000001</v>
      </c>
      <c r="K1554" s="4">
        <f t="shared" ref="K1554:K1617" si="210">IF(I1554&lt;&gt;0,1,0)</f>
        <v>1</v>
      </c>
      <c r="N1554" s="4">
        <f t="shared" si="206"/>
        <v>18.155109467455645</v>
      </c>
      <c r="O1554" s="4">
        <f t="shared" si="208"/>
        <v>18.345109467455647</v>
      </c>
      <c r="P1554" s="4">
        <f>AVERAGE(I$1462:$I1554)</f>
        <v>20.832053763440868</v>
      </c>
      <c r="Q1554" s="4">
        <f t="shared" si="207"/>
        <v>21.022053763440869</v>
      </c>
    </row>
    <row r="1555" spans="1:17" x14ac:dyDescent="0.2">
      <c r="A1555" s="5">
        <v>43193</v>
      </c>
      <c r="I1555" s="4">
        <v>19.103999999999999</v>
      </c>
      <c r="J1555" s="4">
        <f t="shared" si="209"/>
        <v>19.294</v>
      </c>
      <c r="K1555" s="4">
        <f t="shared" si="210"/>
        <v>1</v>
      </c>
      <c r="N1555" s="4">
        <f t="shared" si="206"/>
        <v>18.154606060606081</v>
      </c>
      <c r="O1555" s="4">
        <f t="shared" si="208"/>
        <v>18.344606060606083</v>
      </c>
      <c r="P1555" s="4">
        <f>AVERAGE(I$1462:$I1555)</f>
        <v>20.813670212765967</v>
      </c>
      <c r="Q1555" s="4">
        <f t="shared" si="207"/>
        <v>21.003670212765968</v>
      </c>
    </row>
    <row r="1556" spans="1:17" x14ac:dyDescent="0.2">
      <c r="A1556" s="5">
        <v>43194</v>
      </c>
      <c r="I1556" s="4">
        <v>18.503</v>
      </c>
      <c r="J1556" s="4">
        <f t="shared" si="209"/>
        <v>18.693000000000001</v>
      </c>
      <c r="K1556" s="4">
        <f t="shared" si="210"/>
        <v>1</v>
      </c>
      <c r="N1556" s="4">
        <f t="shared" si="206"/>
        <v>18.154108567208294</v>
      </c>
      <c r="O1556" s="4">
        <f t="shared" si="208"/>
        <v>18.344108567208295</v>
      </c>
      <c r="P1556" s="4">
        <f>AVERAGE(I$1462:$I1556)</f>
        <v>20.789347368421062</v>
      </c>
      <c r="Q1556" s="4">
        <f t="shared" si="207"/>
        <v>20.979347368421063</v>
      </c>
    </row>
    <row r="1557" spans="1:17" x14ac:dyDescent="0.2">
      <c r="A1557" s="5">
        <v>43195</v>
      </c>
      <c r="I1557" s="4">
        <v>18.838000000000001</v>
      </c>
      <c r="J1557" s="4">
        <f t="shared" si="209"/>
        <v>19.028000000000002</v>
      </c>
      <c r="K1557" s="4">
        <f t="shared" si="210"/>
        <v>1</v>
      </c>
      <c r="N1557" s="4">
        <f t="shared" si="206"/>
        <v>18.153774907749099</v>
      </c>
      <c r="O1557" s="4">
        <f t="shared" si="208"/>
        <v>18.343774907749101</v>
      </c>
      <c r="P1557" s="4">
        <f>AVERAGE(I$1462:$I1557)</f>
        <v>20.769020833333339</v>
      </c>
      <c r="Q1557" s="4">
        <f t="shared" si="207"/>
        <v>20.959020833333341</v>
      </c>
    </row>
    <row r="1558" spans="1:17" x14ac:dyDescent="0.2">
      <c r="A1558" s="5">
        <v>43196</v>
      </c>
      <c r="I1558" s="4">
        <v>18.917999999999999</v>
      </c>
      <c r="J1558" s="4">
        <f t="shared" si="209"/>
        <v>19.108000000000001</v>
      </c>
      <c r="K1558" s="4">
        <f t="shared" si="210"/>
        <v>1</v>
      </c>
      <c r="N1558" s="4">
        <f t="shared" si="206"/>
        <v>18.153532448377604</v>
      </c>
      <c r="O1558" s="4">
        <f t="shared" si="208"/>
        <v>18.343532448377605</v>
      </c>
      <c r="P1558" s="4">
        <f>AVERAGE(I$1462:$I1558)</f>
        <v>20.749938144329903</v>
      </c>
      <c r="Q1558" s="4">
        <f t="shared" si="207"/>
        <v>20.939938144329904</v>
      </c>
    </row>
    <row r="1559" spans="1:17" x14ac:dyDescent="0.2">
      <c r="A1559" s="5">
        <v>43197</v>
      </c>
      <c r="I1559" s="4">
        <v>18.678999999999998</v>
      </c>
      <c r="J1559" s="4">
        <f t="shared" si="209"/>
        <v>18.869</v>
      </c>
      <c r="K1559" s="4">
        <f t="shared" si="210"/>
        <v>1</v>
      </c>
      <c r="N1559" s="4">
        <f t="shared" si="206"/>
        <v>18.153159911569663</v>
      </c>
      <c r="O1559" s="4">
        <f t="shared" si="208"/>
        <v>18.343159911569664</v>
      </c>
      <c r="P1559" s="4">
        <f>AVERAGE(I$1462:$I1559)</f>
        <v>20.728806122448987</v>
      </c>
      <c r="Q1559" s="4">
        <f t="shared" si="207"/>
        <v>20.918806122448988</v>
      </c>
    </row>
    <row r="1560" spans="1:17" x14ac:dyDescent="0.2">
      <c r="A1560" s="5">
        <v>43198</v>
      </c>
      <c r="I1560" s="4">
        <v>18.678999999999998</v>
      </c>
      <c r="J1560" s="4">
        <f t="shared" si="209"/>
        <v>18.869</v>
      </c>
      <c r="K1560" s="4">
        <f t="shared" si="210"/>
        <v>1</v>
      </c>
      <c r="N1560" s="4">
        <f t="shared" si="206"/>
        <v>18.152723122238612</v>
      </c>
      <c r="O1560" s="4">
        <f t="shared" si="208"/>
        <v>18.342723122238613</v>
      </c>
      <c r="P1560" s="4">
        <f>AVERAGE(I$1462:$I1560)</f>
        <v>20.708101010101018</v>
      </c>
      <c r="Q1560" s="4">
        <f t="shared" si="207"/>
        <v>20.898101010101019</v>
      </c>
    </row>
    <row r="1561" spans="1:17" x14ac:dyDescent="0.2">
      <c r="A1561" s="5">
        <v>43199</v>
      </c>
      <c r="I1561" s="4">
        <v>18.672999999999998</v>
      </c>
      <c r="J1561" s="4">
        <f t="shared" si="209"/>
        <v>18.863</v>
      </c>
      <c r="K1561" s="4">
        <f t="shared" si="210"/>
        <v>1</v>
      </c>
      <c r="N1561" s="4">
        <f t="shared" si="206"/>
        <v>18.152051508462129</v>
      </c>
      <c r="O1561" s="4">
        <f t="shared" ref="O1561:O1624" si="211">N1561+0.19</f>
        <v>18.342051508462131</v>
      </c>
      <c r="P1561" s="4">
        <f>AVERAGE(I$1462:$I1561)</f>
        <v>20.687750000000005</v>
      </c>
      <c r="Q1561" s="4">
        <f t="shared" si="207"/>
        <v>20.877750000000006</v>
      </c>
    </row>
    <row r="1562" spans="1:17" x14ac:dyDescent="0.2">
      <c r="A1562" s="5">
        <v>43200</v>
      </c>
      <c r="I1562" s="4">
        <v>18.952999999999999</v>
      </c>
      <c r="J1562" s="4">
        <f>IF(I1562&lt;&gt;0,I1562+0.19,J1561)</f>
        <v>19.143000000000001</v>
      </c>
      <c r="K1562" s="4">
        <f t="shared" si="210"/>
        <v>1</v>
      </c>
      <c r="N1562" s="4">
        <f t="shared" si="206"/>
        <v>18.1511198529412</v>
      </c>
      <c r="O1562" s="4">
        <f t="shared" si="211"/>
        <v>18.341119852941201</v>
      </c>
      <c r="P1562" s="4">
        <f>AVERAGE(I$1462:$I1562)</f>
        <v>20.670574257425748</v>
      </c>
      <c r="Q1562" s="4">
        <f t="shared" si="207"/>
        <v>20.86057425742575</v>
      </c>
    </row>
    <row r="1563" spans="1:17" x14ac:dyDescent="0.2">
      <c r="A1563" s="5">
        <v>43201</v>
      </c>
      <c r="I1563" s="4">
        <v>19.539000000000001</v>
      </c>
      <c r="J1563" s="4">
        <f t="shared" ref="J1563:J1626" si="212">IF(I1563&lt;&gt;0,I1563+0.19,J1562)</f>
        <v>19.729000000000003</v>
      </c>
      <c r="K1563" s="4">
        <f t="shared" si="210"/>
        <v>1</v>
      </c>
      <c r="N1563" s="4">
        <f t="shared" si="206"/>
        <v>18.150192505510677</v>
      </c>
      <c r="O1563" s="4">
        <f t="shared" si="211"/>
        <v>18.340192505510679</v>
      </c>
      <c r="P1563" s="4">
        <f>AVERAGE(I$1462:$I1563)</f>
        <v>20.659480392156869</v>
      </c>
      <c r="Q1563" s="4">
        <f t="shared" si="207"/>
        <v>20.84948039215687</v>
      </c>
    </row>
    <row r="1564" spans="1:17" x14ac:dyDescent="0.2">
      <c r="A1564" s="5">
        <v>43202</v>
      </c>
      <c r="I1564" s="4">
        <v>19.725999999999999</v>
      </c>
      <c r="J1564" s="4">
        <f t="shared" si="212"/>
        <v>19.916</v>
      </c>
      <c r="K1564" s="4">
        <f t="shared" si="210"/>
        <v>1</v>
      </c>
      <c r="N1564" s="4">
        <f t="shared" si="206"/>
        <v>18.149346549192387</v>
      </c>
      <c r="O1564" s="4">
        <f t="shared" si="211"/>
        <v>18.339346549192388</v>
      </c>
      <c r="P1564" s="4">
        <f>AVERAGE(I$1462:$I1564)</f>
        <v>20.650417475728165</v>
      </c>
      <c r="Q1564" s="4">
        <f t="shared" si="207"/>
        <v>20.840417475728167</v>
      </c>
    </row>
    <row r="1565" spans="1:17" x14ac:dyDescent="0.2">
      <c r="A1565" s="5">
        <v>43203</v>
      </c>
      <c r="I1565" s="4">
        <v>19.792999999999999</v>
      </c>
      <c r="J1565" s="4">
        <f t="shared" si="212"/>
        <v>19.983000000000001</v>
      </c>
      <c r="K1565" s="4">
        <f t="shared" si="210"/>
        <v>1</v>
      </c>
      <c r="N1565" s="4">
        <f t="shared" si="206"/>
        <v>18.148867204695549</v>
      </c>
      <c r="O1565" s="4">
        <f t="shared" si="211"/>
        <v>18.33886720469555</v>
      </c>
      <c r="P1565" s="4">
        <f>AVERAGE(I$1462:$I1565)</f>
        <v>20.642173076923086</v>
      </c>
      <c r="Q1565" s="4">
        <f t="shared" si="207"/>
        <v>20.832173076923088</v>
      </c>
    </row>
    <row r="1566" spans="1:17" x14ac:dyDescent="0.2">
      <c r="A1566" s="5">
        <v>43204</v>
      </c>
      <c r="I1566" s="4">
        <v>20.091000000000001</v>
      </c>
      <c r="J1566" s="4">
        <f t="shared" si="212"/>
        <v>20.281000000000002</v>
      </c>
      <c r="K1566" s="4">
        <f t="shared" si="210"/>
        <v>1</v>
      </c>
      <c r="N1566" s="4">
        <f t="shared" si="206"/>
        <v>18.148565982404715</v>
      </c>
      <c r="O1566" s="4">
        <f t="shared" si="211"/>
        <v>18.338565982404717</v>
      </c>
      <c r="P1566" s="4">
        <f>AVERAGE(I$1462:$I1566)</f>
        <v>20.636923809523818</v>
      </c>
      <c r="Q1566" s="4">
        <f t="shared" si="207"/>
        <v>20.826923809523819</v>
      </c>
    </row>
    <row r="1567" spans="1:17" x14ac:dyDescent="0.2">
      <c r="A1567" s="5">
        <v>43205</v>
      </c>
      <c r="I1567" s="4">
        <v>20.091000000000001</v>
      </c>
      <c r="J1567" s="4">
        <f t="shared" si="212"/>
        <v>20.281000000000002</v>
      </c>
      <c r="K1567" s="4">
        <f t="shared" si="210"/>
        <v>1</v>
      </c>
      <c r="N1567" s="4">
        <f t="shared" si="206"/>
        <v>18.148151648351671</v>
      </c>
      <c r="O1567" s="4">
        <f t="shared" si="211"/>
        <v>18.338151648351673</v>
      </c>
      <c r="P1567" s="4">
        <f>AVERAGE(I$1462:$I1567)</f>
        <v>20.631773584905666</v>
      </c>
      <c r="Q1567" s="4">
        <f t="shared" si="207"/>
        <v>20.821773584905667</v>
      </c>
    </row>
    <row r="1568" spans="1:17" x14ac:dyDescent="0.2">
      <c r="A1568" s="5">
        <v>43206</v>
      </c>
      <c r="I1568" s="4">
        <v>20.219000000000001</v>
      </c>
      <c r="J1568" s="4">
        <f t="shared" si="212"/>
        <v>20.409000000000002</v>
      </c>
      <c r="K1568" s="4">
        <f t="shared" si="210"/>
        <v>1</v>
      </c>
      <c r="N1568" s="4">
        <f t="shared" si="206"/>
        <v>18.147844802342629</v>
      </c>
      <c r="O1568" s="4">
        <f t="shared" si="211"/>
        <v>18.33784480234263</v>
      </c>
      <c r="P1568" s="4">
        <f>AVERAGE(I$1462:$I1568)</f>
        <v>20.627915887850474</v>
      </c>
      <c r="Q1568" s="4">
        <f t="shared" si="207"/>
        <v>20.817915887850475</v>
      </c>
    </row>
    <row r="1569" spans="1:17" x14ac:dyDescent="0.2">
      <c r="A1569" s="5">
        <v>43207</v>
      </c>
      <c r="I1569" s="4">
        <v>19.72</v>
      </c>
      <c r="J1569" s="4">
        <f t="shared" si="212"/>
        <v>19.91</v>
      </c>
      <c r="K1569" s="4">
        <f t="shared" si="210"/>
        <v>1</v>
      </c>
      <c r="N1569" s="4">
        <f t="shared" si="206"/>
        <v>18.146966349670834</v>
      </c>
      <c r="O1569" s="4">
        <f t="shared" si="211"/>
        <v>18.336966349670835</v>
      </c>
      <c r="P1569" s="4">
        <f>AVERAGE(I$1462:$I1569)</f>
        <v>20.619509259259264</v>
      </c>
      <c r="Q1569" s="4">
        <f t="shared" si="207"/>
        <v>20.809509259259265</v>
      </c>
    </row>
    <row r="1570" spans="1:17" x14ac:dyDescent="0.2">
      <c r="A1570" s="5">
        <v>43208</v>
      </c>
      <c r="I1570" s="4">
        <v>19.18</v>
      </c>
      <c r="J1570" s="4">
        <f t="shared" si="212"/>
        <v>19.37</v>
      </c>
      <c r="K1570" s="4">
        <f t="shared" si="210"/>
        <v>1</v>
      </c>
      <c r="N1570" s="4">
        <f t="shared" si="206"/>
        <v>18.145915204678385</v>
      </c>
      <c r="O1570" s="4">
        <f t="shared" si="211"/>
        <v>18.335915204678386</v>
      </c>
      <c r="P1570" s="4">
        <f>AVERAGE(I$1462:$I1570)</f>
        <v>20.606302752293583</v>
      </c>
      <c r="Q1570" s="4">
        <f t="shared" si="207"/>
        <v>20.796302752293585</v>
      </c>
    </row>
    <row r="1571" spans="1:17" x14ac:dyDescent="0.2">
      <c r="A1571" s="5">
        <v>43209</v>
      </c>
      <c r="I1571" s="4">
        <v>19.091000000000001</v>
      </c>
      <c r="J1571" s="4">
        <f t="shared" si="212"/>
        <v>19.281000000000002</v>
      </c>
      <c r="K1571" s="4">
        <f t="shared" si="210"/>
        <v>1</v>
      </c>
      <c r="N1571" s="4">
        <f t="shared" si="206"/>
        <v>18.144945945945967</v>
      </c>
      <c r="O1571" s="4">
        <f t="shared" si="211"/>
        <v>18.334945945945968</v>
      </c>
      <c r="P1571" s="4">
        <f>AVERAGE(I$1462:$I1571)</f>
        <v>20.592527272727274</v>
      </c>
      <c r="Q1571" s="4">
        <f t="shared" si="207"/>
        <v>20.782527272727275</v>
      </c>
    </row>
    <row r="1572" spans="1:17" x14ac:dyDescent="0.2">
      <c r="A1572" s="5">
        <v>43210</v>
      </c>
      <c r="I1572" s="4">
        <v>19.640999999999998</v>
      </c>
      <c r="J1572" s="4">
        <f t="shared" si="212"/>
        <v>19.831</v>
      </c>
      <c r="K1572" s="4">
        <f t="shared" si="210"/>
        <v>1</v>
      </c>
      <c r="N1572" s="4">
        <f t="shared" si="206"/>
        <v>18.143987591240897</v>
      </c>
      <c r="O1572" s="4">
        <f t="shared" si="211"/>
        <v>18.333987591240898</v>
      </c>
      <c r="P1572" s="4">
        <f>AVERAGE(I$1462:$I1572)</f>
        <v>20.583954954954958</v>
      </c>
      <c r="Q1572" s="4">
        <f t="shared" si="207"/>
        <v>20.773954954954959</v>
      </c>
    </row>
    <row r="1573" spans="1:17" x14ac:dyDescent="0.2">
      <c r="A1573" s="5">
        <v>43211</v>
      </c>
      <c r="I1573" s="4">
        <v>19.655999999999999</v>
      </c>
      <c r="J1573" s="4">
        <f t="shared" si="212"/>
        <v>19.846</v>
      </c>
      <c r="K1573" s="4">
        <f t="shared" si="210"/>
        <v>1</v>
      </c>
      <c r="N1573" s="4">
        <f t="shared" si="206"/>
        <v>18.143231218089007</v>
      </c>
      <c r="O1573" s="4">
        <f t="shared" si="211"/>
        <v>18.333231218089008</v>
      </c>
      <c r="P1573" s="4">
        <f>AVERAGE(I$1462:$I1573)</f>
        <v>20.575669642857147</v>
      </c>
      <c r="Q1573" s="4">
        <f t="shared" si="207"/>
        <v>20.765669642857148</v>
      </c>
    </row>
    <row r="1574" spans="1:17" x14ac:dyDescent="0.2">
      <c r="A1574" s="5">
        <v>43212</v>
      </c>
      <c r="I1574" s="4">
        <v>19.655999999999999</v>
      </c>
      <c r="J1574" s="4">
        <f t="shared" si="212"/>
        <v>19.846</v>
      </c>
      <c r="K1574" s="4">
        <f t="shared" si="210"/>
        <v>1</v>
      </c>
      <c r="N1574" s="4">
        <f t="shared" si="206"/>
        <v>18.142861516035005</v>
      </c>
      <c r="O1574" s="4">
        <f t="shared" si="211"/>
        <v>18.332861516035006</v>
      </c>
      <c r="P1574" s="4">
        <f>AVERAGE(I$1462:$I1574)</f>
        <v>20.56753097345133</v>
      </c>
      <c r="Q1574" s="4">
        <f t="shared" si="207"/>
        <v>20.757530973451331</v>
      </c>
    </row>
    <row r="1575" spans="1:17" x14ac:dyDescent="0.2">
      <c r="A1575" s="5">
        <v>43213</v>
      </c>
      <c r="I1575" s="4">
        <v>19.736000000000001</v>
      </c>
      <c r="J1575" s="4">
        <f t="shared" si="212"/>
        <v>19.926000000000002</v>
      </c>
      <c r="K1575" s="4">
        <f t="shared" si="210"/>
        <v>1</v>
      </c>
      <c r="N1575" s="4">
        <f t="shared" si="206"/>
        <v>18.142682447195941</v>
      </c>
      <c r="O1575" s="4">
        <f t="shared" si="211"/>
        <v>18.332682447195943</v>
      </c>
      <c r="P1575" s="4">
        <f>AVERAGE(I$1462:$I1575)</f>
        <v>20.560236842105265</v>
      </c>
      <c r="Q1575" s="4">
        <f t="shared" si="207"/>
        <v>20.750236842105267</v>
      </c>
    </row>
    <row r="1576" spans="1:17" x14ac:dyDescent="0.2">
      <c r="A1576" s="5">
        <v>43214</v>
      </c>
      <c r="I1576" s="4">
        <v>19.907</v>
      </c>
      <c r="J1576" s="4">
        <f t="shared" si="212"/>
        <v>20.097000000000001</v>
      </c>
      <c r="K1576" s="4">
        <f t="shared" si="210"/>
        <v>1</v>
      </c>
      <c r="N1576" s="4">
        <f t="shared" si="206"/>
        <v>18.142345705967998</v>
      </c>
      <c r="O1576" s="4">
        <f t="shared" si="211"/>
        <v>18.332345705967999</v>
      </c>
      <c r="P1576" s="4">
        <f>AVERAGE(I$1462:$I1576)</f>
        <v>20.554556521739134</v>
      </c>
      <c r="Q1576" s="4">
        <f t="shared" si="207"/>
        <v>20.744556521739135</v>
      </c>
    </row>
    <row r="1577" spans="1:17" x14ac:dyDescent="0.2">
      <c r="A1577" s="5">
        <v>43215</v>
      </c>
      <c r="I1577" s="4">
        <v>19.812000000000001</v>
      </c>
      <c r="J1577" s="4">
        <f t="shared" si="212"/>
        <v>20.002000000000002</v>
      </c>
      <c r="K1577" s="4">
        <f t="shared" si="210"/>
        <v>1</v>
      </c>
      <c r="N1577" s="4">
        <f t="shared" si="206"/>
        <v>18.142022545454566</v>
      </c>
      <c r="O1577" s="4">
        <f t="shared" si="211"/>
        <v>18.332022545454567</v>
      </c>
      <c r="P1577" s="4">
        <f>AVERAGE(I$1462:$I1577)</f>
        <v>20.548155172413797</v>
      </c>
      <c r="Q1577" s="4">
        <f t="shared" si="207"/>
        <v>20.738155172413798</v>
      </c>
    </row>
    <row r="1578" spans="1:17" x14ac:dyDescent="0.2">
      <c r="A1578" s="5">
        <v>43216</v>
      </c>
      <c r="I1578" s="4">
        <v>19.888000000000002</v>
      </c>
      <c r="J1578" s="4">
        <f t="shared" si="212"/>
        <v>20.078000000000003</v>
      </c>
      <c r="K1578" s="4">
        <f t="shared" si="210"/>
        <v>1</v>
      </c>
      <c r="N1578" s="4">
        <f t="shared" si="206"/>
        <v>18.141839389534905</v>
      </c>
      <c r="O1578" s="4">
        <f t="shared" si="211"/>
        <v>18.331839389534906</v>
      </c>
      <c r="P1578" s="4">
        <f>AVERAGE(I$1462:$I1578)</f>
        <v>20.542512820512822</v>
      </c>
      <c r="Q1578" s="4">
        <f t="shared" si="207"/>
        <v>20.732512820512824</v>
      </c>
    </row>
    <row r="1579" spans="1:17" x14ac:dyDescent="0.2">
      <c r="A1579" s="5">
        <v>43217</v>
      </c>
      <c r="I1579" s="4">
        <v>20.25</v>
      </c>
      <c r="J1579" s="4">
        <f t="shared" si="212"/>
        <v>20.440000000000001</v>
      </c>
      <c r="K1579" s="4">
        <f t="shared" si="210"/>
        <v>1</v>
      </c>
      <c r="N1579" s="4">
        <f t="shared" si="206"/>
        <v>18.141950617283971</v>
      </c>
      <c r="O1579" s="4">
        <f t="shared" si="211"/>
        <v>18.331950617283972</v>
      </c>
      <c r="P1579" s="4">
        <f>AVERAGE(I$1462:$I1579)</f>
        <v>20.540033898305087</v>
      </c>
      <c r="Q1579" s="4">
        <f t="shared" si="207"/>
        <v>20.730033898305088</v>
      </c>
    </row>
    <row r="1580" spans="1:17" x14ac:dyDescent="0.2">
      <c r="A1580" s="5">
        <v>43218</v>
      </c>
      <c r="I1580" s="4">
        <v>20.245999999999999</v>
      </c>
      <c r="J1580" s="4">
        <f t="shared" si="212"/>
        <v>20.436</v>
      </c>
      <c r="K1580" s="4">
        <f t="shared" si="210"/>
        <v>1</v>
      </c>
      <c r="N1580" s="4">
        <f t="shared" si="206"/>
        <v>18.141738026124838</v>
      </c>
      <c r="O1580" s="4">
        <f t="shared" si="211"/>
        <v>18.331738026124839</v>
      </c>
      <c r="P1580" s="4">
        <f>AVERAGE(I$1462:$I1580)</f>
        <v>20.537563025210087</v>
      </c>
      <c r="Q1580" s="4">
        <f t="shared" si="207"/>
        <v>20.727563025210088</v>
      </c>
    </row>
    <row r="1581" spans="1:17" x14ac:dyDescent="0.2">
      <c r="A1581" s="5">
        <v>43219</v>
      </c>
      <c r="I1581" s="4">
        <v>20.245999999999999</v>
      </c>
      <c r="J1581" s="4">
        <f t="shared" si="212"/>
        <v>20.436</v>
      </c>
      <c r="K1581" s="4">
        <f t="shared" si="210"/>
        <v>1</v>
      </c>
      <c r="N1581" s="4">
        <f t="shared" ref="N1581:N1644" si="213">(M1581-M1381)/(L1581-L1381)</f>
        <v>18.141269760696172</v>
      </c>
      <c r="O1581" s="4">
        <f t="shared" si="211"/>
        <v>18.331269760696173</v>
      </c>
      <c r="P1581" s="4">
        <f>AVERAGE(I$1462:$I1581)</f>
        <v>20.535133333333338</v>
      </c>
      <c r="Q1581" s="4">
        <f t="shared" si="207"/>
        <v>20.725133333333339</v>
      </c>
    </row>
    <row r="1582" spans="1:17" x14ac:dyDescent="0.2">
      <c r="A1582" s="5">
        <v>43220</v>
      </c>
      <c r="I1582" s="4">
        <v>20.260999999999999</v>
      </c>
      <c r="J1582" s="4">
        <f t="shared" si="212"/>
        <v>20.451000000000001</v>
      </c>
      <c r="K1582" s="4">
        <f t="shared" si="210"/>
        <v>1</v>
      </c>
      <c r="N1582" s="4">
        <f t="shared" si="213"/>
        <v>18.140615217391321</v>
      </c>
      <c r="O1582" s="4">
        <f t="shared" si="211"/>
        <v>18.330615217391323</v>
      </c>
      <c r="P1582" s="4">
        <f>AVERAGE(I$1462:$I1582)</f>
        <v>20.532867768595043</v>
      </c>
      <c r="Q1582" s="4">
        <f t="shared" si="207"/>
        <v>20.722867768595044</v>
      </c>
    </row>
    <row r="1583" spans="1:17" x14ac:dyDescent="0.2">
      <c r="A1583" s="5">
        <v>43221</v>
      </c>
      <c r="I1583" s="4">
        <v>20.695</v>
      </c>
      <c r="J1583" s="4">
        <f t="shared" si="212"/>
        <v>20.885000000000002</v>
      </c>
      <c r="K1583" s="4">
        <f t="shared" si="210"/>
        <v>1</v>
      </c>
      <c r="N1583" s="4">
        <f t="shared" si="213"/>
        <v>18.139782041998572</v>
      </c>
      <c r="O1583" s="4">
        <f t="shared" si="211"/>
        <v>18.329782041998573</v>
      </c>
      <c r="P1583" s="4">
        <f>AVERAGE(I$1462:$I1583)</f>
        <v>20.534196721311478</v>
      </c>
      <c r="Q1583" s="4">
        <f t="shared" si="207"/>
        <v>20.724196721311479</v>
      </c>
    </row>
    <row r="1584" spans="1:17" x14ac:dyDescent="0.2">
      <c r="A1584" s="5">
        <v>43222</v>
      </c>
      <c r="I1584" s="4">
        <v>20.701000000000001</v>
      </c>
      <c r="J1584" s="4">
        <f t="shared" si="212"/>
        <v>20.891000000000002</v>
      </c>
      <c r="K1584" s="4">
        <f t="shared" si="210"/>
        <v>1</v>
      </c>
      <c r="N1584" s="4">
        <f t="shared" si="213"/>
        <v>18.138895803183811</v>
      </c>
      <c r="O1584" s="4">
        <f t="shared" si="211"/>
        <v>18.328895803183812</v>
      </c>
      <c r="P1584" s="4">
        <f>AVERAGE(I$1462:$I1584)</f>
        <v>20.535552845528461</v>
      </c>
      <c r="Q1584" s="4">
        <f t="shared" si="207"/>
        <v>20.725552845528462</v>
      </c>
    </row>
    <row r="1585" spans="1:17" x14ac:dyDescent="0.2">
      <c r="A1585" s="5">
        <v>43223</v>
      </c>
      <c r="I1585" s="4">
        <v>20.52</v>
      </c>
      <c r="J1585" s="4">
        <f t="shared" si="212"/>
        <v>20.71</v>
      </c>
      <c r="K1585" s="4">
        <f t="shared" si="210"/>
        <v>1</v>
      </c>
      <c r="N1585" s="4">
        <f t="shared" si="213"/>
        <v>18.138041214750562</v>
      </c>
      <c r="O1585" s="4">
        <f t="shared" si="211"/>
        <v>18.328041214750563</v>
      </c>
      <c r="P1585" s="4">
        <f>AVERAGE(I$1462:$I1585)</f>
        <v>20.535427419354843</v>
      </c>
      <c r="Q1585" s="4">
        <f t="shared" si="207"/>
        <v>20.725427419354844</v>
      </c>
    </row>
    <row r="1586" spans="1:17" x14ac:dyDescent="0.2">
      <c r="A1586" s="5">
        <v>43224</v>
      </c>
      <c r="I1586" s="4">
        <v>20.274000000000001</v>
      </c>
      <c r="J1586" s="4">
        <f t="shared" si="212"/>
        <v>20.464000000000002</v>
      </c>
      <c r="K1586" s="4">
        <f t="shared" si="210"/>
        <v>1</v>
      </c>
      <c r="N1586" s="4">
        <f t="shared" si="213"/>
        <v>18.137181358381522</v>
      </c>
      <c r="O1586" s="4">
        <f t="shared" si="211"/>
        <v>18.327181358381523</v>
      </c>
      <c r="P1586" s="4">
        <f>AVERAGE(I$1462:$I1586)</f>
        <v>20.533336000000002</v>
      </c>
      <c r="Q1586" s="4">
        <f t="shared" si="207"/>
        <v>20.723336000000003</v>
      </c>
    </row>
    <row r="1587" spans="1:17" x14ac:dyDescent="0.2">
      <c r="A1587" s="5">
        <v>43225</v>
      </c>
      <c r="I1587" s="4">
        <v>20.393000000000001</v>
      </c>
      <c r="J1587" s="4">
        <f t="shared" si="212"/>
        <v>20.583000000000002</v>
      </c>
      <c r="K1587" s="4">
        <f t="shared" si="210"/>
        <v>1</v>
      </c>
      <c r="N1587" s="4">
        <f t="shared" si="213"/>
        <v>18.136270758122762</v>
      </c>
      <c r="O1587" s="4">
        <f t="shared" si="211"/>
        <v>18.326270758122764</v>
      </c>
      <c r="P1587" s="4">
        <f>AVERAGE(I$1462:$I1587)</f>
        <v>20.532222222222224</v>
      </c>
      <c r="Q1587" s="4">
        <f t="shared" si="207"/>
        <v>20.722222222222225</v>
      </c>
    </row>
    <row r="1588" spans="1:17" x14ac:dyDescent="0.2">
      <c r="A1588" s="5">
        <v>43226</v>
      </c>
      <c r="I1588" s="4">
        <v>20.393000000000001</v>
      </c>
      <c r="J1588" s="4">
        <f t="shared" si="212"/>
        <v>20.583000000000002</v>
      </c>
      <c r="K1588" s="4">
        <f t="shared" si="210"/>
        <v>1</v>
      </c>
      <c r="N1588" s="4">
        <f t="shared" si="213"/>
        <v>18.135602453102472</v>
      </c>
      <c r="O1588" s="4">
        <f t="shared" si="211"/>
        <v>18.325602453102473</v>
      </c>
      <c r="P1588" s="4">
        <f>AVERAGE(I$1462:$I1588)</f>
        <v>20.531125984251972</v>
      </c>
      <c r="Q1588" s="4">
        <f t="shared" si="207"/>
        <v>20.721125984251973</v>
      </c>
    </row>
    <row r="1589" spans="1:17" x14ac:dyDescent="0.2">
      <c r="A1589" s="5">
        <v>43227</v>
      </c>
      <c r="I1589" s="4">
        <v>20.385999999999999</v>
      </c>
      <c r="J1589" s="4">
        <f t="shared" si="212"/>
        <v>20.576000000000001</v>
      </c>
      <c r="K1589" s="4">
        <f t="shared" si="210"/>
        <v>1</v>
      </c>
      <c r="N1589" s="4">
        <f t="shared" si="213"/>
        <v>18.134792357606361</v>
      </c>
      <c r="O1589" s="4">
        <f t="shared" si="211"/>
        <v>18.324792357606363</v>
      </c>
      <c r="P1589" s="4">
        <f>AVERAGE(I$1462:$I1589)</f>
        <v>20.529992187500003</v>
      </c>
      <c r="Q1589" s="4">
        <f t="shared" si="207"/>
        <v>20.719992187500004</v>
      </c>
    </row>
    <row r="1590" spans="1:17" x14ac:dyDescent="0.2">
      <c r="A1590" s="5">
        <v>43228</v>
      </c>
      <c r="I1590" s="4">
        <v>20.385999999999999</v>
      </c>
      <c r="J1590" s="4">
        <f t="shared" si="212"/>
        <v>20.576000000000001</v>
      </c>
      <c r="K1590" s="4">
        <f t="shared" si="210"/>
        <v>1</v>
      </c>
      <c r="N1590" s="4">
        <f t="shared" si="213"/>
        <v>18.133793948126819</v>
      </c>
      <c r="O1590" s="4">
        <f t="shared" si="211"/>
        <v>18.32379394812682</v>
      </c>
      <c r="P1590" s="4">
        <f>AVERAGE(I$1462:$I1590)</f>
        <v>20.528875968992249</v>
      </c>
      <c r="Q1590" s="4">
        <f t="shared" si="207"/>
        <v>20.718875968992251</v>
      </c>
    </row>
    <row r="1591" spans="1:17" x14ac:dyDescent="0.2">
      <c r="A1591" s="5">
        <v>43229</v>
      </c>
      <c r="I1591" s="4">
        <v>21.004999999999999</v>
      </c>
      <c r="J1591" s="4">
        <f t="shared" si="212"/>
        <v>21.195</v>
      </c>
      <c r="K1591" s="4">
        <f t="shared" si="210"/>
        <v>1</v>
      </c>
      <c r="N1591" s="4">
        <f t="shared" si="213"/>
        <v>18.132835853131766</v>
      </c>
      <c r="O1591" s="4">
        <f t="shared" si="211"/>
        <v>18.322835853131767</v>
      </c>
      <c r="P1591" s="4">
        <f>AVERAGE(I$1462:$I1591)</f>
        <v>20.532538461538465</v>
      </c>
      <c r="Q1591" s="4">
        <f t="shared" ref="Q1591:Q1654" si="214">P1591+0.19</f>
        <v>20.722538461538466</v>
      </c>
    </row>
    <row r="1592" spans="1:17" x14ac:dyDescent="0.2">
      <c r="A1592" s="5">
        <v>43230</v>
      </c>
      <c r="I1592" s="4">
        <v>21.175999999999998</v>
      </c>
      <c r="J1592" s="4">
        <f t="shared" si="212"/>
        <v>21.366</v>
      </c>
      <c r="K1592" s="4">
        <f t="shared" si="210"/>
        <v>1</v>
      </c>
      <c r="N1592" s="4">
        <f t="shared" si="213"/>
        <v>18.13222230215829</v>
      </c>
      <c r="O1592" s="4">
        <f t="shared" si="211"/>
        <v>18.322222302158291</v>
      </c>
      <c r="P1592" s="4">
        <f>AVERAGE(I$1462:$I1592)</f>
        <v>20.537450381679392</v>
      </c>
      <c r="Q1592" s="4">
        <f t="shared" si="214"/>
        <v>20.727450381679393</v>
      </c>
    </row>
    <row r="1593" spans="1:17" x14ac:dyDescent="0.2">
      <c r="A1593" s="5">
        <v>43231</v>
      </c>
      <c r="I1593" s="4">
        <v>21.033000000000001</v>
      </c>
      <c r="J1593" s="4">
        <f t="shared" si="212"/>
        <v>21.223000000000003</v>
      </c>
      <c r="K1593" s="4">
        <f t="shared" si="210"/>
        <v>1</v>
      </c>
      <c r="N1593" s="4">
        <f t="shared" si="213"/>
        <v>18.131504672897211</v>
      </c>
      <c r="O1593" s="4">
        <f t="shared" si="211"/>
        <v>18.321504672897213</v>
      </c>
      <c r="P1593" s="4">
        <f>AVERAGE(I$1462:$I1593)</f>
        <v>20.541204545454548</v>
      </c>
      <c r="Q1593" s="4">
        <f t="shared" si="214"/>
        <v>20.731204545454549</v>
      </c>
    </row>
    <row r="1594" spans="1:17" x14ac:dyDescent="0.2">
      <c r="A1594" s="5">
        <v>43232</v>
      </c>
      <c r="I1594" s="4">
        <v>21.263999999999999</v>
      </c>
      <c r="J1594" s="4">
        <f t="shared" si="212"/>
        <v>21.454000000000001</v>
      </c>
      <c r="K1594" s="4">
        <f t="shared" si="210"/>
        <v>1</v>
      </c>
      <c r="N1594" s="4">
        <f t="shared" si="213"/>
        <v>18.130782327586221</v>
      </c>
      <c r="O1594" s="4">
        <f t="shared" si="211"/>
        <v>18.320782327586222</v>
      </c>
      <c r="P1594" s="4">
        <f>AVERAGE(I$1462:$I1594)</f>
        <v>20.546639097744364</v>
      </c>
      <c r="Q1594" s="4">
        <f t="shared" si="214"/>
        <v>20.736639097744366</v>
      </c>
    </row>
    <row r="1595" spans="1:17" x14ac:dyDescent="0.2">
      <c r="A1595" s="5">
        <v>43233</v>
      </c>
      <c r="I1595" s="4">
        <v>21.263999999999999</v>
      </c>
      <c r="J1595" s="4">
        <f t="shared" si="212"/>
        <v>21.454000000000001</v>
      </c>
      <c r="K1595" s="4">
        <f t="shared" si="210"/>
        <v>1</v>
      </c>
      <c r="N1595" s="4">
        <f t="shared" si="213"/>
        <v>18.130183776022985</v>
      </c>
      <c r="O1595" s="4">
        <f t="shared" si="211"/>
        <v>18.320183776022986</v>
      </c>
      <c r="P1595" s="4">
        <f>AVERAGE(I$1462:$I1595)</f>
        <v>20.551992537313438</v>
      </c>
      <c r="Q1595" s="4">
        <f t="shared" si="214"/>
        <v>20.74199253731344</v>
      </c>
    </row>
    <row r="1596" spans="1:17" x14ac:dyDescent="0.2">
      <c r="A1596" s="5">
        <v>43234</v>
      </c>
      <c r="I1596" s="4">
        <v>21.347000000000001</v>
      </c>
      <c r="J1596" s="4">
        <f t="shared" si="212"/>
        <v>21.537000000000003</v>
      </c>
      <c r="K1596" s="4">
        <f t="shared" si="210"/>
        <v>1</v>
      </c>
      <c r="N1596" s="4">
        <f t="shared" si="213"/>
        <v>18.129558823529425</v>
      </c>
      <c r="O1596" s="4">
        <f t="shared" si="211"/>
        <v>18.319558823529427</v>
      </c>
      <c r="P1596" s="4">
        <f>AVERAGE(I$1462:$I1596)</f>
        <v>20.557881481481488</v>
      </c>
      <c r="Q1596" s="4">
        <f t="shared" si="214"/>
        <v>20.747881481481489</v>
      </c>
    </row>
    <row r="1597" spans="1:17" x14ac:dyDescent="0.2">
      <c r="A1597" s="5">
        <v>43235</v>
      </c>
      <c r="I1597" s="4">
        <v>21.478999999999999</v>
      </c>
      <c r="J1597" s="4">
        <f t="shared" si="212"/>
        <v>21.669</v>
      </c>
      <c r="K1597" s="4">
        <f t="shared" si="210"/>
        <v>1</v>
      </c>
      <c r="N1597" s="4">
        <f t="shared" si="213"/>
        <v>18.1287577060932</v>
      </c>
      <c r="O1597" s="4">
        <f t="shared" si="211"/>
        <v>18.318757706093201</v>
      </c>
      <c r="P1597" s="4">
        <f>AVERAGE(I$1462:$I1597)</f>
        <v>20.56465441176471</v>
      </c>
      <c r="Q1597" s="4">
        <f t="shared" si="214"/>
        <v>20.754654411764712</v>
      </c>
    </row>
    <row r="1598" spans="1:17" x14ac:dyDescent="0.2">
      <c r="A1598" s="5">
        <v>43236</v>
      </c>
      <c r="I1598" s="4">
        <v>21.957000000000001</v>
      </c>
      <c r="J1598" s="4">
        <f t="shared" si="212"/>
        <v>22.147000000000002</v>
      </c>
      <c r="K1598" s="4">
        <f t="shared" si="210"/>
        <v>1</v>
      </c>
      <c r="N1598" s="4">
        <f t="shared" si="213"/>
        <v>18.128141833810901</v>
      </c>
      <c r="O1598" s="4">
        <f t="shared" si="211"/>
        <v>18.318141833810902</v>
      </c>
      <c r="P1598" s="4">
        <f>AVERAGE(I$1462:$I1598)</f>
        <v>20.574817518248178</v>
      </c>
      <c r="Q1598" s="4">
        <f t="shared" si="214"/>
        <v>20.764817518248179</v>
      </c>
    </row>
    <row r="1599" spans="1:17" x14ac:dyDescent="0.2">
      <c r="A1599" s="5">
        <v>43237</v>
      </c>
      <c r="I1599" s="4">
        <v>21.600999999999999</v>
      </c>
      <c r="J1599" s="4">
        <f t="shared" si="212"/>
        <v>21.791</v>
      </c>
      <c r="K1599" s="4">
        <f t="shared" si="210"/>
        <v>1</v>
      </c>
      <c r="N1599" s="4">
        <f t="shared" si="213"/>
        <v>18.127753042233369</v>
      </c>
      <c r="O1599" s="4">
        <f t="shared" si="211"/>
        <v>18.31775304223337</v>
      </c>
      <c r="P1599" s="4">
        <f>AVERAGE(I$1462:$I1599)</f>
        <v>20.582253623188411</v>
      </c>
      <c r="Q1599" s="4">
        <f t="shared" si="214"/>
        <v>20.772253623188412</v>
      </c>
    </row>
    <row r="1600" spans="1:17" x14ac:dyDescent="0.2">
      <c r="A1600" s="5">
        <v>43238</v>
      </c>
      <c r="I1600" s="4">
        <v>22.369</v>
      </c>
      <c r="J1600" s="4">
        <f t="shared" si="212"/>
        <v>22.559000000000001</v>
      </c>
      <c r="K1600" s="4">
        <f t="shared" si="210"/>
        <v>1</v>
      </c>
      <c r="N1600" s="4">
        <f t="shared" si="213"/>
        <v>18.127703147353373</v>
      </c>
      <c r="O1600" s="4">
        <f t="shared" si="211"/>
        <v>18.317703147353374</v>
      </c>
      <c r="P1600" s="4">
        <f>AVERAGE(I$1462:$I1600)</f>
        <v>20.595107913669072</v>
      </c>
      <c r="Q1600" s="4">
        <f t="shared" si="214"/>
        <v>20.785107913669073</v>
      </c>
    </row>
    <row r="1601" spans="1:17" x14ac:dyDescent="0.2">
      <c r="A1601" s="5">
        <v>43239</v>
      </c>
      <c r="I1601" s="4">
        <v>22.231000000000002</v>
      </c>
      <c r="J1601" s="4">
        <f t="shared" si="212"/>
        <v>22.421000000000003</v>
      </c>
      <c r="K1601" s="4">
        <f t="shared" si="210"/>
        <v>1</v>
      </c>
      <c r="N1601" s="4">
        <f t="shared" si="213"/>
        <v>18.127656182987863</v>
      </c>
      <c r="O1601" s="4">
        <f t="shared" si="211"/>
        <v>18.317656182987864</v>
      </c>
      <c r="P1601" s="4">
        <f>AVERAGE(I$1462:$I1601)</f>
        <v>20.606792857142864</v>
      </c>
      <c r="Q1601" s="4">
        <f t="shared" si="214"/>
        <v>20.796792857142865</v>
      </c>
    </row>
    <row r="1602" spans="1:17" x14ac:dyDescent="0.2">
      <c r="A1602" s="5">
        <v>43240</v>
      </c>
      <c r="I1602" s="4">
        <v>22.231000000000002</v>
      </c>
      <c r="J1602" s="4">
        <f t="shared" si="212"/>
        <v>22.421000000000003</v>
      </c>
      <c r="K1602" s="4">
        <f t="shared" si="210"/>
        <v>1</v>
      </c>
      <c r="N1602" s="4">
        <f t="shared" si="213"/>
        <v>18.127680714285727</v>
      </c>
      <c r="O1602" s="4">
        <f t="shared" si="211"/>
        <v>18.317680714285729</v>
      </c>
      <c r="P1602" s="4">
        <f>AVERAGE(I$1462:$I1602)</f>
        <v>20.618312056737597</v>
      </c>
      <c r="Q1602" s="4">
        <f t="shared" si="214"/>
        <v>20.808312056737599</v>
      </c>
    </row>
    <row r="1603" spans="1:17" x14ac:dyDescent="0.2">
      <c r="A1603" s="5">
        <v>43241</v>
      </c>
      <c r="I1603" s="4">
        <v>22.175999999999998</v>
      </c>
      <c r="J1603" s="4">
        <f t="shared" si="212"/>
        <v>22.366</v>
      </c>
      <c r="K1603" s="4">
        <f t="shared" si="210"/>
        <v>1</v>
      </c>
      <c r="N1603" s="4">
        <f t="shared" si="213"/>
        <v>18.127758743754477</v>
      </c>
      <c r="O1603" s="4">
        <f t="shared" si="211"/>
        <v>18.317758743754478</v>
      </c>
      <c r="P1603" s="4">
        <f>AVERAGE(I$1462:$I1603)</f>
        <v>20.629281690140854</v>
      </c>
      <c r="Q1603" s="4">
        <f t="shared" si="214"/>
        <v>20.819281690140855</v>
      </c>
    </row>
    <row r="1604" spans="1:17" x14ac:dyDescent="0.2">
      <c r="A1604" s="5">
        <v>43242</v>
      </c>
      <c r="I1604" s="4">
        <v>22.173999999999999</v>
      </c>
      <c r="J1604" s="4">
        <f t="shared" si="212"/>
        <v>22.364000000000001</v>
      </c>
      <c r="K1604" s="4">
        <f t="shared" si="210"/>
        <v>1</v>
      </c>
      <c r="N1604" s="4">
        <f t="shared" si="213"/>
        <v>18.12753922967191</v>
      </c>
      <c r="O1604" s="4">
        <f t="shared" si="211"/>
        <v>18.317539229671912</v>
      </c>
      <c r="P1604" s="4">
        <f>AVERAGE(I$1462:$I1604)</f>
        <v>20.640083916083924</v>
      </c>
      <c r="Q1604" s="4">
        <f t="shared" si="214"/>
        <v>20.830083916083925</v>
      </c>
    </row>
    <row r="1605" spans="1:17" x14ac:dyDescent="0.2">
      <c r="A1605" s="5">
        <v>43243</v>
      </c>
      <c r="I1605" s="4">
        <v>22.933</v>
      </c>
      <c r="J1605" s="4">
        <f t="shared" si="212"/>
        <v>23.123000000000001</v>
      </c>
      <c r="K1605" s="4">
        <f t="shared" si="210"/>
        <v>1</v>
      </c>
      <c r="N1605" s="4">
        <f t="shared" si="213"/>
        <v>18.127386315039217</v>
      </c>
      <c r="O1605" s="4">
        <f t="shared" si="211"/>
        <v>18.317386315039219</v>
      </c>
      <c r="P1605" s="4">
        <f>AVERAGE(I$1462:$I1605)</f>
        <v>20.656006944444453</v>
      </c>
      <c r="Q1605" s="4">
        <f t="shared" si="214"/>
        <v>20.846006944444454</v>
      </c>
    </row>
    <row r="1606" spans="1:17" x14ac:dyDescent="0.2">
      <c r="A1606" s="5">
        <v>43244</v>
      </c>
      <c r="I1606" s="4">
        <v>22.866</v>
      </c>
      <c r="J1606" s="4">
        <f t="shared" si="212"/>
        <v>23.056000000000001</v>
      </c>
      <c r="K1606" s="4">
        <f t="shared" si="210"/>
        <v>1</v>
      </c>
      <c r="N1606" s="4">
        <f t="shared" si="213"/>
        <v>18.127448717948731</v>
      </c>
      <c r="O1606" s="4">
        <f t="shared" si="211"/>
        <v>18.317448717948732</v>
      </c>
      <c r="P1606" s="4">
        <f>AVERAGE(I$1462:$I1606)</f>
        <v>20.671248275862077</v>
      </c>
      <c r="Q1606" s="4">
        <f t="shared" si="214"/>
        <v>20.861248275862078</v>
      </c>
    </row>
    <row r="1607" spans="1:17" x14ac:dyDescent="0.2">
      <c r="A1607" s="5">
        <v>43245</v>
      </c>
      <c r="J1607" s="4">
        <f t="shared" si="212"/>
        <v>23.056000000000001</v>
      </c>
      <c r="K1607" s="4">
        <f t="shared" si="210"/>
        <v>0</v>
      </c>
      <c r="N1607" s="4">
        <f t="shared" si="213"/>
        <v>18.128105338078306</v>
      </c>
      <c r="O1607" s="4">
        <f t="shared" si="211"/>
        <v>18.318105338078308</v>
      </c>
      <c r="P1607" s="4">
        <f>AVERAGE(I$1462:$I1607)</f>
        <v>20.671248275862077</v>
      </c>
      <c r="Q1607" s="4">
        <f t="shared" si="214"/>
        <v>20.861248275862078</v>
      </c>
    </row>
    <row r="1608" spans="1:17" x14ac:dyDescent="0.2">
      <c r="A1608" s="5">
        <v>43246</v>
      </c>
      <c r="J1608" s="4">
        <f t="shared" si="212"/>
        <v>23.056000000000001</v>
      </c>
      <c r="K1608" s="4">
        <f t="shared" si="210"/>
        <v>0</v>
      </c>
      <c r="N1608" s="4">
        <f t="shared" si="213"/>
        <v>18.128967283072559</v>
      </c>
      <c r="O1608" s="4">
        <f t="shared" si="211"/>
        <v>18.31896728307256</v>
      </c>
      <c r="P1608" s="4">
        <f>AVERAGE(I$1462:$I1608)</f>
        <v>20.671248275862077</v>
      </c>
      <c r="Q1608" s="4">
        <f t="shared" si="214"/>
        <v>20.861248275862078</v>
      </c>
    </row>
    <row r="1609" spans="1:17" x14ac:dyDescent="0.2">
      <c r="A1609" s="5">
        <v>43247</v>
      </c>
      <c r="J1609" s="4">
        <f t="shared" si="212"/>
        <v>23.056000000000001</v>
      </c>
      <c r="K1609" s="4">
        <f t="shared" si="210"/>
        <v>0</v>
      </c>
      <c r="N1609" s="4">
        <f t="shared" si="213"/>
        <v>18.12985429992894</v>
      </c>
      <c r="O1609" s="4">
        <f t="shared" si="211"/>
        <v>18.319854299928942</v>
      </c>
      <c r="P1609" s="4">
        <f>AVERAGE(I$1462:$I1609)</f>
        <v>20.671248275862077</v>
      </c>
      <c r="Q1609" s="4">
        <f t="shared" si="214"/>
        <v>20.861248275862078</v>
      </c>
    </row>
    <row r="1610" spans="1:17" x14ac:dyDescent="0.2">
      <c r="A1610" s="5">
        <v>43248</v>
      </c>
      <c r="J1610" s="4">
        <f t="shared" si="212"/>
        <v>23.056000000000001</v>
      </c>
      <c r="K1610" s="4">
        <f t="shared" si="210"/>
        <v>0</v>
      </c>
      <c r="N1610" s="4">
        <f t="shared" si="213"/>
        <v>18.130814630681833</v>
      </c>
      <c r="O1610" s="4">
        <f t="shared" si="211"/>
        <v>18.320814630681834</v>
      </c>
      <c r="P1610" s="4">
        <f>AVERAGE(I$1462:$I1610)</f>
        <v>20.671248275862077</v>
      </c>
      <c r="Q1610" s="4">
        <f t="shared" si="214"/>
        <v>20.861248275862078</v>
      </c>
    </row>
    <row r="1611" spans="1:17" x14ac:dyDescent="0.2">
      <c r="A1611" s="5">
        <v>43249</v>
      </c>
      <c r="J1611" s="4">
        <f t="shared" si="212"/>
        <v>23.056000000000001</v>
      </c>
      <c r="K1611" s="4">
        <f t="shared" si="210"/>
        <v>0</v>
      </c>
      <c r="N1611" s="4">
        <f t="shared" si="213"/>
        <v>18.13176933995743</v>
      </c>
      <c r="O1611" s="4">
        <f t="shared" si="211"/>
        <v>18.321769339957431</v>
      </c>
      <c r="P1611" s="4">
        <f>AVERAGE(I$1462:$I1611)</f>
        <v>20.671248275862077</v>
      </c>
      <c r="Q1611" s="4">
        <f t="shared" si="214"/>
        <v>20.861248275862078</v>
      </c>
    </row>
    <row r="1612" spans="1:17" x14ac:dyDescent="0.2">
      <c r="A1612" s="5">
        <v>43250</v>
      </c>
      <c r="J1612" s="4">
        <f t="shared" si="212"/>
        <v>23.056000000000001</v>
      </c>
      <c r="K1612" s="4">
        <f t="shared" si="210"/>
        <v>0</v>
      </c>
      <c r="N1612" s="4">
        <f t="shared" si="213"/>
        <v>18.132884397163135</v>
      </c>
      <c r="O1612" s="4">
        <f t="shared" si="211"/>
        <v>18.322884397163136</v>
      </c>
      <c r="P1612" s="4">
        <f>AVERAGE(I$1462:$I1612)</f>
        <v>20.671248275862077</v>
      </c>
      <c r="Q1612" s="4">
        <f t="shared" si="214"/>
        <v>20.861248275862078</v>
      </c>
    </row>
    <row r="1613" spans="1:17" x14ac:dyDescent="0.2">
      <c r="A1613" s="5">
        <v>43251</v>
      </c>
      <c r="J1613" s="4">
        <f t="shared" si="212"/>
        <v>23.056000000000001</v>
      </c>
      <c r="K1613" s="4">
        <f t="shared" si="210"/>
        <v>0</v>
      </c>
      <c r="N1613" s="4">
        <f t="shared" si="213"/>
        <v>18.134132530120496</v>
      </c>
      <c r="O1613" s="4">
        <f t="shared" si="211"/>
        <v>18.324132530120497</v>
      </c>
      <c r="P1613" s="4">
        <f>AVERAGE(I$1462:$I1613)</f>
        <v>20.671248275862077</v>
      </c>
      <c r="Q1613" s="4">
        <f t="shared" si="214"/>
        <v>20.861248275862078</v>
      </c>
    </row>
    <row r="1614" spans="1:17" x14ac:dyDescent="0.2">
      <c r="A1614" s="5">
        <v>43252</v>
      </c>
      <c r="J1614" s="4">
        <f t="shared" si="212"/>
        <v>23.056000000000001</v>
      </c>
      <c r="K1614" s="4">
        <f t="shared" si="210"/>
        <v>0</v>
      </c>
      <c r="N1614" s="4">
        <f t="shared" si="213"/>
        <v>18.135488668555254</v>
      </c>
      <c r="O1614" s="4">
        <f t="shared" si="211"/>
        <v>18.325488668555256</v>
      </c>
      <c r="P1614" s="4">
        <f>AVERAGE(I$1462:$I1614)</f>
        <v>20.671248275862077</v>
      </c>
      <c r="Q1614" s="4">
        <f t="shared" si="214"/>
        <v>20.861248275862078</v>
      </c>
    </row>
    <row r="1615" spans="1:17" x14ac:dyDescent="0.2">
      <c r="A1615" s="5">
        <v>43253</v>
      </c>
      <c r="J1615" s="4">
        <f t="shared" si="212"/>
        <v>23.056000000000001</v>
      </c>
      <c r="K1615" s="4">
        <f t="shared" si="210"/>
        <v>0</v>
      </c>
      <c r="N1615" s="4">
        <f t="shared" si="213"/>
        <v>18.136582448690742</v>
      </c>
      <c r="O1615" s="4">
        <f t="shared" si="211"/>
        <v>18.326582448690743</v>
      </c>
      <c r="P1615" s="4">
        <f>AVERAGE(I$1462:$I1615)</f>
        <v>20.671248275862077</v>
      </c>
      <c r="Q1615" s="4">
        <f t="shared" si="214"/>
        <v>20.861248275862078</v>
      </c>
    </row>
    <row r="1616" spans="1:17" x14ac:dyDescent="0.2">
      <c r="A1616" s="5">
        <v>43254</v>
      </c>
      <c r="J1616" s="4">
        <f t="shared" si="212"/>
        <v>23.056000000000001</v>
      </c>
      <c r="K1616" s="4">
        <f t="shared" si="210"/>
        <v>0</v>
      </c>
      <c r="N1616" s="4">
        <f t="shared" si="213"/>
        <v>18.137342291372008</v>
      </c>
      <c r="O1616" s="4">
        <f t="shared" si="211"/>
        <v>18.327342291372009</v>
      </c>
      <c r="P1616" s="4">
        <f>AVERAGE(I$1462:$I1616)</f>
        <v>20.671248275862077</v>
      </c>
      <c r="Q1616" s="4">
        <f t="shared" si="214"/>
        <v>20.861248275862078</v>
      </c>
    </row>
    <row r="1617" spans="1:17" x14ac:dyDescent="0.2">
      <c r="A1617" s="5">
        <v>43255</v>
      </c>
      <c r="J1617" s="4">
        <f t="shared" si="212"/>
        <v>23.056000000000001</v>
      </c>
      <c r="K1617" s="4">
        <f t="shared" si="210"/>
        <v>0</v>
      </c>
      <c r="N1617" s="4">
        <f t="shared" si="213"/>
        <v>18.138247349823335</v>
      </c>
      <c r="O1617" s="4">
        <f t="shared" si="211"/>
        <v>18.328247349823336</v>
      </c>
      <c r="P1617" s="4">
        <f>AVERAGE(I$1462:$I1617)</f>
        <v>20.671248275862077</v>
      </c>
      <c r="Q1617" s="4">
        <f t="shared" si="214"/>
        <v>20.861248275862078</v>
      </c>
    </row>
    <row r="1618" spans="1:17" x14ac:dyDescent="0.2">
      <c r="A1618" s="5">
        <v>43256</v>
      </c>
      <c r="J1618" s="4">
        <f t="shared" si="212"/>
        <v>23.056000000000001</v>
      </c>
      <c r="K1618" s="4">
        <f t="shared" ref="K1618:K1681" si="215">IF(I1618&lt;&gt;0,1,0)</f>
        <v>0</v>
      </c>
      <c r="N1618" s="4">
        <f t="shared" si="213"/>
        <v>18.138960451977418</v>
      </c>
      <c r="O1618" s="4">
        <f t="shared" si="211"/>
        <v>18.328960451977419</v>
      </c>
      <c r="P1618" s="4">
        <f>AVERAGE(I$1462:$I1618)</f>
        <v>20.671248275862077</v>
      </c>
      <c r="Q1618" s="4">
        <f t="shared" si="214"/>
        <v>20.861248275862078</v>
      </c>
    </row>
    <row r="1619" spans="1:17" x14ac:dyDescent="0.2">
      <c r="A1619" s="5">
        <v>43257</v>
      </c>
      <c r="J1619" s="4">
        <f t="shared" si="212"/>
        <v>23.056000000000001</v>
      </c>
      <c r="K1619" s="4">
        <f t="shared" si="215"/>
        <v>0</v>
      </c>
      <c r="N1619" s="4">
        <f t="shared" si="213"/>
        <v>18.139664784756544</v>
      </c>
      <c r="O1619" s="4">
        <f t="shared" si="211"/>
        <v>18.329664784756545</v>
      </c>
      <c r="P1619" s="4">
        <f>AVERAGE(I$1462:$I1619)</f>
        <v>20.671248275862077</v>
      </c>
      <c r="Q1619" s="4">
        <f t="shared" si="214"/>
        <v>20.861248275862078</v>
      </c>
    </row>
    <row r="1620" spans="1:17" x14ac:dyDescent="0.2">
      <c r="A1620" s="5">
        <v>43258</v>
      </c>
      <c r="J1620" s="4">
        <f t="shared" si="212"/>
        <v>23.056000000000001</v>
      </c>
      <c r="K1620" s="4">
        <f t="shared" si="215"/>
        <v>0</v>
      </c>
      <c r="N1620" s="4">
        <f t="shared" si="213"/>
        <v>18.14042877291962</v>
      </c>
      <c r="O1620" s="4">
        <f t="shared" si="211"/>
        <v>18.330428772919621</v>
      </c>
      <c r="P1620" s="4">
        <f>AVERAGE(I$1462:$I1620)</f>
        <v>20.671248275862077</v>
      </c>
      <c r="Q1620" s="4">
        <f t="shared" si="214"/>
        <v>20.861248275862078</v>
      </c>
    </row>
    <row r="1621" spans="1:17" x14ac:dyDescent="0.2">
      <c r="A1621" s="5">
        <v>43259</v>
      </c>
      <c r="J1621" s="4">
        <f t="shared" si="212"/>
        <v>23.056000000000001</v>
      </c>
      <c r="K1621" s="4">
        <f t="shared" si="215"/>
        <v>0</v>
      </c>
      <c r="N1621" s="4">
        <f t="shared" si="213"/>
        <v>18.141489076814675</v>
      </c>
      <c r="O1621" s="4">
        <f t="shared" si="211"/>
        <v>18.331489076814677</v>
      </c>
      <c r="P1621" s="4">
        <f>AVERAGE(I$1462:$I1621)</f>
        <v>20.671248275862077</v>
      </c>
      <c r="Q1621" s="4">
        <f t="shared" si="214"/>
        <v>20.861248275862078</v>
      </c>
    </row>
    <row r="1622" spans="1:17" x14ac:dyDescent="0.2">
      <c r="A1622" s="5">
        <v>43260</v>
      </c>
      <c r="J1622" s="4">
        <f t="shared" si="212"/>
        <v>23.056000000000001</v>
      </c>
      <c r="K1622" s="4">
        <f t="shared" si="215"/>
        <v>0</v>
      </c>
      <c r="N1622" s="4">
        <f t="shared" si="213"/>
        <v>18.142660563380296</v>
      </c>
      <c r="O1622" s="4">
        <f t="shared" si="211"/>
        <v>18.332660563380298</v>
      </c>
      <c r="P1622" s="4">
        <f>AVERAGE(I$1462:$I1622)</f>
        <v>20.671248275862077</v>
      </c>
      <c r="Q1622" s="4">
        <f t="shared" si="214"/>
        <v>20.861248275862078</v>
      </c>
    </row>
    <row r="1623" spans="1:17" x14ac:dyDescent="0.2">
      <c r="A1623" s="5">
        <v>43261</v>
      </c>
      <c r="J1623" s="4">
        <f t="shared" si="212"/>
        <v>23.056000000000001</v>
      </c>
      <c r="K1623" s="4">
        <f t="shared" si="215"/>
        <v>0</v>
      </c>
      <c r="N1623" s="4">
        <f t="shared" si="213"/>
        <v>18.14376002814921</v>
      </c>
      <c r="O1623" s="4">
        <f t="shared" si="211"/>
        <v>18.333760028149211</v>
      </c>
      <c r="P1623" s="4">
        <f>AVERAGE(I$1462:$I1623)</f>
        <v>20.671248275862077</v>
      </c>
      <c r="Q1623" s="4">
        <f t="shared" si="214"/>
        <v>20.861248275862078</v>
      </c>
    </row>
    <row r="1624" spans="1:17" x14ac:dyDescent="0.2">
      <c r="A1624" s="5">
        <v>43262</v>
      </c>
      <c r="J1624" s="4">
        <f t="shared" si="212"/>
        <v>23.056000000000001</v>
      </c>
      <c r="K1624" s="4">
        <f t="shared" si="215"/>
        <v>0</v>
      </c>
      <c r="N1624" s="4">
        <f t="shared" si="213"/>
        <v>18.145175105485247</v>
      </c>
      <c r="O1624" s="4">
        <f t="shared" si="211"/>
        <v>18.335175105485249</v>
      </c>
      <c r="P1624" s="4">
        <f>AVERAGE(I$1462:$I1624)</f>
        <v>20.671248275862077</v>
      </c>
      <c r="Q1624" s="4">
        <f t="shared" si="214"/>
        <v>20.861248275862078</v>
      </c>
    </row>
    <row r="1625" spans="1:17" x14ac:dyDescent="0.2">
      <c r="A1625" s="5">
        <v>43263</v>
      </c>
      <c r="J1625" s="4">
        <f t="shared" si="212"/>
        <v>23.056000000000001</v>
      </c>
      <c r="K1625" s="4">
        <f t="shared" si="215"/>
        <v>0</v>
      </c>
      <c r="N1625" s="4">
        <f t="shared" si="213"/>
        <v>18.146830639494045</v>
      </c>
      <c r="O1625" s="4">
        <f t="shared" ref="O1625:O1662" si="216">N1625+0.19</f>
        <v>18.336830639494046</v>
      </c>
      <c r="P1625" s="4">
        <f>AVERAGE(I$1462:$I1625)</f>
        <v>20.671248275862077</v>
      </c>
      <c r="Q1625" s="4">
        <f t="shared" si="214"/>
        <v>20.861248275862078</v>
      </c>
    </row>
    <row r="1626" spans="1:17" x14ac:dyDescent="0.2">
      <c r="A1626" s="5">
        <v>43264</v>
      </c>
      <c r="J1626" s="4">
        <f t="shared" si="212"/>
        <v>23.056000000000001</v>
      </c>
      <c r="K1626" s="4">
        <f t="shared" si="215"/>
        <v>0</v>
      </c>
      <c r="N1626" s="4">
        <f t="shared" si="213"/>
        <v>18.148566713483163</v>
      </c>
      <c r="O1626" s="4">
        <f t="shared" si="216"/>
        <v>18.338566713483164</v>
      </c>
      <c r="P1626" s="4">
        <f>AVERAGE(I$1462:$I1626)</f>
        <v>20.671248275862077</v>
      </c>
      <c r="Q1626" s="4">
        <f t="shared" si="214"/>
        <v>20.861248275862078</v>
      </c>
    </row>
    <row r="1627" spans="1:17" x14ac:dyDescent="0.2">
      <c r="A1627" s="5">
        <v>43265</v>
      </c>
      <c r="J1627" s="4">
        <f t="shared" ref="J1627:J1690" si="217">IF(I1627&lt;&gt;0,I1627+0.19,J1626)</f>
        <v>23.056000000000001</v>
      </c>
      <c r="K1627" s="4">
        <f t="shared" si="215"/>
        <v>0</v>
      </c>
      <c r="N1627" s="4">
        <f t="shared" si="213"/>
        <v>18.150377543859666</v>
      </c>
      <c r="O1627" s="4">
        <f t="shared" si="216"/>
        <v>18.340377543859667</v>
      </c>
      <c r="P1627" s="4">
        <f>AVERAGE(I$1462:$I1627)</f>
        <v>20.671248275862077</v>
      </c>
      <c r="Q1627" s="4">
        <f t="shared" si="214"/>
        <v>20.861248275862078</v>
      </c>
    </row>
    <row r="1628" spans="1:17" x14ac:dyDescent="0.2">
      <c r="A1628" s="5">
        <v>43266</v>
      </c>
      <c r="J1628" s="4">
        <f t="shared" si="217"/>
        <v>23.056000000000001</v>
      </c>
      <c r="K1628" s="4">
        <f t="shared" si="215"/>
        <v>0</v>
      </c>
      <c r="N1628" s="4">
        <f t="shared" si="213"/>
        <v>18.152406732117829</v>
      </c>
      <c r="O1628" s="4">
        <f t="shared" si="216"/>
        <v>18.34240673211783</v>
      </c>
      <c r="P1628" s="4">
        <f>AVERAGE(I$1462:$I1628)</f>
        <v>20.671248275862077</v>
      </c>
      <c r="Q1628" s="4">
        <f t="shared" si="214"/>
        <v>20.861248275862078</v>
      </c>
    </row>
    <row r="1629" spans="1:17" x14ac:dyDescent="0.2">
      <c r="A1629" s="5">
        <v>43267</v>
      </c>
      <c r="J1629" s="4">
        <f t="shared" si="217"/>
        <v>23.056000000000001</v>
      </c>
      <c r="K1629" s="4">
        <f t="shared" si="215"/>
        <v>0</v>
      </c>
      <c r="N1629" s="4">
        <f t="shared" si="213"/>
        <v>18.154194113524895</v>
      </c>
      <c r="O1629" s="4">
        <f t="shared" si="216"/>
        <v>18.344194113524896</v>
      </c>
      <c r="P1629" s="4">
        <f>AVERAGE(I$1462:$I1629)</f>
        <v>20.671248275862077</v>
      </c>
      <c r="Q1629" s="4">
        <f t="shared" si="214"/>
        <v>20.861248275862078</v>
      </c>
    </row>
    <row r="1630" spans="1:17" x14ac:dyDescent="0.2">
      <c r="A1630" s="5">
        <v>43268</v>
      </c>
      <c r="J1630" s="4">
        <f t="shared" si="217"/>
        <v>23.056000000000001</v>
      </c>
      <c r="K1630" s="4">
        <f t="shared" si="215"/>
        <v>0</v>
      </c>
      <c r="N1630" s="4">
        <f t="shared" si="213"/>
        <v>18.156019607843152</v>
      </c>
      <c r="O1630" s="4">
        <f t="shared" si="216"/>
        <v>18.346019607843154</v>
      </c>
      <c r="P1630" s="4">
        <f>AVERAGE(I$1462:$I1630)</f>
        <v>20.671248275862077</v>
      </c>
      <c r="Q1630" s="4">
        <f t="shared" si="214"/>
        <v>20.861248275862078</v>
      </c>
    </row>
    <row r="1631" spans="1:17" x14ac:dyDescent="0.2">
      <c r="A1631" s="5">
        <v>43269</v>
      </c>
      <c r="J1631" s="4">
        <f t="shared" si="217"/>
        <v>23.056000000000001</v>
      </c>
      <c r="K1631" s="4">
        <f t="shared" si="215"/>
        <v>0</v>
      </c>
      <c r="N1631" s="4">
        <f t="shared" si="213"/>
        <v>18.157837648705407</v>
      </c>
      <c r="O1631" s="4">
        <f t="shared" si="216"/>
        <v>18.347837648705408</v>
      </c>
      <c r="P1631" s="4">
        <f>AVERAGE(I$1462:$I1631)</f>
        <v>20.671248275862077</v>
      </c>
      <c r="Q1631" s="4">
        <f t="shared" si="214"/>
        <v>20.861248275862078</v>
      </c>
    </row>
    <row r="1632" spans="1:17" x14ac:dyDescent="0.2">
      <c r="A1632" s="5">
        <v>43270</v>
      </c>
      <c r="J1632" s="4">
        <f t="shared" si="217"/>
        <v>23.056000000000001</v>
      </c>
      <c r="K1632" s="4">
        <f t="shared" si="215"/>
        <v>0</v>
      </c>
      <c r="N1632" s="4">
        <f t="shared" si="213"/>
        <v>18.1598174825175</v>
      </c>
      <c r="O1632" s="4">
        <f t="shared" si="216"/>
        <v>18.349817482517501</v>
      </c>
      <c r="P1632" s="4">
        <f>AVERAGE(I$1462:$I1632)</f>
        <v>20.671248275862077</v>
      </c>
      <c r="Q1632" s="4">
        <f t="shared" si="214"/>
        <v>20.861248275862078</v>
      </c>
    </row>
    <row r="1633" spans="1:17" x14ac:dyDescent="0.2">
      <c r="A1633" s="5">
        <v>43271</v>
      </c>
      <c r="J1633" s="4">
        <f t="shared" si="217"/>
        <v>23.056000000000001</v>
      </c>
      <c r="K1633" s="4">
        <f t="shared" si="215"/>
        <v>0</v>
      </c>
      <c r="N1633" s="4">
        <f t="shared" si="213"/>
        <v>18.161796645702324</v>
      </c>
      <c r="O1633" s="4">
        <f t="shared" si="216"/>
        <v>18.351796645702326</v>
      </c>
      <c r="P1633" s="4">
        <f>AVERAGE(I$1462:$I1633)</f>
        <v>20.671248275862077</v>
      </c>
      <c r="Q1633" s="4">
        <f t="shared" si="214"/>
        <v>20.861248275862078</v>
      </c>
    </row>
    <row r="1634" spans="1:17" x14ac:dyDescent="0.2">
      <c r="A1634" s="5">
        <v>43272</v>
      </c>
      <c r="J1634" s="4">
        <f t="shared" si="217"/>
        <v>23.056000000000001</v>
      </c>
      <c r="K1634" s="4">
        <f t="shared" si="215"/>
        <v>0</v>
      </c>
      <c r="N1634" s="4">
        <f t="shared" si="213"/>
        <v>18.16380446927376</v>
      </c>
      <c r="O1634" s="4">
        <f t="shared" si="216"/>
        <v>18.353804469273761</v>
      </c>
      <c r="P1634" s="4">
        <f>AVERAGE(I$1462:$I1634)</f>
        <v>20.671248275862077</v>
      </c>
      <c r="Q1634" s="4">
        <f t="shared" si="214"/>
        <v>20.861248275862078</v>
      </c>
    </row>
    <row r="1635" spans="1:17" x14ac:dyDescent="0.2">
      <c r="A1635" s="5">
        <v>43273</v>
      </c>
      <c r="J1635" s="4">
        <f t="shared" si="217"/>
        <v>23.056000000000001</v>
      </c>
      <c r="K1635" s="4">
        <f t="shared" si="215"/>
        <v>0</v>
      </c>
      <c r="N1635" s="4">
        <f t="shared" si="213"/>
        <v>18.166274947662266</v>
      </c>
      <c r="O1635" s="4">
        <f t="shared" si="216"/>
        <v>18.356274947662268</v>
      </c>
      <c r="P1635" s="4">
        <f>AVERAGE(I$1462:$I1635)</f>
        <v>20.671248275862077</v>
      </c>
      <c r="Q1635" s="4">
        <f t="shared" si="214"/>
        <v>20.861248275862078</v>
      </c>
    </row>
    <row r="1636" spans="1:17" x14ac:dyDescent="0.2">
      <c r="A1636" s="5">
        <v>43274</v>
      </c>
      <c r="J1636" s="4">
        <f t="shared" si="217"/>
        <v>23.056000000000001</v>
      </c>
      <c r="K1636" s="4">
        <f t="shared" si="215"/>
        <v>0</v>
      </c>
      <c r="N1636" s="4">
        <f t="shared" si="213"/>
        <v>18.168602510460271</v>
      </c>
      <c r="O1636" s="4">
        <f t="shared" si="216"/>
        <v>18.358602510460273</v>
      </c>
      <c r="P1636" s="4">
        <f>AVERAGE(I$1462:$I1636)</f>
        <v>20.671248275862077</v>
      </c>
      <c r="Q1636" s="4">
        <f t="shared" si="214"/>
        <v>20.861248275862078</v>
      </c>
    </row>
    <row r="1637" spans="1:17" x14ac:dyDescent="0.2">
      <c r="A1637" s="5">
        <v>43275</v>
      </c>
      <c r="J1637" s="4">
        <f t="shared" si="217"/>
        <v>23.056000000000001</v>
      </c>
      <c r="K1637" s="4">
        <f t="shared" si="215"/>
        <v>0</v>
      </c>
      <c r="N1637" s="4">
        <f t="shared" si="213"/>
        <v>18.170620209059251</v>
      </c>
      <c r="O1637" s="4">
        <f t="shared" si="216"/>
        <v>18.360620209059253</v>
      </c>
      <c r="P1637" s="4">
        <f>AVERAGE(I$1462:$I1637)</f>
        <v>20.671248275862077</v>
      </c>
      <c r="Q1637" s="4">
        <f t="shared" si="214"/>
        <v>20.861248275862078</v>
      </c>
    </row>
    <row r="1638" spans="1:17" x14ac:dyDescent="0.2">
      <c r="A1638" s="5">
        <v>43276</v>
      </c>
      <c r="J1638" s="4">
        <f t="shared" si="217"/>
        <v>23.056000000000001</v>
      </c>
      <c r="K1638" s="4">
        <f t="shared" si="215"/>
        <v>0</v>
      </c>
      <c r="N1638" s="4">
        <f t="shared" si="213"/>
        <v>18.17277228412258</v>
      </c>
      <c r="O1638" s="4">
        <f t="shared" si="216"/>
        <v>18.362772284122581</v>
      </c>
      <c r="P1638" s="4">
        <f>AVERAGE(I$1462:$I1638)</f>
        <v>20.671248275862077</v>
      </c>
      <c r="Q1638" s="4">
        <f t="shared" si="214"/>
        <v>20.861248275862078</v>
      </c>
    </row>
    <row r="1639" spans="1:17" x14ac:dyDescent="0.2">
      <c r="A1639" s="5">
        <v>43277</v>
      </c>
      <c r="J1639" s="4">
        <f t="shared" si="217"/>
        <v>23.056000000000001</v>
      </c>
      <c r="K1639" s="4">
        <f t="shared" si="215"/>
        <v>0</v>
      </c>
      <c r="N1639" s="4">
        <f t="shared" si="213"/>
        <v>18.174870563674336</v>
      </c>
      <c r="O1639" s="4">
        <f t="shared" si="216"/>
        <v>18.364870563674337</v>
      </c>
      <c r="P1639" s="4">
        <f>AVERAGE(I$1462:$I1639)</f>
        <v>20.671248275862077</v>
      </c>
      <c r="Q1639" s="4">
        <f t="shared" si="214"/>
        <v>20.861248275862078</v>
      </c>
    </row>
    <row r="1640" spans="1:17" x14ac:dyDescent="0.2">
      <c r="A1640" s="5">
        <v>43278</v>
      </c>
      <c r="J1640" s="4">
        <f t="shared" si="217"/>
        <v>23.056000000000001</v>
      </c>
      <c r="K1640" s="4">
        <f t="shared" si="215"/>
        <v>0</v>
      </c>
      <c r="N1640" s="4">
        <f t="shared" si="213"/>
        <v>18.176968011126579</v>
      </c>
      <c r="O1640" s="4">
        <f t="shared" si="216"/>
        <v>18.366968011126581</v>
      </c>
      <c r="P1640" s="4">
        <f>AVERAGE(I$1462:$I1640)</f>
        <v>20.671248275862077</v>
      </c>
      <c r="Q1640" s="4">
        <f t="shared" si="214"/>
        <v>20.861248275862078</v>
      </c>
    </row>
    <row r="1641" spans="1:17" x14ac:dyDescent="0.2">
      <c r="A1641" s="5">
        <v>43279</v>
      </c>
      <c r="J1641" s="4">
        <f t="shared" si="217"/>
        <v>23.056000000000001</v>
      </c>
      <c r="K1641" s="4">
        <f t="shared" si="215"/>
        <v>0</v>
      </c>
      <c r="N1641" s="4">
        <f t="shared" si="213"/>
        <v>18.179127866574024</v>
      </c>
      <c r="O1641" s="4">
        <f t="shared" si="216"/>
        <v>18.369127866574026</v>
      </c>
      <c r="P1641" s="4">
        <f>AVERAGE(I$1462:$I1641)</f>
        <v>20.671248275862077</v>
      </c>
      <c r="Q1641" s="4">
        <f t="shared" si="214"/>
        <v>20.861248275862078</v>
      </c>
    </row>
    <row r="1642" spans="1:17" x14ac:dyDescent="0.2">
      <c r="A1642" s="5">
        <v>43280</v>
      </c>
      <c r="J1642" s="4">
        <f t="shared" si="217"/>
        <v>23.056000000000001</v>
      </c>
      <c r="K1642" s="4">
        <f t="shared" si="215"/>
        <v>0</v>
      </c>
      <c r="N1642" s="4">
        <f t="shared" si="213"/>
        <v>18.181319444444458</v>
      </c>
      <c r="O1642" s="4">
        <f t="shared" si="216"/>
        <v>18.37131944444446</v>
      </c>
      <c r="P1642" s="4">
        <f>AVERAGE(I$1462:$I1642)</f>
        <v>20.671248275862077</v>
      </c>
      <c r="Q1642" s="4">
        <f t="shared" si="214"/>
        <v>20.861248275862078</v>
      </c>
    </row>
    <row r="1643" spans="1:17" x14ac:dyDescent="0.2">
      <c r="A1643" s="5">
        <v>43281</v>
      </c>
      <c r="J1643" s="4">
        <f t="shared" si="217"/>
        <v>23.056000000000001</v>
      </c>
      <c r="K1643" s="4">
        <f t="shared" si="215"/>
        <v>0</v>
      </c>
      <c r="N1643" s="4">
        <f t="shared" si="213"/>
        <v>18.184571131158929</v>
      </c>
      <c r="O1643" s="4">
        <f t="shared" si="216"/>
        <v>18.37457113115893</v>
      </c>
      <c r="P1643" s="4">
        <f>AVERAGE(I$1462:$I1643)</f>
        <v>20.671248275862077</v>
      </c>
      <c r="Q1643" s="4">
        <f t="shared" si="214"/>
        <v>20.861248275862078</v>
      </c>
    </row>
    <row r="1644" spans="1:17" x14ac:dyDescent="0.2">
      <c r="A1644" s="5">
        <v>43282</v>
      </c>
      <c r="J1644" s="4">
        <f t="shared" si="217"/>
        <v>23.056000000000001</v>
      </c>
      <c r="K1644" s="4">
        <f t="shared" si="215"/>
        <v>0</v>
      </c>
      <c r="N1644" s="4">
        <f t="shared" si="213"/>
        <v>18.18681137309294</v>
      </c>
      <c r="O1644" s="4">
        <f t="shared" si="216"/>
        <v>18.376811373092941</v>
      </c>
      <c r="P1644" s="4">
        <f>AVERAGE(I$1462:$I1644)</f>
        <v>20.671248275862077</v>
      </c>
      <c r="Q1644" s="4">
        <f t="shared" si="214"/>
        <v>20.861248275862078</v>
      </c>
    </row>
    <row r="1645" spans="1:17" x14ac:dyDescent="0.2">
      <c r="A1645" s="5">
        <v>43283</v>
      </c>
      <c r="J1645" s="4">
        <f t="shared" si="217"/>
        <v>23.056000000000001</v>
      </c>
      <c r="K1645" s="4">
        <f t="shared" si="215"/>
        <v>0</v>
      </c>
      <c r="N1645" s="4">
        <f t="shared" ref="N1645:N1708" si="218">(M1645-M1445)/(L1645-L1445)</f>
        <v>18.188706860706873</v>
      </c>
      <c r="O1645" s="4">
        <f t="shared" si="216"/>
        <v>18.378706860706874</v>
      </c>
      <c r="P1645" s="4">
        <f>AVERAGE(I$1462:$I1645)</f>
        <v>20.671248275862077</v>
      </c>
      <c r="Q1645" s="4">
        <f t="shared" si="214"/>
        <v>20.861248275862078</v>
      </c>
    </row>
    <row r="1646" spans="1:17" x14ac:dyDescent="0.2">
      <c r="A1646" s="5">
        <v>43284</v>
      </c>
      <c r="J1646" s="4">
        <f t="shared" si="217"/>
        <v>23.056000000000001</v>
      </c>
      <c r="K1646" s="4">
        <f t="shared" si="215"/>
        <v>0</v>
      </c>
      <c r="N1646" s="4">
        <f t="shared" si="218"/>
        <v>18.191000692520788</v>
      </c>
      <c r="O1646" s="4">
        <f t="shared" si="216"/>
        <v>18.381000692520789</v>
      </c>
      <c r="P1646" s="4">
        <f>AVERAGE(I$1462:$I1646)</f>
        <v>20.671248275862077</v>
      </c>
      <c r="Q1646" s="4">
        <f t="shared" si="214"/>
        <v>20.861248275862078</v>
      </c>
    </row>
    <row r="1647" spans="1:17" x14ac:dyDescent="0.2">
      <c r="A1647" s="5">
        <v>43285</v>
      </c>
      <c r="J1647" s="4">
        <f t="shared" si="217"/>
        <v>23.056000000000001</v>
      </c>
      <c r="K1647" s="4">
        <f t="shared" si="215"/>
        <v>0</v>
      </c>
      <c r="N1647" s="4">
        <f t="shared" si="218"/>
        <v>18.193281660899668</v>
      </c>
      <c r="O1647" s="4">
        <f t="shared" si="216"/>
        <v>18.383281660899669</v>
      </c>
      <c r="P1647" s="4">
        <f>AVERAGE(I$1462:$I1647)</f>
        <v>20.671248275862077</v>
      </c>
      <c r="Q1647" s="4">
        <f t="shared" si="214"/>
        <v>20.861248275862078</v>
      </c>
    </row>
    <row r="1648" spans="1:17" x14ac:dyDescent="0.2">
      <c r="A1648" s="5">
        <v>43286</v>
      </c>
      <c r="J1648" s="4">
        <f t="shared" si="217"/>
        <v>23.056000000000001</v>
      </c>
      <c r="K1648" s="4">
        <f t="shared" si="215"/>
        <v>0</v>
      </c>
      <c r="N1648" s="4">
        <f t="shared" si="218"/>
        <v>18.195672890733071</v>
      </c>
      <c r="O1648" s="4">
        <f t="shared" si="216"/>
        <v>18.385672890733073</v>
      </c>
      <c r="P1648" s="4">
        <f>AVERAGE(I$1462:$I1648)</f>
        <v>20.671248275862077</v>
      </c>
      <c r="Q1648" s="4">
        <f t="shared" si="214"/>
        <v>20.861248275862078</v>
      </c>
    </row>
    <row r="1649" spans="1:17" x14ac:dyDescent="0.2">
      <c r="A1649" s="5">
        <v>43287</v>
      </c>
      <c r="J1649" s="4">
        <f t="shared" si="217"/>
        <v>23.056000000000001</v>
      </c>
      <c r="K1649" s="4">
        <f t="shared" si="215"/>
        <v>0</v>
      </c>
      <c r="N1649" s="4">
        <f t="shared" si="218"/>
        <v>18.197482377332424</v>
      </c>
      <c r="O1649" s="4">
        <f t="shared" si="216"/>
        <v>18.387482377332425</v>
      </c>
      <c r="P1649" s="4">
        <f>AVERAGE(I$1462:$I1649)</f>
        <v>20.671248275862077</v>
      </c>
      <c r="Q1649" s="4">
        <f t="shared" si="214"/>
        <v>20.861248275862078</v>
      </c>
    </row>
    <row r="1650" spans="1:17" x14ac:dyDescent="0.2">
      <c r="A1650" s="5">
        <v>43288</v>
      </c>
      <c r="J1650" s="4">
        <f t="shared" si="217"/>
        <v>23.056000000000001</v>
      </c>
      <c r="K1650" s="4">
        <f t="shared" si="215"/>
        <v>0</v>
      </c>
      <c r="N1650" s="4">
        <f t="shared" si="218"/>
        <v>18.198979972375707</v>
      </c>
      <c r="O1650" s="4">
        <f t="shared" si="216"/>
        <v>18.388979972375708</v>
      </c>
      <c r="P1650" s="4">
        <f>AVERAGE(I$1462:$I1650)</f>
        <v>20.671248275862077</v>
      </c>
      <c r="Q1650" s="4">
        <f t="shared" si="214"/>
        <v>20.861248275862078</v>
      </c>
    </row>
    <row r="1651" spans="1:17" x14ac:dyDescent="0.2">
      <c r="A1651" s="5">
        <v>43289</v>
      </c>
      <c r="J1651" s="4">
        <f t="shared" si="217"/>
        <v>23.056000000000001</v>
      </c>
      <c r="K1651" s="4">
        <f t="shared" si="215"/>
        <v>0</v>
      </c>
      <c r="N1651" s="4">
        <f t="shared" si="218"/>
        <v>18.200329192546597</v>
      </c>
      <c r="O1651" s="4">
        <f t="shared" si="216"/>
        <v>18.390329192546599</v>
      </c>
      <c r="P1651" s="4">
        <f>AVERAGE(I$1462:$I1651)</f>
        <v>20.671248275862077</v>
      </c>
      <c r="Q1651" s="4">
        <f t="shared" si="214"/>
        <v>20.861248275862078</v>
      </c>
    </row>
    <row r="1652" spans="1:17" x14ac:dyDescent="0.2">
      <c r="A1652" s="5">
        <v>43290</v>
      </c>
      <c r="J1652" s="4">
        <f t="shared" si="217"/>
        <v>23.056000000000001</v>
      </c>
      <c r="K1652" s="4">
        <f t="shared" si="215"/>
        <v>0</v>
      </c>
      <c r="N1652" s="4">
        <f t="shared" si="218"/>
        <v>18.201738620689667</v>
      </c>
      <c r="O1652" s="4">
        <f t="shared" si="216"/>
        <v>18.391738620689669</v>
      </c>
      <c r="P1652" s="4">
        <f>AVERAGE(I$1462:$I1652)</f>
        <v>20.671248275862077</v>
      </c>
      <c r="Q1652" s="4">
        <f t="shared" si="214"/>
        <v>20.861248275862078</v>
      </c>
    </row>
    <row r="1653" spans="1:17" x14ac:dyDescent="0.2">
      <c r="A1653" s="5">
        <v>43291</v>
      </c>
      <c r="J1653" s="4">
        <f t="shared" si="217"/>
        <v>23.056000000000001</v>
      </c>
      <c r="K1653" s="4">
        <f t="shared" si="215"/>
        <v>0</v>
      </c>
      <c r="N1653" s="4">
        <f t="shared" si="218"/>
        <v>18.202562370778786</v>
      </c>
      <c r="O1653" s="4">
        <f t="shared" si="216"/>
        <v>18.392562370778787</v>
      </c>
      <c r="P1653" s="4">
        <f>AVERAGE(I$1462:$I1653)</f>
        <v>20.671248275862077</v>
      </c>
      <c r="Q1653" s="4">
        <f t="shared" si="214"/>
        <v>20.861248275862078</v>
      </c>
    </row>
    <row r="1654" spans="1:17" x14ac:dyDescent="0.2">
      <c r="A1654" s="5">
        <v>43292</v>
      </c>
      <c r="J1654" s="4">
        <f t="shared" si="217"/>
        <v>23.056000000000001</v>
      </c>
      <c r="K1654" s="4">
        <f t="shared" si="215"/>
        <v>0</v>
      </c>
      <c r="N1654" s="4">
        <f t="shared" si="218"/>
        <v>18.203325757575772</v>
      </c>
      <c r="O1654" s="4">
        <f t="shared" si="216"/>
        <v>18.393325757575774</v>
      </c>
      <c r="P1654" s="4">
        <f>AVERAGE(I$1462:$I1654)</f>
        <v>20.671248275862077</v>
      </c>
      <c r="Q1654" s="4">
        <f t="shared" si="214"/>
        <v>20.861248275862078</v>
      </c>
    </row>
    <row r="1655" spans="1:17" x14ac:dyDescent="0.2">
      <c r="A1655" s="5">
        <v>43293</v>
      </c>
      <c r="J1655" s="4">
        <f t="shared" si="217"/>
        <v>23.056000000000001</v>
      </c>
      <c r="K1655" s="4">
        <f t="shared" si="215"/>
        <v>0</v>
      </c>
      <c r="N1655" s="4">
        <f t="shared" si="218"/>
        <v>18.20393530626292</v>
      </c>
      <c r="O1655" s="4">
        <f t="shared" si="216"/>
        <v>18.393935306262922</v>
      </c>
      <c r="P1655" s="4">
        <f>AVERAGE(I$1462:$I1655)</f>
        <v>20.671248275862077</v>
      </c>
      <c r="Q1655" s="4">
        <f t="shared" ref="Q1655:Q1718" si="219">P1655+0.19</f>
        <v>20.861248275862078</v>
      </c>
    </row>
    <row r="1656" spans="1:17" x14ac:dyDescent="0.2">
      <c r="A1656" s="5">
        <v>43294</v>
      </c>
      <c r="J1656" s="4">
        <f t="shared" si="217"/>
        <v>23.056000000000001</v>
      </c>
      <c r="K1656" s="4">
        <f t="shared" si="215"/>
        <v>0</v>
      </c>
      <c r="N1656" s="4">
        <f t="shared" si="218"/>
        <v>18.204759972489697</v>
      </c>
      <c r="O1656" s="4">
        <f t="shared" si="216"/>
        <v>18.394759972489698</v>
      </c>
      <c r="P1656" s="4">
        <f>AVERAGE(I$1462:$I1656)</f>
        <v>20.671248275862077</v>
      </c>
      <c r="Q1656" s="4">
        <f t="shared" si="219"/>
        <v>20.861248275862078</v>
      </c>
    </row>
    <row r="1657" spans="1:17" x14ac:dyDescent="0.2">
      <c r="A1657" s="5">
        <v>43295</v>
      </c>
      <c r="J1657" s="4">
        <f t="shared" si="217"/>
        <v>23.056000000000001</v>
      </c>
      <c r="K1657" s="4">
        <f t="shared" si="215"/>
        <v>0</v>
      </c>
      <c r="N1657" s="4">
        <f t="shared" si="218"/>
        <v>18.205724398625442</v>
      </c>
      <c r="O1657" s="4">
        <f t="shared" si="216"/>
        <v>18.395724398625443</v>
      </c>
      <c r="P1657" s="4">
        <f>AVERAGE(I$1462:$I1657)</f>
        <v>20.671248275862077</v>
      </c>
      <c r="Q1657" s="4">
        <f t="shared" si="219"/>
        <v>20.861248275862078</v>
      </c>
    </row>
    <row r="1658" spans="1:17" x14ac:dyDescent="0.2">
      <c r="A1658" s="5">
        <v>43296</v>
      </c>
      <c r="J1658" s="4">
        <f t="shared" si="217"/>
        <v>23.056000000000001</v>
      </c>
      <c r="K1658" s="4">
        <f t="shared" si="215"/>
        <v>0</v>
      </c>
      <c r="N1658" s="4">
        <f t="shared" si="218"/>
        <v>18.206625686813201</v>
      </c>
      <c r="O1658" s="4">
        <f t="shared" si="216"/>
        <v>18.396625686813202</v>
      </c>
      <c r="P1658" s="4">
        <f>AVERAGE(I$1462:$I1658)</f>
        <v>20.671248275862077</v>
      </c>
      <c r="Q1658" s="4">
        <f t="shared" si="219"/>
        <v>20.861248275862078</v>
      </c>
    </row>
    <row r="1659" spans="1:17" x14ac:dyDescent="0.2">
      <c r="A1659" s="5">
        <v>43297</v>
      </c>
      <c r="J1659" s="4">
        <f t="shared" si="217"/>
        <v>23.056000000000001</v>
      </c>
      <c r="K1659" s="4">
        <f t="shared" si="215"/>
        <v>0</v>
      </c>
      <c r="N1659" s="4">
        <f t="shared" si="218"/>
        <v>18.207777625257389</v>
      </c>
      <c r="O1659" s="4">
        <f t="shared" si="216"/>
        <v>18.39777762525739</v>
      </c>
      <c r="P1659" s="4">
        <f>AVERAGE(I$1462:$I1659)</f>
        <v>20.671248275862077</v>
      </c>
      <c r="Q1659" s="4">
        <f t="shared" si="219"/>
        <v>20.861248275862078</v>
      </c>
    </row>
    <row r="1660" spans="1:17" x14ac:dyDescent="0.2">
      <c r="A1660" s="5">
        <v>43298</v>
      </c>
      <c r="J1660" s="4">
        <f t="shared" si="217"/>
        <v>23.056000000000001</v>
      </c>
      <c r="K1660" s="4">
        <f t="shared" si="215"/>
        <v>0</v>
      </c>
      <c r="N1660" s="4">
        <f t="shared" si="218"/>
        <v>18.208503429355293</v>
      </c>
      <c r="O1660" s="4">
        <f t="shared" si="216"/>
        <v>18.398503429355294</v>
      </c>
      <c r="P1660" s="4">
        <f>AVERAGE(I$1462:$I1660)</f>
        <v>20.671248275862077</v>
      </c>
      <c r="Q1660" s="4">
        <f t="shared" si="219"/>
        <v>20.861248275862078</v>
      </c>
    </row>
    <row r="1661" spans="1:17" x14ac:dyDescent="0.2">
      <c r="A1661" s="5">
        <v>43299</v>
      </c>
      <c r="J1661" s="4">
        <f t="shared" si="217"/>
        <v>23.056000000000001</v>
      </c>
      <c r="K1661" s="4">
        <f t="shared" si="215"/>
        <v>0</v>
      </c>
      <c r="N1661" s="4">
        <f t="shared" si="218"/>
        <v>18.209107607950664</v>
      </c>
      <c r="O1661" s="4">
        <f t="shared" si="216"/>
        <v>18.399107607950665</v>
      </c>
      <c r="P1661" s="4">
        <f>AVERAGE(I$1462:$I1661)</f>
        <v>20.671248275862077</v>
      </c>
      <c r="Q1661" s="4">
        <f t="shared" si="219"/>
        <v>20.861248275862078</v>
      </c>
    </row>
    <row r="1662" spans="1:17" x14ac:dyDescent="0.2">
      <c r="A1662" s="5">
        <v>43300</v>
      </c>
      <c r="J1662" s="4">
        <f t="shared" si="217"/>
        <v>23.056000000000001</v>
      </c>
      <c r="K1662" s="4">
        <f t="shared" si="215"/>
        <v>0</v>
      </c>
      <c r="N1662" s="4">
        <f t="shared" si="218"/>
        <v>18.209576712328779</v>
      </c>
      <c r="O1662" s="4">
        <f t="shared" si="216"/>
        <v>18.399576712328781</v>
      </c>
      <c r="P1662" s="4">
        <f>AVERAGE(I$1462:$I1662)</f>
        <v>20.671248275862077</v>
      </c>
      <c r="Q1662" s="4">
        <f t="shared" si="219"/>
        <v>20.861248275862078</v>
      </c>
    </row>
    <row r="1663" spans="1:17" x14ac:dyDescent="0.2">
      <c r="A1663" s="5">
        <v>43301</v>
      </c>
      <c r="J1663" s="4">
        <f t="shared" si="217"/>
        <v>23.056000000000001</v>
      </c>
      <c r="K1663" s="4">
        <f t="shared" si="215"/>
        <v>0</v>
      </c>
      <c r="N1663" s="4" t="e">
        <f t="shared" si="218"/>
        <v>#DIV/0!</v>
      </c>
      <c r="O1663" s="4"/>
      <c r="P1663" s="4">
        <f>AVERAGE(I$1462:$I1663)</f>
        <v>20.671248275862077</v>
      </c>
      <c r="Q1663" s="4">
        <f t="shared" si="219"/>
        <v>20.861248275862078</v>
      </c>
    </row>
    <row r="1664" spans="1:17" x14ac:dyDescent="0.2">
      <c r="A1664" s="5">
        <v>43302</v>
      </c>
      <c r="J1664" s="4">
        <f t="shared" si="217"/>
        <v>23.056000000000001</v>
      </c>
      <c r="K1664" s="4">
        <f t="shared" si="215"/>
        <v>0</v>
      </c>
      <c r="N1664" s="4" t="e">
        <f t="shared" si="218"/>
        <v>#DIV/0!</v>
      </c>
      <c r="O1664" s="4"/>
      <c r="P1664" s="4">
        <f>AVERAGE(I$1462:$I1664)</f>
        <v>20.671248275862077</v>
      </c>
      <c r="Q1664" s="4">
        <f t="shared" si="219"/>
        <v>20.861248275862078</v>
      </c>
    </row>
    <row r="1665" spans="1:17" x14ac:dyDescent="0.2">
      <c r="A1665" s="5">
        <v>43303</v>
      </c>
      <c r="J1665" s="4">
        <f t="shared" si="217"/>
        <v>23.056000000000001</v>
      </c>
      <c r="K1665" s="4">
        <f t="shared" si="215"/>
        <v>0</v>
      </c>
      <c r="N1665" s="4" t="e">
        <f t="shared" si="218"/>
        <v>#DIV/0!</v>
      </c>
      <c r="O1665" s="4"/>
      <c r="P1665" s="4">
        <f>AVERAGE(I$1462:$I1665)</f>
        <v>20.671248275862077</v>
      </c>
      <c r="Q1665" s="4">
        <f t="shared" si="219"/>
        <v>20.861248275862078</v>
      </c>
    </row>
    <row r="1666" spans="1:17" x14ac:dyDescent="0.2">
      <c r="A1666" s="5">
        <v>43304</v>
      </c>
      <c r="J1666" s="4">
        <f t="shared" si="217"/>
        <v>23.056000000000001</v>
      </c>
      <c r="K1666" s="4">
        <f t="shared" si="215"/>
        <v>0</v>
      </c>
      <c r="N1666" s="4" t="e">
        <f t="shared" si="218"/>
        <v>#DIV/0!</v>
      </c>
      <c r="O1666" s="4"/>
      <c r="P1666" s="4">
        <f>AVERAGE(I$1462:$I1666)</f>
        <v>20.671248275862077</v>
      </c>
      <c r="Q1666" s="4">
        <f t="shared" si="219"/>
        <v>20.861248275862078</v>
      </c>
    </row>
    <row r="1667" spans="1:17" x14ac:dyDescent="0.2">
      <c r="A1667" s="5">
        <v>43305</v>
      </c>
      <c r="J1667" s="4">
        <f t="shared" si="217"/>
        <v>23.056000000000001</v>
      </c>
      <c r="K1667" s="4">
        <f t="shared" si="215"/>
        <v>0</v>
      </c>
      <c r="N1667" s="4" t="e">
        <f t="shared" si="218"/>
        <v>#DIV/0!</v>
      </c>
      <c r="O1667" s="4"/>
      <c r="P1667" s="4">
        <f>AVERAGE(I$1462:$I1667)</f>
        <v>20.671248275862077</v>
      </c>
      <c r="Q1667" s="4">
        <f t="shared" si="219"/>
        <v>20.861248275862078</v>
      </c>
    </row>
    <row r="1668" spans="1:17" x14ac:dyDescent="0.2">
      <c r="A1668" s="5">
        <v>43306</v>
      </c>
      <c r="J1668" s="4">
        <f t="shared" si="217"/>
        <v>23.056000000000001</v>
      </c>
      <c r="K1668" s="4">
        <f t="shared" si="215"/>
        <v>0</v>
      </c>
      <c r="N1668" s="4" t="e">
        <f t="shared" si="218"/>
        <v>#DIV/0!</v>
      </c>
      <c r="O1668" s="4"/>
      <c r="P1668" s="4">
        <f>AVERAGE(I$1462:$I1668)</f>
        <v>20.671248275862077</v>
      </c>
      <c r="Q1668" s="4">
        <f t="shared" si="219"/>
        <v>20.861248275862078</v>
      </c>
    </row>
    <row r="1669" spans="1:17" x14ac:dyDescent="0.2">
      <c r="A1669" s="5">
        <v>43307</v>
      </c>
      <c r="J1669" s="4">
        <f t="shared" si="217"/>
        <v>23.056000000000001</v>
      </c>
      <c r="K1669" s="4">
        <f t="shared" si="215"/>
        <v>0</v>
      </c>
      <c r="N1669" s="4" t="e">
        <f t="shared" si="218"/>
        <v>#DIV/0!</v>
      </c>
      <c r="O1669" s="4"/>
      <c r="P1669" s="4">
        <f>AVERAGE(I$1462:$I1669)</f>
        <v>20.671248275862077</v>
      </c>
      <c r="Q1669" s="4">
        <f t="shared" si="219"/>
        <v>20.861248275862078</v>
      </c>
    </row>
    <row r="1670" spans="1:17" x14ac:dyDescent="0.2">
      <c r="A1670" s="5">
        <v>43308</v>
      </c>
      <c r="J1670" s="4">
        <f t="shared" si="217"/>
        <v>23.056000000000001</v>
      </c>
      <c r="K1670" s="4">
        <f t="shared" si="215"/>
        <v>0</v>
      </c>
      <c r="N1670" s="4" t="e">
        <f t="shared" si="218"/>
        <v>#DIV/0!</v>
      </c>
      <c r="O1670" s="4"/>
      <c r="P1670" s="4">
        <f>AVERAGE(I$1462:$I1670)</f>
        <v>20.671248275862077</v>
      </c>
      <c r="Q1670" s="4">
        <f t="shared" si="219"/>
        <v>20.861248275862078</v>
      </c>
    </row>
    <row r="1671" spans="1:17" x14ac:dyDescent="0.2">
      <c r="A1671" s="5">
        <v>43309</v>
      </c>
      <c r="J1671" s="4">
        <f t="shared" si="217"/>
        <v>23.056000000000001</v>
      </c>
      <c r="K1671" s="4">
        <f t="shared" si="215"/>
        <v>0</v>
      </c>
      <c r="N1671" s="4" t="e">
        <f t="shared" si="218"/>
        <v>#DIV/0!</v>
      </c>
      <c r="O1671" s="4"/>
      <c r="P1671" s="4">
        <f>AVERAGE(I$1462:$I1671)</f>
        <v>20.671248275862077</v>
      </c>
      <c r="Q1671" s="4">
        <f t="shared" si="219"/>
        <v>20.861248275862078</v>
      </c>
    </row>
    <row r="1672" spans="1:17" x14ac:dyDescent="0.2">
      <c r="A1672" s="5">
        <v>43310</v>
      </c>
      <c r="J1672" s="4">
        <f t="shared" si="217"/>
        <v>23.056000000000001</v>
      </c>
      <c r="K1672" s="4">
        <f t="shared" si="215"/>
        <v>0</v>
      </c>
      <c r="N1672" s="4" t="e">
        <f t="shared" si="218"/>
        <v>#DIV/0!</v>
      </c>
      <c r="O1672" s="4"/>
      <c r="P1672" s="4">
        <f>AVERAGE(I$1462:$I1672)</f>
        <v>20.671248275862077</v>
      </c>
      <c r="Q1672" s="4">
        <f t="shared" si="219"/>
        <v>20.861248275862078</v>
      </c>
    </row>
    <row r="1673" spans="1:17" x14ac:dyDescent="0.2">
      <c r="A1673" s="5">
        <v>43311</v>
      </c>
      <c r="J1673" s="4">
        <f t="shared" si="217"/>
        <v>23.056000000000001</v>
      </c>
      <c r="K1673" s="4">
        <f t="shared" si="215"/>
        <v>0</v>
      </c>
      <c r="N1673" s="4" t="e">
        <f t="shared" si="218"/>
        <v>#DIV/0!</v>
      </c>
      <c r="O1673" s="4"/>
      <c r="P1673" s="4">
        <f>AVERAGE(I$1462:$I1673)</f>
        <v>20.671248275862077</v>
      </c>
      <c r="Q1673" s="4">
        <f t="shared" si="219"/>
        <v>20.861248275862078</v>
      </c>
    </row>
    <row r="1674" spans="1:17" x14ac:dyDescent="0.2">
      <c r="A1674" s="5">
        <v>43312</v>
      </c>
      <c r="J1674" s="4">
        <f t="shared" si="217"/>
        <v>23.056000000000001</v>
      </c>
      <c r="K1674" s="4">
        <f t="shared" si="215"/>
        <v>0</v>
      </c>
      <c r="N1674" s="4" t="e">
        <f t="shared" si="218"/>
        <v>#DIV/0!</v>
      </c>
      <c r="O1674" s="4"/>
      <c r="P1674" s="4">
        <f>AVERAGE(I$1462:$I1674)</f>
        <v>20.671248275862077</v>
      </c>
      <c r="Q1674" s="4">
        <f t="shared" si="219"/>
        <v>20.861248275862078</v>
      </c>
    </row>
    <row r="1675" spans="1:17" x14ac:dyDescent="0.2">
      <c r="A1675" s="5">
        <v>43313</v>
      </c>
      <c r="J1675" s="4">
        <f t="shared" si="217"/>
        <v>23.056000000000001</v>
      </c>
      <c r="K1675" s="4">
        <f t="shared" si="215"/>
        <v>0</v>
      </c>
      <c r="N1675" s="4" t="e">
        <f t="shared" si="218"/>
        <v>#DIV/0!</v>
      </c>
      <c r="O1675" s="4"/>
      <c r="P1675" s="4">
        <f>AVERAGE(I$1462:$I1675)</f>
        <v>20.671248275862077</v>
      </c>
      <c r="Q1675" s="4">
        <f t="shared" si="219"/>
        <v>20.861248275862078</v>
      </c>
    </row>
    <row r="1676" spans="1:17" x14ac:dyDescent="0.2">
      <c r="A1676" s="5">
        <v>43314</v>
      </c>
      <c r="J1676" s="4">
        <f t="shared" si="217"/>
        <v>23.056000000000001</v>
      </c>
      <c r="K1676" s="4">
        <f t="shared" si="215"/>
        <v>0</v>
      </c>
      <c r="N1676" s="4" t="e">
        <f t="shared" si="218"/>
        <v>#DIV/0!</v>
      </c>
      <c r="O1676" s="4"/>
      <c r="P1676" s="4">
        <f>AVERAGE(I$1462:$I1676)</f>
        <v>20.671248275862077</v>
      </c>
      <c r="Q1676" s="4">
        <f t="shared" si="219"/>
        <v>20.861248275862078</v>
      </c>
    </row>
    <row r="1677" spans="1:17" x14ac:dyDescent="0.2">
      <c r="A1677" s="5">
        <v>43315</v>
      </c>
      <c r="J1677" s="4">
        <f t="shared" si="217"/>
        <v>23.056000000000001</v>
      </c>
      <c r="K1677" s="4">
        <f t="shared" si="215"/>
        <v>0</v>
      </c>
      <c r="N1677" s="4" t="e">
        <f t="shared" si="218"/>
        <v>#DIV/0!</v>
      </c>
      <c r="O1677" s="4"/>
      <c r="P1677" s="4">
        <f>AVERAGE(I$1462:$I1677)</f>
        <v>20.671248275862077</v>
      </c>
      <c r="Q1677" s="4">
        <f t="shared" si="219"/>
        <v>20.861248275862078</v>
      </c>
    </row>
    <row r="1678" spans="1:17" x14ac:dyDescent="0.2">
      <c r="A1678" s="5">
        <v>43316</v>
      </c>
      <c r="J1678" s="4">
        <f t="shared" si="217"/>
        <v>23.056000000000001</v>
      </c>
      <c r="K1678" s="4">
        <f t="shared" si="215"/>
        <v>0</v>
      </c>
      <c r="N1678" s="4" t="e">
        <f t="shared" si="218"/>
        <v>#DIV/0!</v>
      </c>
      <c r="O1678" s="4"/>
      <c r="P1678" s="4">
        <f>AVERAGE(I$1462:$I1678)</f>
        <v>20.671248275862077</v>
      </c>
      <c r="Q1678" s="4">
        <f t="shared" si="219"/>
        <v>20.861248275862078</v>
      </c>
    </row>
    <row r="1679" spans="1:17" x14ac:dyDescent="0.2">
      <c r="A1679" s="5">
        <v>43317</v>
      </c>
      <c r="J1679" s="4">
        <f t="shared" si="217"/>
        <v>23.056000000000001</v>
      </c>
      <c r="K1679" s="4">
        <f t="shared" si="215"/>
        <v>0</v>
      </c>
      <c r="N1679" s="4" t="e">
        <f t="shared" si="218"/>
        <v>#DIV/0!</v>
      </c>
      <c r="O1679" s="4"/>
      <c r="P1679" s="4">
        <f>AVERAGE(I$1462:$I1679)</f>
        <v>20.671248275862077</v>
      </c>
      <c r="Q1679" s="4">
        <f t="shared" si="219"/>
        <v>20.861248275862078</v>
      </c>
    </row>
    <row r="1680" spans="1:17" x14ac:dyDescent="0.2">
      <c r="A1680" s="5">
        <v>43318</v>
      </c>
      <c r="J1680" s="4">
        <f t="shared" si="217"/>
        <v>23.056000000000001</v>
      </c>
      <c r="K1680" s="4">
        <f t="shared" si="215"/>
        <v>0</v>
      </c>
      <c r="N1680" s="4" t="e">
        <f t="shared" si="218"/>
        <v>#DIV/0!</v>
      </c>
      <c r="O1680" s="4"/>
      <c r="P1680" s="4">
        <f>AVERAGE(I$1462:$I1680)</f>
        <v>20.671248275862077</v>
      </c>
      <c r="Q1680" s="4">
        <f t="shared" si="219"/>
        <v>20.861248275862078</v>
      </c>
    </row>
    <row r="1681" spans="1:17" x14ac:dyDescent="0.2">
      <c r="A1681" s="5">
        <v>43319</v>
      </c>
      <c r="J1681" s="4">
        <f t="shared" si="217"/>
        <v>23.056000000000001</v>
      </c>
      <c r="K1681" s="4">
        <f t="shared" si="215"/>
        <v>0</v>
      </c>
      <c r="N1681" s="4" t="e">
        <f t="shared" si="218"/>
        <v>#DIV/0!</v>
      </c>
      <c r="O1681" s="4"/>
      <c r="P1681" s="4">
        <f>AVERAGE(I$1462:$I1681)</f>
        <v>20.671248275862077</v>
      </c>
      <c r="Q1681" s="4">
        <f t="shared" si="219"/>
        <v>20.861248275862078</v>
      </c>
    </row>
    <row r="1682" spans="1:17" x14ac:dyDescent="0.2">
      <c r="A1682" s="5">
        <v>43320</v>
      </c>
      <c r="J1682" s="4">
        <f t="shared" si="217"/>
        <v>23.056000000000001</v>
      </c>
      <c r="K1682" s="4">
        <f t="shared" ref="K1682:K1745" si="220">IF(I1682&lt;&gt;0,1,0)</f>
        <v>0</v>
      </c>
      <c r="N1682" s="4" t="e">
        <f t="shared" si="218"/>
        <v>#DIV/0!</v>
      </c>
      <c r="O1682" s="4"/>
      <c r="P1682" s="4">
        <f>AVERAGE(I$1462:$I1682)</f>
        <v>20.671248275862077</v>
      </c>
      <c r="Q1682" s="4">
        <f t="shared" si="219"/>
        <v>20.861248275862078</v>
      </c>
    </row>
    <row r="1683" spans="1:17" x14ac:dyDescent="0.2">
      <c r="A1683" s="5">
        <v>43321</v>
      </c>
      <c r="J1683" s="4">
        <f t="shared" si="217"/>
        <v>23.056000000000001</v>
      </c>
      <c r="K1683" s="4">
        <f t="shared" si="220"/>
        <v>0</v>
      </c>
      <c r="N1683" s="4" t="e">
        <f t="shared" si="218"/>
        <v>#DIV/0!</v>
      </c>
      <c r="O1683" s="4"/>
      <c r="P1683" s="4">
        <f>AVERAGE(I$1462:$I1683)</f>
        <v>20.671248275862077</v>
      </c>
      <c r="Q1683" s="4">
        <f t="shared" si="219"/>
        <v>20.861248275862078</v>
      </c>
    </row>
    <row r="1684" spans="1:17" x14ac:dyDescent="0.2">
      <c r="A1684" s="5">
        <v>43322</v>
      </c>
      <c r="J1684" s="4">
        <f t="shared" si="217"/>
        <v>23.056000000000001</v>
      </c>
      <c r="K1684" s="4">
        <f t="shared" si="220"/>
        <v>0</v>
      </c>
      <c r="N1684" s="4" t="e">
        <f t="shared" si="218"/>
        <v>#DIV/0!</v>
      </c>
      <c r="O1684" s="4"/>
      <c r="P1684" s="4">
        <f>AVERAGE(I$1462:$I1684)</f>
        <v>20.671248275862077</v>
      </c>
      <c r="Q1684" s="4">
        <f t="shared" si="219"/>
        <v>20.861248275862078</v>
      </c>
    </row>
    <row r="1685" spans="1:17" x14ac:dyDescent="0.2">
      <c r="A1685" s="5">
        <v>43323</v>
      </c>
      <c r="J1685" s="4">
        <f t="shared" si="217"/>
        <v>23.056000000000001</v>
      </c>
      <c r="K1685" s="4">
        <f t="shared" si="220"/>
        <v>0</v>
      </c>
      <c r="N1685" s="4" t="e">
        <f t="shared" si="218"/>
        <v>#DIV/0!</v>
      </c>
      <c r="O1685" s="4"/>
      <c r="P1685" s="4">
        <f>AVERAGE(I$1462:$I1685)</f>
        <v>20.671248275862077</v>
      </c>
      <c r="Q1685" s="4">
        <f t="shared" si="219"/>
        <v>20.861248275862078</v>
      </c>
    </row>
    <row r="1686" spans="1:17" x14ac:dyDescent="0.2">
      <c r="A1686" s="5">
        <v>43324</v>
      </c>
      <c r="J1686" s="4">
        <f t="shared" si="217"/>
        <v>23.056000000000001</v>
      </c>
      <c r="K1686" s="4">
        <f t="shared" si="220"/>
        <v>0</v>
      </c>
      <c r="N1686" s="4" t="e">
        <f t="shared" si="218"/>
        <v>#DIV/0!</v>
      </c>
      <c r="O1686" s="4"/>
      <c r="P1686" s="4">
        <f>AVERAGE(I$1462:$I1686)</f>
        <v>20.671248275862077</v>
      </c>
      <c r="Q1686" s="4">
        <f t="shared" si="219"/>
        <v>20.861248275862078</v>
      </c>
    </row>
    <row r="1687" spans="1:17" x14ac:dyDescent="0.2">
      <c r="A1687" s="5">
        <v>43325</v>
      </c>
      <c r="J1687" s="4">
        <f t="shared" si="217"/>
        <v>23.056000000000001</v>
      </c>
      <c r="K1687" s="4">
        <f t="shared" si="220"/>
        <v>0</v>
      </c>
      <c r="N1687" s="4" t="e">
        <f t="shared" si="218"/>
        <v>#DIV/0!</v>
      </c>
      <c r="O1687" s="4"/>
      <c r="P1687" s="4">
        <f>AVERAGE(I$1462:$I1687)</f>
        <v>20.671248275862077</v>
      </c>
      <c r="Q1687" s="4">
        <f t="shared" si="219"/>
        <v>20.861248275862078</v>
      </c>
    </row>
    <row r="1688" spans="1:17" x14ac:dyDescent="0.2">
      <c r="A1688" s="5">
        <v>43326</v>
      </c>
      <c r="J1688" s="4">
        <f t="shared" si="217"/>
        <v>23.056000000000001</v>
      </c>
      <c r="K1688" s="4">
        <f t="shared" si="220"/>
        <v>0</v>
      </c>
      <c r="N1688" s="4" t="e">
        <f t="shared" si="218"/>
        <v>#DIV/0!</v>
      </c>
      <c r="O1688" s="4"/>
      <c r="P1688" s="4">
        <f>AVERAGE(I$1462:$I1688)</f>
        <v>20.671248275862077</v>
      </c>
      <c r="Q1688" s="4">
        <f t="shared" si="219"/>
        <v>20.861248275862078</v>
      </c>
    </row>
    <row r="1689" spans="1:17" x14ac:dyDescent="0.2">
      <c r="A1689" s="5">
        <v>43327</v>
      </c>
      <c r="J1689" s="4">
        <f t="shared" si="217"/>
        <v>23.056000000000001</v>
      </c>
      <c r="K1689" s="4">
        <f t="shared" si="220"/>
        <v>0</v>
      </c>
      <c r="N1689" s="4" t="e">
        <f t="shared" si="218"/>
        <v>#DIV/0!</v>
      </c>
      <c r="O1689" s="4"/>
      <c r="P1689" s="4">
        <f>AVERAGE(I$1462:$I1689)</f>
        <v>20.671248275862077</v>
      </c>
      <c r="Q1689" s="4">
        <f t="shared" si="219"/>
        <v>20.861248275862078</v>
      </c>
    </row>
    <row r="1690" spans="1:17" x14ac:dyDescent="0.2">
      <c r="A1690" s="5">
        <v>43328</v>
      </c>
      <c r="J1690" s="4">
        <f t="shared" si="217"/>
        <v>23.056000000000001</v>
      </c>
      <c r="K1690" s="4">
        <f t="shared" si="220"/>
        <v>0</v>
      </c>
      <c r="N1690" s="4" t="e">
        <f t="shared" si="218"/>
        <v>#DIV/0!</v>
      </c>
      <c r="O1690" s="4"/>
      <c r="P1690" s="4">
        <f>AVERAGE(I$1462:$I1690)</f>
        <v>20.671248275862077</v>
      </c>
      <c r="Q1690" s="4">
        <f t="shared" si="219"/>
        <v>20.861248275862078</v>
      </c>
    </row>
    <row r="1691" spans="1:17" x14ac:dyDescent="0.2">
      <c r="A1691" s="5">
        <v>43329</v>
      </c>
      <c r="J1691" s="4">
        <f t="shared" ref="J1691:J1754" si="221">IF(I1691&lt;&gt;0,I1691+0.19,J1690)</f>
        <v>23.056000000000001</v>
      </c>
      <c r="K1691" s="4">
        <f t="shared" si="220"/>
        <v>0</v>
      </c>
      <c r="N1691" s="4" t="e">
        <f t="shared" si="218"/>
        <v>#DIV/0!</v>
      </c>
      <c r="O1691" s="4"/>
      <c r="P1691" s="4">
        <f>AVERAGE(I$1462:$I1691)</f>
        <v>20.671248275862077</v>
      </c>
      <c r="Q1691" s="4">
        <f t="shared" si="219"/>
        <v>20.861248275862078</v>
      </c>
    </row>
    <row r="1692" spans="1:17" x14ac:dyDescent="0.2">
      <c r="A1692" s="5">
        <v>43330</v>
      </c>
      <c r="J1692" s="4">
        <f t="shared" si="221"/>
        <v>23.056000000000001</v>
      </c>
      <c r="K1692" s="4">
        <f t="shared" si="220"/>
        <v>0</v>
      </c>
      <c r="N1692" s="4" t="e">
        <f t="shared" si="218"/>
        <v>#DIV/0!</v>
      </c>
      <c r="O1692" s="4"/>
      <c r="P1692" s="4">
        <f>AVERAGE(I$1462:$I1692)</f>
        <v>20.671248275862077</v>
      </c>
      <c r="Q1692" s="4">
        <f t="shared" si="219"/>
        <v>20.861248275862078</v>
      </c>
    </row>
    <row r="1693" spans="1:17" x14ac:dyDescent="0.2">
      <c r="A1693" s="5">
        <v>43331</v>
      </c>
      <c r="J1693" s="4">
        <f t="shared" si="221"/>
        <v>23.056000000000001</v>
      </c>
      <c r="K1693" s="4">
        <f t="shared" si="220"/>
        <v>0</v>
      </c>
      <c r="N1693" s="4" t="e">
        <f t="shared" si="218"/>
        <v>#DIV/0!</v>
      </c>
      <c r="O1693" s="4"/>
      <c r="P1693" s="4">
        <f>AVERAGE(I$1462:$I1693)</f>
        <v>20.671248275862077</v>
      </c>
      <c r="Q1693" s="4">
        <f t="shared" si="219"/>
        <v>20.861248275862078</v>
      </c>
    </row>
    <row r="1694" spans="1:17" x14ac:dyDescent="0.2">
      <c r="A1694" s="5">
        <v>43332</v>
      </c>
      <c r="J1694" s="4">
        <f t="shared" si="221"/>
        <v>23.056000000000001</v>
      </c>
      <c r="K1694" s="4">
        <f t="shared" si="220"/>
        <v>0</v>
      </c>
      <c r="N1694" s="4" t="e">
        <f t="shared" si="218"/>
        <v>#DIV/0!</v>
      </c>
      <c r="O1694" s="4"/>
      <c r="P1694" s="4">
        <f>AVERAGE(I$1462:$I1694)</f>
        <v>20.671248275862077</v>
      </c>
      <c r="Q1694" s="4">
        <f t="shared" si="219"/>
        <v>20.861248275862078</v>
      </c>
    </row>
    <row r="1695" spans="1:17" x14ac:dyDescent="0.2">
      <c r="A1695" s="5">
        <v>43333</v>
      </c>
      <c r="J1695" s="4">
        <f t="shared" si="221"/>
        <v>23.056000000000001</v>
      </c>
      <c r="K1695" s="4">
        <f t="shared" si="220"/>
        <v>0</v>
      </c>
      <c r="N1695" s="4" t="e">
        <f t="shared" si="218"/>
        <v>#DIV/0!</v>
      </c>
      <c r="O1695" s="4"/>
      <c r="P1695" s="4">
        <f>AVERAGE(I$1462:$I1695)</f>
        <v>20.671248275862077</v>
      </c>
      <c r="Q1695" s="4">
        <f t="shared" si="219"/>
        <v>20.861248275862078</v>
      </c>
    </row>
    <row r="1696" spans="1:17" x14ac:dyDescent="0.2">
      <c r="A1696" s="5">
        <v>43334</v>
      </c>
      <c r="J1696" s="4">
        <f t="shared" si="221"/>
        <v>23.056000000000001</v>
      </c>
      <c r="K1696" s="4">
        <f t="shared" si="220"/>
        <v>0</v>
      </c>
      <c r="N1696" s="4" t="e">
        <f t="shared" si="218"/>
        <v>#DIV/0!</v>
      </c>
      <c r="O1696" s="4"/>
      <c r="P1696" s="4">
        <f>AVERAGE(I$1462:$I1696)</f>
        <v>20.671248275862077</v>
      </c>
      <c r="Q1696" s="4">
        <f t="shared" si="219"/>
        <v>20.861248275862078</v>
      </c>
    </row>
    <row r="1697" spans="1:17" x14ac:dyDescent="0.2">
      <c r="A1697" s="5">
        <v>43335</v>
      </c>
      <c r="J1697" s="4">
        <f t="shared" si="221"/>
        <v>23.056000000000001</v>
      </c>
      <c r="K1697" s="4">
        <f t="shared" si="220"/>
        <v>0</v>
      </c>
      <c r="N1697" s="4" t="e">
        <f t="shared" si="218"/>
        <v>#DIV/0!</v>
      </c>
      <c r="O1697" s="4"/>
      <c r="P1697" s="4">
        <f>AVERAGE(I$1462:$I1697)</f>
        <v>20.671248275862077</v>
      </c>
      <c r="Q1697" s="4">
        <f t="shared" si="219"/>
        <v>20.861248275862078</v>
      </c>
    </row>
    <row r="1698" spans="1:17" x14ac:dyDescent="0.2">
      <c r="A1698" s="5">
        <v>43336</v>
      </c>
      <c r="J1698" s="4">
        <f t="shared" si="221"/>
        <v>23.056000000000001</v>
      </c>
      <c r="K1698" s="4">
        <f t="shared" si="220"/>
        <v>0</v>
      </c>
      <c r="N1698" s="4" t="e">
        <f t="shared" si="218"/>
        <v>#DIV/0!</v>
      </c>
      <c r="O1698" s="4"/>
      <c r="P1698" s="4">
        <f>AVERAGE(I$1462:$I1698)</f>
        <v>20.671248275862077</v>
      </c>
      <c r="Q1698" s="4">
        <f t="shared" si="219"/>
        <v>20.861248275862078</v>
      </c>
    </row>
    <row r="1699" spans="1:17" x14ac:dyDescent="0.2">
      <c r="A1699" s="5">
        <v>43337</v>
      </c>
      <c r="J1699" s="4">
        <f t="shared" si="221"/>
        <v>23.056000000000001</v>
      </c>
      <c r="K1699" s="4">
        <f t="shared" si="220"/>
        <v>0</v>
      </c>
      <c r="N1699" s="4" t="e">
        <f t="shared" si="218"/>
        <v>#DIV/0!</v>
      </c>
      <c r="O1699" s="4"/>
      <c r="P1699" s="4">
        <f>AVERAGE(I$1462:$I1699)</f>
        <v>20.671248275862077</v>
      </c>
      <c r="Q1699" s="4">
        <f t="shared" si="219"/>
        <v>20.861248275862078</v>
      </c>
    </row>
    <row r="1700" spans="1:17" x14ac:dyDescent="0.2">
      <c r="A1700" s="5">
        <v>43338</v>
      </c>
      <c r="J1700" s="4">
        <f t="shared" si="221"/>
        <v>23.056000000000001</v>
      </c>
      <c r="K1700" s="4">
        <f t="shared" si="220"/>
        <v>0</v>
      </c>
      <c r="N1700" s="4" t="e">
        <f t="shared" si="218"/>
        <v>#DIV/0!</v>
      </c>
      <c r="O1700" s="4"/>
      <c r="P1700" s="4">
        <f>AVERAGE(I$1462:$I1700)</f>
        <v>20.671248275862077</v>
      </c>
      <c r="Q1700" s="4">
        <f t="shared" si="219"/>
        <v>20.861248275862078</v>
      </c>
    </row>
    <row r="1701" spans="1:17" x14ac:dyDescent="0.2">
      <c r="A1701" s="5">
        <v>43339</v>
      </c>
      <c r="J1701" s="4">
        <f t="shared" si="221"/>
        <v>23.056000000000001</v>
      </c>
      <c r="K1701" s="4">
        <f t="shared" si="220"/>
        <v>0</v>
      </c>
      <c r="N1701" s="4" t="e">
        <f t="shared" si="218"/>
        <v>#DIV/0!</v>
      </c>
      <c r="O1701" s="4"/>
      <c r="P1701" s="4">
        <f>AVERAGE(I$1462:$I1701)</f>
        <v>20.671248275862077</v>
      </c>
      <c r="Q1701" s="4">
        <f t="shared" si="219"/>
        <v>20.861248275862078</v>
      </c>
    </row>
    <row r="1702" spans="1:17" x14ac:dyDescent="0.2">
      <c r="A1702" s="5">
        <v>43340</v>
      </c>
      <c r="J1702" s="4">
        <f t="shared" si="221"/>
        <v>23.056000000000001</v>
      </c>
      <c r="K1702" s="4">
        <f t="shared" si="220"/>
        <v>0</v>
      </c>
      <c r="N1702" s="4" t="e">
        <f t="shared" si="218"/>
        <v>#DIV/0!</v>
      </c>
      <c r="O1702" s="4"/>
      <c r="P1702" s="4">
        <f>AVERAGE(I$1462:$I1702)</f>
        <v>20.671248275862077</v>
      </c>
      <c r="Q1702" s="4">
        <f t="shared" si="219"/>
        <v>20.861248275862078</v>
      </c>
    </row>
    <row r="1703" spans="1:17" x14ac:dyDescent="0.2">
      <c r="A1703" s="5">
        <v>43341</v>
      </c>
      <c r="J1703" s="4">
        <f t="shared" si="221"/>
        <v>23.056000000000001</v>
      </c>
      <c r="K1703" s="4">
        <f t="shared" si="220"/>
        <v>0</v>
      </c>
      <c r="N1703" s="4" t="e">
        <f t="shared" si="218"/>
        <v>#DIV/0!</v>
      </c>
      <c r="O1703" s="4"/>
      <c r="P1703" s="4">
        <f>AVERAGE(I$1462:$I1703)</f>
        <v>20.671248275862077</v>
      </c>
      <c r="Q1703" s="4">
        <f t="shared" si="219"/>
        <v>20.861248275862078</v>
      </c>
    </row>
    <row r="1704" spans="1:17" x14ac:dyDescent="0.2">
      <c r="A1704" s="5">
        <v>43342</v>
      </c>
      <c r="J1704" s="4">
        <f t="shared" si="221"/>
        <v>23.056000000000001</v>
      </c>
      <c r="K1704" s="4">
        <f t="shared" si="220"/>
        <v>0</v>
      </c>
      <c r="N1704" s="4" t="e">
        <f t="shared" si="218"/>
        <v>#DIV/0!</v>
      </c>
      <c r="O1704" s="4"/>
      <c r="P1704" s="4">
        <f>AVERAGE(I$1462:$I1704)</f>
        <v>20.671248275862077</v>
      </c>
      <c r="Q1704" s="4">
        <f t="shared" si="219"/>
        <v>20.861248275862078</v>
      </c>
    </row>
    <row r="1705" spans="1:17" x14ac:dyDescent="0.2">
      <c r="A1705" s="5">
        <v>43343</v>
      </c>
      <c r="J1705" s="4">
        <f t="shared" si="221"/>
        <v>23.056000000000001</v>
      </c>
      <c r="K1705" s="4">
        <f t="shared" si="220"/>
        <v>0</v>
      </c>
      <c r="N1705" s="4" t="e">
        <f t="shared" si="218"/>
        <v>#DIV/0!</v>
      </c>
      <c r="O1705" s="4"/>
      <c r="P1705" s="4">
        <f>AVERAGE(I$1462:$I1705)</f>
        <v>20.671248275862077</v>
      </c>
      <c r="Q1705" s="4">
        <f t="shared" si="219"/>
        <v>20.861248275862078</v>
      </c>
    </row>
    <row r="1706" spans="1:17" x14ac:dyDescent="0.2">
      <c r="A1706" s="5">
        <v>43344</v>
      </c>
      <c r="J1706" s="4">
        <f t="shared" si="221"/>
        <v>23.056000000000001</v>
      </c>
      <c r="K1706" s="4">
        <f t="shared" si="220"/>
        <v>0</v>
      </c>
      <c r="N1706" s="4" t="e">
        <f t="shared" si="218"/>
        <v>#DIV/0!</v>
      </c>
      <c r="O1706" s="4"/>
      <c r="P1706" s="4">
        <f>AVERAGE(I$1462:$I1706)</f>
        <v>20.671248275862077</v>
      </c>
      <c r="Q1706" s="4">
        <f t="shared" si="219"/>
        <v>20.861248275862078</v>
      </c>
    </row>
    <row r="1707" spans="1:17" x14ac:dyDescent="0.2">
      <c r="A1707" s="5">
        <v>43345</v>
      </c>
      <c r="J1707" s="4">
        <f t="shared" si="221"/>
        <v>23.056000000000001</v>
      </c>
      <c r="K1707" s="4">
        <f t="shared" si="220"/>
        <v>0</v>
      </c>
      <c r="N1707" s="4" t="e">
        <f t="shared" si="218"/>
        <v>#DIV/0!</v>
      </c>
      <c r="O1707" s="4"/>
      <c r="P1707" s="4">
        <f>AVERAGE(I$1462:$I1707)</f>
        <v>20.671248275862077</v>
      </c>
      <c r="Q1707" s="4">
        <f t="shared" si="219"/>
        <v>20.861248275862078</v>
      </c>
    </row>
    <row r="1708" spans="1:17" x14ac:dyDescent="0.2">
      <c r="A1708" s="5">
        <v>43346</v>
      </c>
      <c r="J1708" s="4">
        <f t="shared" si="221"/>
        <v>23.056000000000001</v>
      </c>
      <c r="K1708" s="4">
        <f t="shared" si="220"/>
        <v>0</v>
      </c>
      <c r="N1708" s="4" t="e">
        <f t="shared" si="218"/>
        <v>#DIV/0!</v>
      </c>
      <c r="O1708" s="4"/>
      <c r="P1708" s="4">
        <f>AVERAGE(I$1462:$I1708)</f>
        <v>20.671248275862077</v>
      </c>
      <c r="Q1708" s="4">
        <f t="shared" si="219"/>
        <v>20.861248275862078</v>
      </c>
    </row>
    <row r="1709" spans="1:17" x14ac:dyDescent="0.2">
      <c r="A1709" s="5">
        <v>43347</v>
      </c>
      <c r="J1709" s="4">
        <f t="shared" si="221"/>
        <v>23.056000000000001</v>
      </c>
      <c r="K1709" s="4">
        <f t="shared" si="220"/>
        <v>0</v>
      </c>
      <c r="N1709" s="4" t="e">
        <f t="shared" ref="N1709:N1772" si="222">(M1709-M1509)/(L1709-L1509)</f>
        <v>#DIV/0!</v>
      </c>
      <c r="O1709" s="4"/>
      <c r="P1709" s="4">
        <f>AVERAGE(I$1462:$I1709)</f>
        <v>20.671248275862077</v>
      </c>
      <c r="Q1709" s="4">
        <f t="shared" si="219"/>
        <v>20.861248275862078</v>
      </c>
    </row>
    <row r="1710" spans="1:17" x14ac:dyDescent="0.2">
      <c r="A1710" s="5">
        <v>43348</v>
      </c>
      <c r="J1710" s="4">
        <f t="shared" si="221"/>
        <v>23.056000000000001</v>
      </c>
      <c r="K1710" s="4">
        <f t="shared" si="220"/>
        <v>0</v>
      </c>
      <c r="N1710" s="4" t="e">
        <f t="shared" si="222"/>
        <v>#DIV/0!</v>
      </c>
      <c r="O1710" s="4"/>
      <c r="P1710" s="4">
        <f>AVERAGE(I$1462:$I1710)</f>
        <v>20.671248275862077</v>
      </c>
      <c r="Q1710" s="4">
        <f t="shared" si="219"/>
        <v>20.861248275862078</v>
      </c>
    </row>
    <row r="1711" spans="1:17" x14ac:dyDescent="0.2">
      <c r="A1711" s="5">
        <v>43349</v>
      </c>
      <c r="J1711" s="4">
        <f t="shared" si="221"/>
        <v>23.056000000000001</v>
      </c>
      <c r="K1711" s="4">
        <f t="shared" si="220"/>
        <v>0</v>
      </c>
      <c r="N1711" s="4" t="e">
        <f t="shared" si="222"/>
        <v>#DIV/0!</v>
      </c>
      <c r="O1711" s="4"/>
      <c r="P1711" s="4">
        <f>AVERAGE(I$1462:$I1711)</f>
        <v>20.671248275862077</v>
      </c>
      <c r="Q1711" s="4">
        <f t="shared" si="219"/>
        <v>20.861248275862078</v>
      </c>
    </row>
    <row r="1712" spans="1:17" x14ac:dyDescent="0.2">
      <c r="A1712" s="5">
        <v>43350</v>
      </c>
      <c r="J1712" s="4">
        <f t="shared" si="221"/>
        <v>23.056000000000001</v>
      </c>
      <c r="K1712" s="4">
        <f t="shared" si="220"/>
        <v>0</v>
      </c>
      <c r="N1712" s="4" t="e">
        <f t="shared" si="222"/>
        <v>#DIV/0!</v>
      </c>
      <c r="O1712" s="4"/>
      <c r="P1712" s="4">
        <f>AVERAGE(I$1462:$I1712)</f>
        <v>20.671248275862077</v>
      </c>
      <c r="Q1712" s="4">
        <f t="shared" si="219"/>
        <v>20.861248275862078</v>
      </c>
    </row>
    <row r="1713" spans="1:17" x14ac:dyDescent="0.2">
      <c r="A1713" s="5">
        <v>43351</v>
      </c>
      <c r="J1713" s="4">
        <f t="shared" si="221"/>
        <v>23.056000000000001</v>
      </c>
      <c r="K1713" s="4">
        <f t="shared" si="220"/>
        <v>0</v>
      </c>
      <c r="N1713" s="4" t="e">
        <f t="shared" si="222"/>
        <v>#DIV/0!</v>
      </c>
      <c r="O1713" s="4"/>
      <c r="P1713" s="4">
        <f>AVERAGE(I$1462:$I1713)</f>
        <v>20.671248275862077</v>
      </c>
      <c r="Q1713" s="4">
        <f t="shared" si="219"/>
        <v>20.861248275862078</v>
      </c>
    </row>
    <row r="1714" spans="1:17" x14ac:dyDescent="0.2">
      <c r="A1714" s="5">
        <v>43352</v>
      </c>
      <c r="J1714" s="4">
        <f t="shared" si="221"/>
        <v>23.056000000000001</v>
      </c>
      <c r="K1714" s="4">
        <f t="shared" si="220"/>
        <v>0</v>
      </c>
      <c r="N1714" s="4" t="e">
        <f t="shared" si="222"/>
        <v>#DIV/0!</v>
      </c>
      <c r="O1714" s="4"/>
      <c r="P1714" s="4">
        <f>AVERAGE(I$1462:$I1714)</f>
        <v>20.671248275862077</v>
      </c>
      <c r="Q1714" s="4">
        <f t="shared" si="219"/>
        <v>20.861248275862078</v>
      </c>
    </row>
    <row r="1715" spans="1:17" x14ac:dyDescent="0.2">
      <c r="A1715" s="5">
        <v>43353</v>
      </c>
      <c r="J1715" s="4">
        <f t="shared" si="221"/>
        <v>23.056000000000001</v>
      </c>
      <c r="K1715" s="4">
        <f t="shared" si="220"/>
        <v>0</v>
      </c>
      <c r="N1715" s="4" t="e">
        <f t="shared" si="222"/>
        <v>#DIV/0!</v>
      </c>
      <c r="O1715" s="4"/>
      <c r="P1715" s="4">
        <f>AVERAGE(I$1462:$I1715)</f>
        <v>20.671248275862077</v>
      </c>
      <c r="Q1715" s="4">
        <f t="shared" si="219"/>
        <v>20.861248275862078</v>
      </c>
    </row>
    <row r="1716" spans="1:17" x14ac:dyDescent="0.2">
      <c r="A1716" s="5">
        <v>43354</v>
      </c>
      <c r="J1716" s="4">
        <f t="shared" si="221"/>
        <v>23.056000000000001</v>
      </c>
      <c r="K1716" s="4">
        <f t="shared" si="220"/>
        <v>0</v>
      </c>
      <c r="N1716" s="4" t="e">
        <f t="shared" si="222"/>
        <v>#DIV/0!</v>
      </c>
      <c r="O1716" s="4"/>
      <c r="P1716" s="4">
        <f>AVERAGE(I$1462:$I1716)</f>
        <v>20.671248275862077</v>
      </c>
      <c r="Q1716" s="4">
        <f t="shared" si="219"/>
        <v>20.861248275862078</v>
      </c>
    </row>
    <row r="1717" spans="1:17" x14ac:dyDescent="0.2">
      <c r="A1717" s="5">
        <v>43355</v>
      </c>
      <c r="J1717" s="4">
        <f t="shared" si="221"/>
        <v>23.056000000000001</v>
      </c>
      <c r="K1717" s="4">
        <f t="shared" si="220"/>
        <v>0</v>
      </c>
      <c r="N1717" s="4" t="e">
        <f t="shared" si="222"/>
        <v>#DIV/0!</v>
      </c>
      <c r="O1717" s="4"/>
      <c r="P1717" s="4">
        <f>AVERAGE(I$1462:$I1717)</f>
        <v>20.671248275862077</v>
      </c>
      <c r="Q1717" s="4">
        <f t="shared" si="219"/>
        <v>20.861248275862078</v>
      </c>
    </row>
    <row r="1718" spans="1:17" x14ac:dyDescent="0.2">
      <c r="A1718" s="5">
        <v>43356</v>
      </c>
      <c r="J1718" s="4">
        <f t="shared" si="221"/>
        <v>23.056000000000001</v>
      </c>
      <c r="K1718" s="4">
        <f t="shared" si="220"/>
        <v>0</v>
      </c>
      <c r="N1718" s="4" t="e">
        <f t="shared" si="222"/>
        <v>#DIV/0!</v>
      </c>
      <c r="O1718" s="4"/>
      <c r="P1718" s="4">
        <f>AVERAGE(I$1462:$I1718)</f>
        <v>20.671248275862077</v>
      </c>
      <c r="Q1718" s="4">
        <f t="shared" si="219"/>
        <v>20.861248275862078</v>
      </c>
    </row>
    <row r="1719" spans="1:17" x14ac:dyDescent="0.2">
      <c r="A1719" s="5">
        <v>43357</v>
      </c>
      <c r="J1719" s="4">
        <f t="shared" si="221"/>
        <v>23.056000000000001</v>
      </c>
      <c r="K1719" s="4">
        <f t="shared" si="220"/>
        <v>0</v>
      </c>
      <c r="N1719" s="4" t="e">
        <f t="shared" si="222"/>
        <v>#DIV/0!</v>
      </c>
      <c r="O1719" s="4"/>
      <c r="P1719" s="4">
        <f>AVERAGE(I$1462:$I1719)</f>
        <v>20.671248275862077</v>
      </c>
      <c r="Q1719" s="4">
        <f t="shared" ref="Q1719:Q1782" si="223">P1719+0.19</f>
        <v>20.861248275862078</v>
      </c>
    </row>
    <row r="1720" spans="1:17" x14ac:dyDescent="0.2">
      <c r="A1720" s="5">
        <v>43358</v>
      </c>
      <c r="J1720" s="4">
        <f t="shared" si="221"/>
        <v>23.056000000000001</v>
      </c>
      <c r="K1720" s="4">
        <f t="shared" si="220"/>
        <v>0</v>
      </c>
      <c r="N1720" s="4" t="e">
        <f t="shared" si="222"/>
        <v>#DIV/0!</v>
      </c>
      <c r="O1720" s="4"/>
      <c r="P1720" s="4">
        <f>AVERAGE(I$1462:$I1720)</f>
        <v>20.671248275862077</v>
      </c>
      <c r="Q1720" s="4">
        <f t="shared" si="223"/>
        <v>20.861248275862078</v>
      </c>
    </row>
    <row r="1721" spans="1:17" x14ac:dyDescent="0.2">
      <c r="A1721" s="5">
        <v>43359</v>
      </c>
      <c r="J1721" s="4">
        <f t="shared" si="221"/>
        <v>23.056000000000001</v>
      </c>
      <c r="K1721" s="4">
        <f t="shared" si="220"/>
        <v>0</v>
      </c>
      <c r="N1721" s="4" t="e">
        <f t="shared" si="222"/>
        <v>#DIV/0!</v>
      </c>
      <c r="O1721" s="4"/>
      <c r="P1721" s="4">
        <f>AVERAGE(I$1462:$I1721)</f>
        <v>20.671248275862077</v>
      </c>
      <c r="Q1721" s="4">
        <f t="shared" si="223"/>
        <v>20.861248275862078</v>
      </c>
    </row>
    <row r="1722" spans="1:17" x14ac:dyDescent="0.2">
      <c r="A1722" s="5">
        <v>43360</v>
      </c>
      <c r="J1722" s="4">
        <f t="shared" si="221"/>
        <v>23.056000000000001</v>
      </c>
      <c r="K1722" s="4">
        <f t="shared" si="220"/>
        <v>0</v>
      </c>
      <c r="N1722" s="4" t="e">
        <f t="shared" si="222"/>
        <v>#DIV/0!</v>
      </c>
      <c r="O1722" s="4"/>
      <c r="P1722" s="4">
        <f>AVERAGE(I$1462:$I1722)</f>
        <v>20.671248275862077</v>
      </c>
      <c r="Q1722" s="4">
        <f t="shared" si="223"/>
        <v>20.861248275862078</v>
      </c>
    </row>
    <row r="1723" spans="1:17" x14ac:dyDescent="0.2">
      <c r="A1723" s="5">
        <v>43361</v>
      </c>
      <c r="J1723" s="4">
        <f t="shared" si="221"/>
        <v>23.056000000000001</v>
      </c>
      <c r="K1723" s="4">
        <f t="shared" si="220"/>
        <v>0</v>
      </c>
      <c r="N1723" s="4" t="e">
        <f t="shared" si="222"/>
        <v>#DIV/0!</v>
      </c>
      <c r="O1723" s="4"/>
      <c r="P1723" s="4">
        <f>AVERAGE(I$1462:$I1723)</f>
        <v>20.671248275862077</v>
      </c>
      <c r="Q1723" s="4">
        <f t="shared" si="223"/>
        <v>20.861248275862078</v>
      </c>
    </row>
    <row r="1724" spans="1:17" x14ac:dyDescent="0.2">
      <c r="A1724" s="5">
        <v>43362</v>
      </c>
      <c r="J1724" s="4">
        <f t="shared" si="221"/>
        <v>23.056000000000001</v>
      </c>
      <c r="K1724" s="4">
        <f t="shared" si="220"/>
        <v>0</v>
      </c>
      <c r="N1724" s="4" t="e">
        <f t="shared" si="222"/>
        <v>#DIV/0!</v>
      </c>
      <c r="O1724" s="4"/>
      <c r="P1724" s="4">
        <f>AVERAGE(I$1462:$I1724)</f>
        <v>20.671248275862077</v>
      </c>
      <c r="Q1724" s="4">
        <f t="shared" si="223"/>
        <v>20.861248275862078</v>
      </c>
    </row>
    <row r="1725" spans="1:17" x14ac:dyDescent="0.2">
      <c r="A1725" s="5">
        <v>43363</v>
      </c>
      <c r="J1725" s="4">
        <f t="shared" si="221"/>
        <v>23.056000000000001</v>
      </c>
      <c r="K1725" s="4">
        <f t="shared" si="220"/>
        <v>0</v>
      </c>
      <c r="N1725" s="4" t="e">
        <f t="shared" si="222"/>
        <v>#DIV/0!</v>
      </c>
      <c r="O1725" s="4"/>
      <c r="P1725" s="4">
        <f>AVERAGE(I$1462:$I1725)</f>
        <v>20.671248275862077</v>
      </c>
      <c r="Q1725" s="4">
        <f t="shared" si="223"/>
        <v>20.861248275862078</v>
      </c>
    </row>
    <row r="1726" spans="1:17" x14ac:dyDescent="0.2">
      <c r="A1726" s="5">
        <v>43364</v>
      </c>
      <c r="J1726" s="4">
        <f t="shared" si="221"/>
        <v>23.056000000000001</v>
      </c>
      <c r="K1726" s="4">
        <f t="shared" si="220"/>
        <v>0</v>
      </c>
      <c r="N1726" s="4" t="e">
        <f t="shared" si="222"/>
        <v>#DIV/0!</v>
      </c>
      <c r="O1726" s="4"/>
      <c r="P1726" s="4">
        <f>AVERAGE(I$1462:$I1726)</f>
        <v>20.671248275862077</v>
      </c>
      <c r="Q1726" s="4">
        <f t="shared" si="223"/>
        <v>20.861248275862078</v>
      </c>
    </row>
    <row r="1727" spans="1:17" x14ac:dyDescent="0.2">
      <c r="A1727" s="5">
        <v>43365</v>
      </c>
      <c r="J1727" s="4">
        <f t="shared" si="221"/>
        <v>23.056000000000001</v>
      </c>
      <c r="K1727" s="4">
        <f t="shared" si="220"/>
        <v>0</v>
      </c>
      <c r="N1727" s="4" t="e">
        <f t="shared" si="222"/>
        <v>#DIV/0!</v>
      </c>
      <c r="O1727" s="4"/>
      <c r="P1727" s="4">
        <f>AVERAGE(I$1462:$I1727)</f>
        <v>20.671248275862077</v>
      </c>
      <c r="Q1727" s="4">
        <f t="shared" si="223"/>
        <v>20.861248275862078</v>
      </c>
    </row>
    <row r="1728" spans="1:17" x14ac:dyDescent="0.2">
      <c r="A1728" s="5">
        <v>43366</v>
      </c>
      <c r="J1728" s="4">
        <f t="shared" si="221"/>
        <v>23.056000000000001</v>
      </c>
      <c r="K1728" s="4">
        <f t="shared" si="220"/>
        <v>0</v>
      </c>
      <c r="N1728" s="4" t="e">
        <f t="shared" si="222"/>
        <v>#DIV/0!</v>
      </c>
      <c r="O1728" s="4"/>
      <c r="P1728" s="4">
        <f>AVERAGE(I$1462:$I1728)</f>
        <v>20.671248275862077</v>
      </c>
      <c r="Q1728" s="4">
        <f t="shared" si="223"/>
        <v>20.861248275862078</v>
      </c>
    </row>
    <row r="1729" spans="1:17" x14ac:dyDescent="0.2">
      <c r="A1729" s="5">
        <v>43367</v>
      </c>
      <c r="J1729" s="4">
        <f t="shared" si="221"/>
        <v>23.056000000000001</v>
      </c>
      <c r="K1729" s="4">
        <f t="shared" si="220"/>
        <v>0</v>
      </c>
      <c r="N1729" s="4" t="e">
        <f t="shared" si="222"/>
        <v>#DIV/0!</v>
      </c>
      <c r="O1729" s="4"/>
      <c r="P1729" s="4">
        <f>AVERAGE(I$1462:$I1729)</f>
        <v>20.671248275862077</v>
      </c>
      <c r="Q1729" s="4">
        <f t="shared" si="223"/>
        <v>20.861248275862078</v>
      </c>
    </row>
    <row r="1730" spans="1:17" x14ac:dyDescent="0.2">
      <c r="A1730" s="5">
        <v>43368</v>
      </c>
      <c r="J1730" s="4">
        <f t="shared" si="221"/>
        <v>23.056000000000001</v>
      </c>
      <c r="K1730" s="4">
        <f t="shared" si="220"/>
        <v>0</v>
      </c>
      <c r="N1730" s="4" t="e">
        <f t="shared" si="222"/>
        <v>#DIV/0!</v>
      </c>
      <c r="O1730" s="4"/>
      <c r="P1730" s="4">
        <f>AVERAGE(I$1462:$I1730)</f>
        <v>20.671248275862077</v>
      </c>
      <c r="Q1730" s="4">
        <f t="shared" si="223"/>
        <v>20.861248275862078</v>
      </c>
    </row>
    <row r="1731" spans="1:17" x14ac:dyDescent="0.2">
      <c r="A1731" s="5">
        <v>43369</v>
      </c>
      <c r="J1731" s="4">
        <f t="shared" si="221"/>
        <v>23.056000000000001</v>
      </c>
      <c r="K1731" s="4">
        <f t="shared" si="220"/>
        <v>0</v>
      </c>
      <c r="N1731" s="4" t="e">
        <f t="shared" si="222"/>
        <v>#DIV/0!</v>
      </c>
      <c r="O1731" s="4"/>
      <c r="P1731" s="4">
        <f>AVERAGE(I$1462:$I1731)</f>
        <v>20.671248275862077</v>
      </c>
      <c r="Q1731" s="4">
        <f t="shared" si="223"/>
        <v>20.861248275862078</v>
      </c>
    </row>
    <row r="1732" spans="1:17" x14ac:dyDescent="0.2">
      <c r="A1732" s="5">
        <v>43370</v>
      </c>
      <c r="J1732" s="4">
        <f t="shared" si="221"/>
        <v>23.056000000000001</v>
      </c>
      <c r="K1732" s="4">
        <f t="shared" si="220"/>
        <v>0</v>
      </c>
      <c r="N1732" s="4" t="e">
        <f t="shared" si="222"/>
        <v>#DIV/0!</v>
      </c>
      <c r="O1732" s="4"/>
      <c r="P1732" s="4">
        <f>AVERAGE(I$1462:$I1732)</f>
        <v>20.671248275862077</v>
      </c>
      <c r="Q1732" s="4">
        <f t="shared" si="223"/>
        <v>20.861248275862078</v>
      </c>
    </row>
    <row r="1733" spans="1:17" x14ac:dyDescent="0.2">
      <c r="A1733" s="5">
        <v>43371</v>
      </c>
      <c r="J1733" s="4">
        <f t="shared" si="221"/>
        <v>23.056000000000001</v>
      </c>
      <c r="K1733" s="4">
        <f t="shared" si="220"/>
        <v>0</v>
      </c>
      <c r="N1733" s="4" t="e">
        <f t="shared" si="222"/>
        <v>#DIV/0!</v>
      </c>
      <c r="O1733" s="4"/>
      <c r="P1733" s="4">
        <f>AVERAGE(I$1462:$I1733)</f>
        <v>20.671248275862077</v>
      </c>
      <c r="Q1733" s="4">
        <f t="shared" si="223"/>
        <v>20.861248275862078</v>
      </c>
    </row>
    <row r="1734" spans="1:17" x14ac:dyDescent="0.2">
      <c r="A1734" s="5">
        <v>43372</v>
      </c>
      <c r="J1734" s="4">
        <f t="shared" si="221"/>
        <v>23.056000000000001</v>
      </c>
      <c r="K1734" s="4">
        <f t="shared" si="220"/>
        <v>0</v>
      </c>
      <c r="N1734" s="4" t="e">
        <f t="shared" si="222"/>
        <v>#DIV/0!</v>
      </c>
      <c r="O1734" s="4"/>
      <c r="P1734" s="4">
        <f>AVERAGE(I$1462:$I1734)</f>
        <v>20.671248275862077</v>
      </c>
      <c r="Q1734" s="4">
        <f t="shared" si="223"/>
        <v>20.861248275862078</v>
      </c>
    </row>
    <row r="1735" spans="1:17" x14ac:dyDescent="0.2">
      <c r="A1735" s="5">
        <v>43373</v>
      </c>
      <c r="J1735" s="4">
        <f t="shared" si="221"/>
        <v>23.056000000000001</v>
      </c>
      <c r="K1735" s="4">
        <f t="shared" si="220"/>
        <v>0</v>
      </c>
      <c r="N1735" s="4" t="e">
        <f t="shared" si="222"/>
        <v>#DIV/0!</v>
      </c>
      <c r="O1735" s="4"/>
      <c r="P1735" s="4">
        <f>AVERAGE(I$1462:$I1735)</f>
        <v>20.671248275862077</v>
      </c>
      <c r="Q1735" s="4">
        <f t="shared" si="223"/>
        <v>20.861248275862078</v>
      </c>
    </row>
    <row r="1736" spans="1:17" x14ac:dyDescent="0.2">
      <c r="A1736" s="5">
        <v>43374</v>
      </c>
      <c r="J1736" s="4">
        <f t="shared" si="221"/>
        <v>23.056000000000001</v>
      </c>
      <c r="K1736" s="4">
        <f t="shared" si="220"/>
        <v>0</v>
      </c>
      <c r="N1736" s="4" t="e">
        <f t="shared" si="222"/>
        <v>#DIV/0!</v>
      </c>
      <c r="O1736" s="4"/>
      <c r="P1736" s="4">
        <f>AVERAGE(I$1462:$I1736)</f>
        <v>20.671248275862077</v>
      </c>
      <c r="Q1736" s="4">
        <f t="shared" si="223"/>
        <v>20.861248275862078</v>
      </c>
    </row>
    <row r="1737" spans="1:17" x14ac:dyDescent="0.2">
      <c r="A1737" s="5">
        <v>43375</v>
      </c>
      <c r="J1737" s="4">
        <f t="shared" si="221"/>
        <v>23.056000000000001</v>
      </c>
      <c r="K1737" s="4">
        <f t="shared" si="220"/>
        <v>0</v>
      </c>
      <c r="N1737" s="4" t="e">
        <f t="shared" si="222"/>
        <v>#DIV/0!</v>
      </c>
      <c r="O1737" s="4"/>
      <c r="P1737" s="4">
        <f>AVERAGE(I$1462:$I1737)</f>
        <v>20.671248275862077</v>
      </c>
      <c r="Q1737" s="4">
        <f t="shared" si="223"/>
        <v>20.861248275862078</v>
      </c>
    </row>
    <row r="1738" spans="1:17" x14ac:dyDescent="0.2">
      <c r="A1738" s="5">
        <v>43376</v>
      </c>
      <c r="J1738" s="4">
        <f t="shared" si="221"/>
        <v>23.056000000000001</v>
      </c>
      <c r="K1738" s="4">
        <f t="shared" si="220"/>
        <v>0</v>
      </c>
      <c r="N1738" s="4" t="e">
        <f t="shared" si="222"/>
        <v>#DIV/0!</v>
      </c>
      <c r="O1738" s="4"/>
      <c r="P1738" s="4">
        <f>AVERAGE(I$1462:$I1738)</f>
        <v>20.671248275862077</v>
      </c>
      <c r="Q1738" s="4">
        <f t="shared" si="223"/>
        <v>20.861248275862078</v>
      </c>
    </row>
    <row r="1739" spans="1:17" x14ac:dyDescent="0.2">
      <c r="A1739" s="5">
        <v>43377</v>
      </c>
      <c r="J1739" s="4">
        <f t="shared" si="221"/>
        <v>23.056000000000001</v>
      </c>
      <c r="K1739" s="4">
        <f t="shared" si="220"/>
        <v>0</v>
      </c>
      <c r="N1739" s="4" t="e">
        <f t="shared" si="222"/>
        <v>#DIV/0!</v>
      </c>
      <c r="O1739" s="4"/>
      <c r="P1739" s="4">
        <f>AVERAGE(I$1462:$I1739)</f>
        <v>20.671248275862077</v>
      </c>
      <c r="Q1739" s="4">
        <f t="shared" si="223"/>
        <v>20.861248275862078</v>
      </c>
    </row>
    <row r="1740" spans="1:17" x14ac:dyDescent="0.2">
      <c r="A1740" s="5">
        <v>43378</v>
      </c>
      <c r="J1740" s="4">
        <f t="shared" si="221"/>
        <v>23.056000000000001</v>
      </c>
      <c r="K1740" s="4">
        <f t="shared" si="220"/>
        <v>0</v>
      </c>
      <c r="N1740" s="4" t="e">
        <f t="shared" si="222"/>
        <v>#DIV/0!</v>
      </c>
      <c r="O1740" s="4"/>
      <c r="P1740" s="4">
        <f>AVERAGE(I$1462:$I1740)</f>
        <v>20.671248275862077</v>
      </c>
      <c r="Q1740" s="4">
        <f t="shared" si="223"/>
        <v>20.861248275862078</v>
      </c>
    </row>
    <row r="1741" spans="1:17" x14ac:dyDescent="0.2">
      <c r="A1741" s="5">
        <v>43379</v>
      </c>
      <c r="J1741" s="4">
        <f t="shared" si="221"/>
        <v>23.056000000000001</v>
      </c>
      <c r="K1741" s="4">
        <f t="shared" si="220"/>
        <v>0</v>
      </c>
      <c r="N1741" s="4" t="e">
        <f t="shared" si="222"/>
        <v>#DIV/0!</v>
      </c>
      <c r="O1741" s="4"/>
      <c r="P1741" s="4">
        <f>AVERAGE(I$1462:$I1741)</f>
        <v>20.671248275862077</v>
      </c>
      <c r="Q1741" s="4">
        <f t="shared" si="223"/>
        <v>20.861248275862078</v>
      </c>
    </row>
    <row r="1742" spans="1:17" x14ac:dyDescent="0.2">
      <c r="A1742" s="5">
        <v>43380</v>
      </c>
      <c r="J1742" s="4">
        <f t="shared" si="221"/>
        <v>23.056000000000001</v>
      </c>
      <c r="K1742" s="4">
        <f t="shared" si="220"/>
        <v>0</v>
      </c>
      <c r="N1742" s="4" t="e">
        <f t="shared" si="222"/>
        <v>#DIV/0!</v>
      </c>
      <c r="O1742" s="4"/>
      <c r="P1742" s="4">
        <f>AVERAGE(I$1462:$I1742)</f>
        <v>20.671248275862077</v>
      </c>
      <c r="Q1742" s="4">
        <f t="shared" si="223"/>
        <v>20.861248275862078</v>
      </c>
    </row>
    <row r="1743" spans="1:17" x14ac:dyDescent="0.2">
      <c r="A1743" s="5">
        <v>43381</v>
      </c>
      <c r="J1743" s="4">
        <f t="shared" si="221"/>
        <v>23.056000000000001</v>
      </c>
      <c r="K1743" s="4">
        <f t="shared" si="220"/>
        <v>0</v>
      </c>
      <c r="N1743" s="4" t="e">
        <f t="shared" si="222"/>
        <v>#DIV/0!</v>
      </c>
      <c r="O1743" s="4"/>
      <c r="P1743" s="4">
        <f>AVERAGE(I$1462:$I1743)</f>
        <v>20.671248275862077</v>
      </c>
      <c r="Q1743" s="4">
        <f t="shared" si="223"/>
        <v>20.861248275862078</v>
      </c>
    </row>
    <row r="1744" spans="1:17" x14ac:dyDescent="0.2">
      <c r="A1744" s="5">
        <v>43382</v>
      </c>
      <c r="J1744" s="4">
        <f t="shared" si="221"/>
        <v>23.056000000000001</v>
      </c>
      <c r="K1744" s="4">
        <f t="shared" si="220"/>
        <v>0</v>
      </c>
      <c r="N1744" s="4" t="e">
        <f t="shared" si="222"/>
        <v>#DIV/0!</v>
      </c>
      <c r="O1744" s="4"/>
      <c r="P1744" s="4">
        <f>AVERAGE(I$1462:$I1744)</f>
        <v>20.671248275862077</v>
      </c>
      <c r="Q1744" s="4">
        <f t="shared" si="223"/>
        <v>20.861248275862078</v>
      </c>
    </row>
    <row r="1745" spans="1:17" x14ac:dyDescent="0.2">
      <c r="A1745" s="5">
        <v>43383</v>
      </c>
      <c r="J1745" s="4">
        <f t="shared" si="221"/>
        <v>23.056000000000001</v>
      </c>
      <c r="K1745" s="4">
        <f t="shared" si="220"/>
        <v>0</v>
      </c>
      <c r="N1745" s="4" t="e">
        <f t="shared" si="222"/>
        <v>#DIV/0!</v>
      </c>
      <c r="O1745" s="4"/>
      <c r="P1745" s="4">
        <f>AVERAGE(I$1462:$I1745)</f>
        <v>20.671248275862077</v>
      </c>
      <c r="Q1745" s="4">
        <f t="shared" si="223"/>
        <v>20.861248275862078</v>
      </c>
    </row>
    <row r="1746" spans="1:17" x14ac:dyDescent="0.2">
      <c r="A1746" s="5">
        <v>43384</v>
      </c>
      <c r="J1746" s="4">
        <f t="shared" si="221"/>
        <v>23.056000000000001</v>
      </c>
      <c r="K1746" s="4">
        <f t="shared" ref="K1746:K1809" si="224">IF(I1746&lt;&gt;0,1,0)</f>
        <v>0</v>
      </c>
      <c r="N1746" s="4" t="e">
        <f t="shared" si="222"/>
        <v>#DIV/0!</v>
      </c>
      <c r="O1746" s="4"/>
      <c r="P1746" s="4">
        <f>AVERAGE(I$1462:$I1746)</f>
        <v>20.671248275862077</v>
      </c>
      <c r="Q1746" s="4">
        <f t="shared" si="223"/>
        <v>20.861248275862078</v>
      </c>
    </row>
    <row r="1747" spans="1:17" x14ac:dyDescent="0.2">
      <c r="A1747" s="5">
        <v>43385</v>
      </c>
      <c r="J1747" s="4">
        <f t="shared" si="221"/>
        <v>23.056000000000001</v>
      </c>
      <c r="K1747" s="4">
        <f t="shared" si="224"/>
        <v>0</v>
      </c>
      <c r="N1747" s="4" t="e">
        <f t="shared" si="222"/>
        <v>#DIV/0!</v>
      </c>
      <c r="O1747" s="4"/>
      <c r="P1747" s="4">
        <f>AVERAGE(I$1462:$I1747)</f>
        <v>20.671248275862077</v>
      </c>
      <c r="Q1747" s="4">
        <f t="shared" si="223"/>
        <v>20.861248275862078</v>
      </c>
    </row>
    <row r="1748" spans="1:17" x14ac:dyDescent="0.2">
      <c r="A1748" s="5">
        <v>43386</v>
      </c>
      <c r="J1748" s="4">
        <f t="shared" si="221"/>
        <v>23.056000000000001</v>
      </c>
      <c r="K1748" s="4">
        <f t="shared" si="224"/>
        <v>0</v>
      </c>
      <c r="N1748" s="4" t="e">
        <f t="shared" si="222"/>
        <v>#DIV/0!</v>
      </c>
      <c r="O1748" s="4"/>
      <c r="P1748" s="4">
        <f>AVERAGE(I$1462:$I1748)</f>
        <v>20.671248275862077</v>
      </c>
      <c r="Q1748" s="4">
        <f t="shared" si="223"/>
        <v>20.861248275862078</v>
      </c>
    </row>
    <row r="1749" spans="1:17" x14ac:dyDescent="0.2">
      <c r="A1749" s="5">
        <v>43387</v>
      </c>
      <c r="J1749" s="4">
        <f t="shared" si="221"/>
        <v>23.056000000000001</v>
      </c>
      <c r="K1749" s="4">
        <f t="shared" si="224"/>
        <v>0</v>
      </c>
      <c r="N1749" s="4" t="e">
        <f t="shared" si="222"/>
        <v>#DIV/0!</v>
      </c>
      <c r="O1749" s="4"/>
      <c r="P1749" s="4">
        <f>AVERAGE(I$1462:$I1749)</f>
        <v>20.671248275862077</v>
      </c>
      <c r="Q1749" s="4">
        <f t="shared" si="223"/>
        <v>20.861248275862078</v>
      </c>
    </row>
    <row r="1750" spans="1:17" x14ac:dyDescent="0.2">
      <c r="A1750" s="5">
        <v>43388</v>
      </c>
      <c r="J1750" s="4">
        <f t="shared" si="221"/>
        <v>23.056000000000001</v>
      </c>
      <c r="K1750" s="4">
        <f t="shared" si="224"/>
        <v>0</v>
      </c>
      <c r="N1750" s="4" t="e">
        <f t="shared" si="222"/>
        <v>#DIV/0!</v>
      </c>
      <c r="O1750" s="4"/>
      <c r="P1750" s="4">
        <f>AVERAGE(I$1462:$I1750)</f>
        <v>20.671248275862077</v>
      </c>
      <c r="Q1750" s="4">
        <f t="shared" si="223"/>
        <v>20.861248275862078</v>
      </c>
    </row>
    <row r="1751" spans="1:17" x14ac:dyDescent="0.2">
      <c r="A1751" s="5">
        <v>43389</v>
      </c>
      <c r="J1751" s="4">
        <f t="shared" si="221"/>
        <v>23.056000000000001</v>
      </c>
      <c r="K1751" s="4">
        <f t="shared" si="224"/>
        <v>0</v>
      </c>
      <c r="N1751" s="4" t="e">
        <f t="shared" si="222"/>
        <v>#DIV/0!</v>
      </c>
      <c r="O1751" s="4"/>
      <c r="P1751" s="4">
        <f>AVERAGE(I$1462:$I1751)</f>
        <v>20.671248275862077</v>
      </c>
      <c r="Q1751" s="4">
        <f t="shared" si="223"/>
        <v>20.861248275862078</v>
      </c>
    </row>
    <row r="1752" spans="1:17" x14ac:dyDescent="0.2">
      <c r="A1752" s="5">
        <v>43390</v>
      </c>
      <c r="J1752" s="4">
        <f t="shared" si="221"/>
        <v>23.056000000000001</v>
      </c>
      <c r="K1752" s="4">
        <f t="shared" si="224"/>
        <v>0</v>
      </c>
      <c r="N1752" s="4" t="e">
        <f t="shared" si="222"/>
        <v>#DIV/0!</v>
      </c>
      <c r="O1752" s="4"/>
      <c r="P1752" s="4">
        <f>AVERAGE(I$1462:$I1752)</f>
        <v>20.671248275862077</v>
      </c>
      <c r="Q1752" s="4">
        <f t="shared" si="223"/>
        <v>20.861248275862078</v>
      </c>
    </row>
    <row r="1753" spans="1:17" x14ac:dyDescent="0.2">
      <c r="A1753" s="5">
        <v>43391</v>
      </c>
      <c r="J1753" s="4">
        <f t="shared" si="221"/>
        <v>23.056000000000001</v>
      </c>
      <c r="K1753" s="4">
        <f t="shared" si="224"/>
        <v>0</v>
      </c>
      <c r="N1753" s="4" t="e">
        <f t="shared" si="222"/>
        <v>#DIV/0!</v>
      </c>
      <c r="O1753" s="4"/>
      <c r="P1753" s="4">
        <f>AVERAGE(I$1462:$I1753)</f>
        <v>20.671248275862077</v>
      </c>
      <c r="Q1753" s="4">
        <f t="shared" si="223"/>
        <v>20.861248275862078</v>
      </c>
    </row>
    <row r="1754" spans="1:17" x14ac:dyDescent="0.2">
      <c r="A1754" s="5">
        <v>43392</v>
      </c>
      <c r="J1754" s="4">
        <f t="shared" si="221"/>
        <v>23.056000000000001</v>
      </c>
      <c r="K1754" s="4">
        <f t="shared" si="224"/>
        <v>0</v>
      </c>
      <c r="N1754" s="4" t="e">
        <f t="shared" si="222"/>
        <v>#DIV/0!</v>
      </c>
      <c r="O1754" s="4"/>
      <c r="P1754" s="4">
        <f>AVERAGE(I$1462:$I1754)</f>
        <v>20.671248275862077</v>
      </c>
      <c r="Q1754" s="4">
        <f t="shared" si="223"/>
        <v>20.861248275862078</v>
      </c>
    </row>
    <row r="1755" spans="1:17" x14ac:dyDescent="0.2">
      <c r="A1755" s="5">
        <v>43393</v>
      </c>
      <c r="J1755" s="4">
        <f t="shared" ref="J1755:J1818" si="225">IF(I1755&lt;&gt;0,I1755+0.19,J1754)</f>
        <v>23.056000000000001</v>
      </c>
      <c r="K1755" s="4">
        <f t="shared" si="224"/>
        <v>0</v>
      </c>
      <c r="N1755" s="4" t="e">
        <f t="shared" si="222"/>
        <v>#DIV/0!</v>
      </c>
      <c r="O1755" s="4"/>
      <c r="P1755" s="4">
        <f>AVERAGE(I$1462:$I1755)</f>
        <v>20.671248275862077</v>
      </c>
      <c r="Q1755" s="4">
        <f t="shared" si="223"/>
        <v>20.861248275862078</v>
      </c>
    </row>
    <row r="1756" spans="1:17" x14ac:dyDescent="0.2">
      <c r="A1756" s="5">
        <v>43394</v>
      </c>
      <c r="J1756" s="4">
        <f t="shared" si="225"/>
        <v>23.056000000000001</v>
      </c>
      <c r="K1756" s="4">
        <f t="shared" si="224"/>
        <v>0</v>
      </c>
      <c r="N1756" s="4" t="e">
        <f t="shared" si="222"/>
        <v>#DIV/0!</v>
      </c>
      <c r="O1756" s="4"/>
      <c r="P1756" s="4">
        <f>AVERAGE(I$1462:$I1756)</f>
        <v>20.671248275862077</v>
      </c>
      <c r="Q1756" s="4">
        <f t="shared" si="223"/>
        <v>20.861248275862078</v>
      </c>
    </row>
    <row r="1757" spans="1:17" x14ac:dyDescent="0.2">
      <c r="A1757" s="5">
        <v>43395</v>
      </c>
      <c r="J1757" s="4">
        <f t="shared" si="225"/>
        <v>23.056000000000001</v>
      </c>
      <c r="K1757" s="4">
        <f t="shared" si="224"/>
        <v>0</v>
      </c>
      <c r="N1757" s="4" t="e">
        <f t="shared" si="222"/>
        <v>#DIV/0!</v>
      </c>
      <c r="O1757" s="4"/>
      <c r="P1757" s="4">
        <f>AVERAGE(I$1462:$I1757)</f>
        <v>20.671248275862077</v>
      </c>
      <c r="Q1757" s="4">
        <f t="shared" si="223"/>
        <v>20.861248275862078</v>
      </c>
    </row>
    <row r="1758" spans="1:17" x14ac:dyDescent="0.2">
      <c r="A1758" s="5">
        <v>43396</v>
      </c>
      <c r="J1758" s="4">
        <f t="shared" si="225"/>
        <v>23.056000000000001</v>
      </c>
      <c r="K1758" s="4">
        <f t="shared" si="224"/>
        <v>0</v>
      </c>
      <c r="N1758" s="4" t="e">
        <f t="shared" si="222"/>
        <v>#DIV/0!</v>
      </c>
      <c r="O1758" s="4"/>
      <c r="P1758" s="4">
        <f>AVERAGE(I$1462:$I1758)</f>
        <v>20.671248275862077</v>
      </c>
      <c r="Q1758" s="4">
        <f t="shared" si="223"/>
        <v>20.861248275862078</v>
      </c>
    </row>
    <row r="1759" spans="1:17" x14ac:dyDescent="0.2">
      <c r="A1759" s="5">
        <v>43397</v>
      </c>
      <c r="J1759" s="4">
        <f t="shared" si="225"/>
        <v>23.056000000000001</v>
      </c>
      <c r="K1759" s="4">
        <f t="shared" si="224"/>
        <v>0</v>
      </c>
      <c r="N1759" s="4" t="e">
        <f t="shared" si="222"/>
        <v>#DIV/0!</v>
      </c>
      <c r="O1759" s="4"/>
      <c r="P1759" s="4">
        <f>AVERAGE(I$1462:$I1759)</f>
        <v>20.671248275862077</v>
      </c>
      <c r="Q1759" s="4">
        <f t="shared" si="223"/>
        <v>20.861248275862078</v>
      </c>
    </row>
    <row r="1760" spans="1:17" x14ac:dyDescent="0.2">
      <c r="A1760" s="5">
        <v>43398</v>
      </c>
      <c r="J1760" s="4">
        <f t="shared" si="225"/>
        <v>23.056000000000001</v>
      </c>
      <c r="K1760" s="4">
        <f t="shared" si="224"/>
        <v>0</v>
      </c>
      <c r="N1760" s="4" t="e">
        <f t="shared" si="222"/>
        <v>#DIV/0!</v>
      </c>
      <c r="O1760" s="4"/>
      <c r="P1760" s="4">
        <f>AVERAGE(I$1462:$I1760)</f>
        <v>20.671248275862077</v>
      </c>
      <c r="Q1760" s="4">
        <f t="shared" si="223"/>
        <v>20.861248275862078</v>
      </c>
    </row>
    <row r="1761" spans="1:17" x14ac:dyDescent="0.2">
      <c r="A1761" s="5">
        <v>43399</v>
      </c>
      <c r="J1761" s="4">
        <f t="shared" si="225"/>
        <v>23.056000000000001</v>
      </c>
      <c r="K1761" s="4">
        <f t="shared" si="224"/>
        <v>0</v>
      </c>
      <c r="N1761" s="4" t="e">
        <f t="shared" si="222"/>
        <v>#DIV/0!</v>
      </c>
      <c r="O1761" s="4"/>
      <c r="P1761" s="4">
        <f>AVERAGE(I$1462:$I1761)</f>
        <v>20.671248275862077</v>
      </c>
      <c r="Q1761" s="4">
        <f t="shared" si="223"/>
        <v>20.861248275862078</v>
      </c>
    </row>
    <row r="1762" spans="1:17" x14ac:dyDescent="0.2">
      <c r="A1762" s="5">
        <v>43400</v>
      </c>
      <c r="J1762" s="4">
        <f t="shared" si="225"/>
        <v>23.056000000000001</v>
      </c>
      <c r="K1762" s="4">
        <f t="shared" si="224"/>
        <v>0</v>
      </c>
      <c r="N1762" s="4" t="e">
        <f t="shared" si="222"/>
        <v>#DIV/0!</v>
      </c>
      <c r="O1762" s="4"/>
      <c r="P1762" s="4">
        <f>AVERAGE(I$1462:$I1762)</f>
        <v>20.671248275862077</v>
      </c>
      <c r="Q1762" s="4">
        <f t="shared" si="223"/>
        <v>20.861248275862078</v>
      </c>
    </row>
    <row r="1763" spans="1:17" x14ac:dyDescent="0.2">
      <c r="A1763" s="5">
        <v>43401</v>
      </c>
      <c r="J1763" s="4">
        <f t="shared" si="225"/>
        <v>23.056000000000001</v>
      </c>
      <c r="K1763" s="4">
        <f t="shared" si="224"/>
        <v>0</v>
      </c>
      <c r="N1763" s="4" t="e">
        <f t="shared" si="222"/>
        <v>#DIV/0!</v>
      </c>
      <c r="O1763" s="4"/>
      <c r="P1763" s="4">
        <f>AVERAGE(I$1462:$I1763)</f>
        <v>20.671248275862077</v>
      </c>
      <c r="Q1763" s="4">
        <f t="shared" si="223"/>
        <v>20.861248275862078</v>
      </c>
    </row>
    <row r="1764" spans="1:17" x14ac:dyDescent="0.2">
      <c r="A1764" s="5">
        <v>43402</v>
      </c>
      <c r="J1764" s="4">
        <f t="shared" si="225"/>
        <v>23.056000000000001</v>
      </c>
      <c r="K1764" s="4">
        <f t="shared" si="224"/>
        <v>0</v>
      </c>
      <c r="N1764" s="4" t="e">
        <f t="shared" si="222"/>
        <v>#DIV/0!</v>
      </c>
      <c r="O1764" s="4"/>
      <c r="P1764" s="4">
        <f>AVERAGE(I$1462:$I1764)</f>
        <v>20.671248275862077</v>
      </c>
      <c r="Q1764" s="4">
        <f t="shared" si="223"/>
        <v>20.861248275862078</v>
      </c>
    </row>
    <row r="1765" spans="1:17" x14ac:dyDescent="0.2">
      <c r="A1765" s="5">
        <v>43403</v>
      </c>
      <c r="J1765" s="4">
        <f t="shared" si="225"/>
        <v>23.056000000000001</v>
      </c>
      <c r="K1765" s="4">
        <f t="shared" si="224"/>
        <v>0</v>
      </c>
      <c r="N1765" s="4" t="e">
        <f t="shared" si="222"/>
        <v>#DIV/0!</v>
      </c>
      <c r="O1765" s="4"/>
      <c r="P1765" s="4">
        <f>AVERAGE(I$1462:$I1765)</f>
        <v>20.671248275862077</v>
      </c>
      <c r="Q1765" s="4">
        <f t="shared" si="223"/>
        <v>20.861248275862078</v>
      </c>
    </row>
    <row r="1766" spans="1:17" x14ac:dyDescent="0.2">
      <c r="A1766" s="5">
        <v>43404</v>
      </c>
      <c r="J1766" s="4">
        <f t="shared" si="225"/>
        <v>23.056000000000001</v>
      </c>
      <c r="K1766" s="4">
        <f t="shared" si="224"/>
        <v>0</v>
      </c>
      <c r="N1766" s="4" t="e">
        <f t="shared" si="222"/>
        <v>#DIV/0!</v>
      </c>
      <c r="O1766" s="4"/>
      <c r="P1766" s="4">
        <f>AVERAGE(I$1462:$I1766)</f>
        <v>20.671248275862077</v>
      </c>
      <c r="Q1766" s="4">
        <f t="shared" si="223"/>
        <v>20.861248275862078</v>
      </c>
    </row>
    <row r="1767" spans="1:17" x14ac:dyDescent="0.2">
      <c r="A1767" s="5">
        <v>43405</v>
      </c>
      <c r="J1767" s="4">
        <f t="shared" si="225"/>
        <v>23.056000000000001</v>
      </c>
      <c r="K1767" s="4">
        <f t="shared" si="224"/>
        <v>0</v>
      </c>
      <c r="N1767" s="4" t="e">
        <f t="shared" si="222"/>
        <v>#DIV/0!</v>
      </c>
      <c r="O1767" s="4"/>
      <c r="P1767" s="4">
        <f>AVERAGE(I$1462:$I1767)</f>
        <v>20.671248275862077</v>
      </c>
      <c r="Q1767" s="4">
        <f t="shared" si="223"/>
        <v>20.861248275862078</v>
      </c>
    </row>
    <row r="1768" spans="1:17" x14ac:dyDescent="0.2">
      <c r="A1768" s="5">
        <v>43406</v>
      </c>
      <c r="J1768" s="4">
        <f t="shared" si="225"/>
        <v>23.056000000000001</v>
      </c>
      <c r="K1768" s="4">
        <f t="shared" si="224"/>
        <v>0</v>
      </c>
      <c r="N1768" s="4" t="e">
        <f t="shared" si="222"/>
        <v>#DIV/0!</v>
      </c>
      <c r="O1768" s="4"/>
      <c r="P1768" s="4">
        <f>AVERAGE(I$1462:$I1768)</f>
        <v>20.671248275862077</v>
      </c>
      <c r="Q1768" s="4">
        <f t="shared" si="223"/>
        <v>20.861248275862078</v>
      </c>
    </row>
    <row r="1769" spans="1:17" x14ac:dyDescent="0.2">
      <c r="A1769" s="5">
        <v>43407</v>
      </c>
      <c r="J1769" s="4">
        <f t="shared" si="225"/>
        <v>23.056000000000001</v>
      </c>
      <c r="K1769" s="4">
        <f t="shared" si="224"/>
        <v>0</v>
      </c>
      <c r="N1769" s="4" t="e">
        <f t="shared" si="222"/>
        <v>#DIV/0!</v>
      </c>
      <c r="O1769" s="4"/>
      <c r="P1769" s="4">
        <f>AVERAGE(I$1462:$I1769)</f>
        <v>20.671248275862077</v>
      </c>
      <c r="Q1769" s="4">
        <f t="shared" si="223"/>
        <v>20.861248275862078</v>
      </c>
    </row>
    <row r="1770" spans="1:17" x14ac:dyDescent="0.2">
      <c r="A1770" s="5">
        <v>43408</v>
      </c>
      <c r="J1770" s="4">
        <f t="shared" si="225"/>
        <v>23.056000000000001</v>
      </c>
      <c r="K1770" s="4">
        <f t="shared" si="224"/>
        <v>0</v>
      </c>
      <c r="N1770" s="4" t="e">
        <f t="shared" si="222"/>
        <v>#DIV/0!</v>
      </c>
      <c r="O1770" s="4"/>
      <c r="P1770" s="4">
        <f>AVERAGE(I$1462:$I1770)</f>
        <v>20.671248275862077</v>
      </c>
      <c r="Q1770" s="4">
        <f t="shared" si="223"/>
        <v>20.861248275862078</v>
      </c>
    </row>
    <row r="1771" spans="1:17" x14ac:dyDescent="0.2">
      <c r="A1771" s="5">
        <v>43409</v>
      </c>
      <c r="J1771" s="4">
        <f t="shared" si="225"/>
        <v>23.056000000000001</v>
      </c>
      <c r="K1771" s="4">
        <f t="shared" si="224"/>
        <v>0</v>
      </c>
      <c r="N1771" s="4" t="e">
        <f t="shared" si="222"/>
        <v>#DIV/0!</v>
      </c>
      <c r="O1771" s="4"/>
      <c r="P1771" s="4">
        <f>AVERAGE(I$1462:$I1771)</f>
        <v>20.671248275862077</v>
      </c>
      <c r="Q1771" s="4">
        <f t="shared" si="223"/>
        <v>20.861248275862078</v>
      </c>
    </row>
    <row r="1772" spans="1:17" x14ac:dyDescent="0.2">
      <c r="A1772" s="5">
        <v>43410</v>
      </c>
      <c r="J1772" s="4">
        <f t="shared" si="225"/>
        <v>23.056000000000001</v>
      </c>
      <c r="K1772" s="4">
        <f t="shared" si="224"/>
        <v>0</v>
      </c>
      <c r="N1772" s="4" t="e">
        <f t="shared" si="222"/>
        <v>#DIV/0!</v>
      </c>
      <c r="O1772" s="4"/>
      <c r="P1772" s="4">
        <f>AVERAGE(I$1462:$I1772)</f>
        <v>20.671248275862077</v>
      </c>
      <c r="Q1772" s="4">
        <f t="shared" si="223"/>
        <v>20.861248275862078</v>
      </c>
    </row>
    <row r="1773" spans="1:17" x14ac:dyDescent="0.2">
      <c r="A1773" s="5">
        <v>43411</v>
      </c>
      <c r="J1773" s="4">
        <f t="shared" si="225"/>
        <v>23.056000000000001</v>
      </c>
      <c r="K1773" s="4">
        <f t="shared" si="224"/>
        <v>0</v>
      </c>
      <c r="N1773" s="4" t="e">
        <f t="shared" ref="N1773:N1827" si="226">(M1773-M1573)/(L1773-L1573)</f>
        <v>#DIV/0!</v>
      </c>
      <c r="O1773" s="4"/>
      <c r="P1773" s="4">
        <f>AVERAGE(I$1462:$I1773)</f>
        <v>20.671248275862077</v>
      </c>
      <c r="Q1773" s="4">
        <f t="shared" si="223"/>
        <v>20.861248275862078</v>
      </c>
    </row>
    <row r="1774" spans="1:17" x14ac:dyDescent="0.2">
      <c r="A1774" s="5">
        <v>43412</v>
      </c>
      <c r="J1774" s="4">
        <f t="shared" si="225"/>
        <v>23.056000000000001</v>
      </c>
      <c r="K1774" s="4">
        <f t="shared" si="224"/>
        <v>0</v>
      </c>
      <c r="N1774" s="4" t="e">
        <f t="shared" si="226"/>
        <v>#DIV/0!</v>
      </c>
      <c r="O1774" s="4"/>
      <c r="P1774" s="4">
        <f>AVERAGE(I$1462:$I1774)</f>
        <v>20.671248275862077</v>
      </c>
      <c r="Q1774" s="4">
        <f t="shared" si="223"/>
        <v>20.861248275862078</v>
      </c>
    </row>
    <row r="1775" spans="1:17" x14ac:dyDescent="0.2">
      <c r="A1775" s="5">
        <v>43413</v>
      </c>
      <c r="J1775" s="4">
        <f t="shared" si="225"/>
        <v>23.056000000000001</v>
      </c>
      <c r="K1775" s="4">
        <f t="shared" si="224"/>
        <v>0</v>
      </c>
      <c r="N1775" s="4" t="e">
        <f t="shared" si="226"/>
        <v>#DIV/0!</v>
      </c>
      <c r="O1775" s="4"/>
      <c r="P1775" s="4">
        <f>AVERAGE(I$1462:$I1775)</f>
        <v>20.671248275862077</v>
      </c>
      <c r="Q1775" s="4">
        <f t="shared" si="223"/>
        <v>20.861248275862078</v>
      </c>
    </row>
    <row r="1776" spans="1:17" x14ac:dyDescent="0.2">
      <c r="A1776" s="5">
        <v>43414</v>
      </c>
      <c r="J1776" s="4">
        <f t="shared" si="225"/>
        <v>23.056000000000001</v>
      </c>
      <c r="K1776" s="4">
        <f t="shared" si="224"/>
        <v>0</v>
      </c>
      <c r="N1776" s="4" t="e">
        <f t="shared" si="226"/>
        <v>#DIV/0!</v>
      </c>
      <c r="O1776" s="4"/>
      <c r="P1776" s="4">
        <f>AVERAGE(I$1462:$I1776)</f>
        <v>20.671248275862077</v>
      </c>
      <c r="Q1776" s="4">
        <f t="shared" si="223"/>
        <v>20.861248275862078</v>
      </c>
    </row>
    <row r="1777" spans="1:17" x14ac:dyDescent="0.2">
      <c r="A1777" s="5">
        <v>43415</v>
      </c>
      <c r="J1777" s="4">
        <f t="shared" si="225"/>
        <v>23.056000000000001</v>
      </c>
      <c r="K1777" s="4">
        <f t="shared" si="224"/>
        <v>0</v>
      </c>
      <c r="N1777" s="4" t="e">
        <f t="shared" si="226"/>
        <v>#DIV/0!</v>
      </c>
      <c r="O1777" s="4"/>
      <c r="P1777" s="4">
        <f>AVERAGE(I$1462:$I1777)</f>
        <v>20.671248275862077</v>
      </c>
      <c r="Q1777" s="4">
        <f t="shared" si="223"/>
        <v>20.861248275862078</v>
      </c>
    </row>
    <row r="1778" spans="1:17" x14ac:dyDescent="0.2">
      <c r="A1778" s="5">
        <v>43416</v>
      </c>
      <c r="J1778" s="4">
        <f t="shared" si="225"/>
        <v>23.056000000000001</v>
      </c>
      <c r="K1778" s="4">
        <f t="shared" si="224"/>
        <v>0</v>
      </c>
      <c r="N1778" s="4" t="e">
        <f t="shared" si="226"/>
        <v>#DIV/0!</v>
      </c>
      <c r="O1778" s="4"/>
      <c r="P1778" s="4">
        <f>AVERAGE(I$1462:$I1778)</f>
        <v>20.671248275862077</v>
      </c>
      <c r="Q1778" s="4">
        <f t="shared" si="223"/>
        <v>20.861248275862078</v>
      </c>
    </row>
    <row r="1779" spans="1:17" x14ac:dyDescent="0.2">
      <c r="A1779" s="5">
        <v>43417</v>
      </c>
      <c r="J1779" s="4">
        <f t="shared" si="225"/>
        <v>23.056000000000001</v>
      </c>
      <c r="K1779" s="4">
        <f t="shared" si="224"/>
        <v>0</v>
      </c>
      <c r="N1779" s="4" t="e">
        <f t="shared" si="226"/>
        <v>#DIV/0!</v>
      </c>
      <c r="O1779" s="4"/>
      <c r="P1779" s="4">
        <f>AVERAGE(I$1462:$I1779)</f>
        <v>20.671248275862077</v>
      </c>
      <c r="Q1779" s="4">
        <f t="shared" si="223"/>
        <v>20.861248275862078</v>
      </c>
    </row>
    <row r="1780" spans="1:17" x14ac:dyDescent="0.2">
      <c r="A1780" s="5">
        <v>43418</v>
      </c>
      <c r="J1780" s="4">
        <f t="shared" si="225"/>
        <v>23.056000000000001</v>
      </c>
      <c r="K1780" s="4">
        <f t="shared" si="224"/>
        <v>0</v>
      </c>
      <c r="N1780" s="4" t="e">
        <f t="shared" si="226"/>
        <v>#DIV/0!</v>
      </c>
      <c r="O1780" s="4"/>
      <c r="P1780" s="4">
        <f>AVERAGE(I$1462:$I1780)</f>
        <v>20.671248275862077</v>
      </c>
      <c r="Q1780" s="4">
        <f t="shared" si="223"/>
        <v>20.861248275862078</v>
      </c>
    </row>
    <row r="1781" spans="1:17" x14ac:dyDescent="0.2">
      <c r="A1781" s="5">
        <v>43419</v>
      </c>
      <c r="J1781" s="4">
        <f t="shared" si="225"/>
        <v>23.056000000000001</v>
      </c>
      <c r="K1781" s="4">
        <f t="shared" si="224"/>
        <v>0</v>
      </c>
      <c r="N1781" s="4" t="e">
        <f t="shared" si="226"/>
        <v>#DIV/0!</v>
      </c>
      <c r="O1781" s="4"/>
      <c r="P1781" s="4">
        <f>AVERAGE(I$1462:$I1781)</f>
        <v>20.671248275862077</v>
      </c>
      <c r="Q1781" s="4">
        <f t="shared" si="223"/>
        <v>20.861248275862078</v>
      </c>
    </row>
    <row r="1782" spans="1:17" x14ac:dyDescent="0.2">
      <c r="A1782" s="5">
        <v>43420</v>
      </c>
      <c r="J1782" s="4">
        <f t="shared" si="225"/>
        <v>23.056000000000001</v>
      </c>
      <c r="K1782" s="4">
        <f t="shared" si="224"/>
        <v>0</v>
      </c>
      <c r="N1782" s="4" t="e">
        <f t="shared" si="226"/>
        <v>#DIV/0!</v>
      </c>
      <c r="O1782" s="4"/>
      <c r="P1782" s="4">
        <f>AVERAGE(I$1462:$I1782)</f>
        <v>20.671248275862077</v>
      </c>
      <c r="Q1782" s="4">
        <f t="shared" si="223"/>
        <v>20.861248275862078</v>
      </c>
    </row>
    <row r="1783" spans="1:17" x14ac:dyDescent="0.2">
      <c r="A1783" s="5">
        <v>43421</v>
      </c>
      <c r="J1783" s="4">
        <f t="shared" si="225"/>
        <v>23.056000000000001</v>
      </c>
      <c r="K1783" s="4">
        <f t="shared" si="224"/>
        <v>0</v>
      </c>
      <c r="N1783" s="4" t="e">
        <f t="shared" si="226"/>
        <v>#DIV/0!</v>
      </c>
      <c r="O1783" s="4"/>
      <c r="P1783" s="4">
        <f>AVERAGE(I$1462:$I1783)</f>
        <v>20.671248275862077</v>
      </c>
      <c r="Q1783" s="4">
        <f t="shared" ref="Q1783:Q1827" si="227">P1783+0.19</f>
        <v>20.861248275862078</v>
      </c>
    </row>
    <row r="1784" spans="1:17" x14ac:dyDescent="0.2">
      <c r="A1784" s="5">
        <v>43422</v>
      </c>
      <c r="J1784" s="4">
        <f t="shared" si="225"/>
        <v>23.056000000000001</v>
      </c>
      <c r="K1784" s="4">
        <f t="shared" si="224"/>
        <v>0</v>
      </c>
      <c r="N1784" s="4" t="e">
        <f t="shared" si="226"/>
        <v>#DIV/0!</v>
      </c>
      <c r="O1784" s="4"/>
      <c r="P1784" s="4">
        <f>AVERAGE(I$1462:$I1784)</f>
        <v>20.671248275862077</v>
      </c>
      <c r="Q1784" s="4">
        <f t="shared" si="227"/>
        <v>20.861248275862078</v>
      </c>
    </row>
    <row r="1785" spans="1:17" x14ac:dyDescent="0.2">
      <c r="A1785" s="5">
        <v>43423</v>
      </c>
      <c r="J1785" s="4">
        <f t="shared" si="225"/>
        <v>23.056000000000001</v>
      </c>
      <c r="K1785" s="4">
        <f t="shared" si="224"/>
        <v>0</v>
      </c>
      <c r="N1785" s="4" t="e">
        <f t="shared" si="226"/>
        <v>#DIV/0!</v>
      </c>
      <c r="O1785" s="4"/>
      <c r="P1785" s="4">
        <f>AVERAGE(I$1462:$I1785)</f>
        <v>20.671248275862077</v>
      </c>
      <c r="Q1785" s="4">
        <f t="shared" si="227"/>
        <v>20.861248275862078</v>
      </c>
    </row>
    <row r="1786" spans="1:17" x14ac:dyDescent="0.2">
      <c r="A1786" s="5">
        <v>43424</v>
      </c>
      <c r="J1786" s="4">
        <f t="shared" si="225"/>
        <v>23.056000000000001</v>
      </c>
      <c r="K1786" s="4">
        <f t="shared" si="224"/>
        <v>0</v>
      </c>
      <c r="N1786" s="4" t="e">
        <f t="shared" si="226"/>
        <v>#DIV/0!</v>
      </c>
      <c r="O1786" s="4"/>
      <c r="P1786" s="4">
        <f>AVERAGE(I$1462:$I1786)</f>
        <v>20.671248275862077</v>
      </c>
      <c r="Q1786" s="4">
        <f t="shared" si="227"/>
        <v>20.861248275862078</v>
      </c>
    </row>
    <row r="1787" spans="1:17" x14ac:dyDescent="0.2">
      <c r="A1787" s="5">
        <v>43425</v>
      </c>
      <c r="J1787" s="4">
        <f t="shared" si="225"/>
        <v>23.056000000000001</v>
      </c>
      <c r="K1787" s="4">
        <f t="shared" si="224"/>
        <v>0</v>
      </c>
      <c r="N1787" s="4" t="e">
        <f t="shared" si="226"/>
        <v>#DIV/0!</v>
      </c>
      <c r="O1787" s="4"/>
      <c r="P1787" s="4">
        <f>AVERAGE(I$1462:$I1787)</f>
        <v>20.671248275862077</v>
      </c>
      <c r="Q1787" s="4">
        <f t="shared" si="227"/>
        <v>20.861248275862078</v>
      </c>
    </row>
    <row r="1788" spans="1:17" x14ac:dyDescent="0.2">
      <c r="A1788" s="5">
        <v>43426</v>
      </c>
      <c r="J1788" s="4">
        <f t="shared" si="225"/>
        <v>23.056000000000001</v>
      </c>
      <c r="K1788" s="4">
        <f t="shared" si="224"/>
        <v>0</v>
      </c>
      <c r="N1788" s="4" t="e">
        <f t="shared" si="226"/>
        <v>#DIV/0!</v>
      </c>
      <c r="O1788" s="4"/>
      <c r="P1788" s="4">
        <f>AVERAGE(I$1462:$I1788)</f>
        <v>20.671248275862077</v>
      </c>
      <c r="Q1788" s="4">
        <f t="shared" si="227"/>
        <v>20.861248275862078</v>
      </c>
    </row>
    <row r="1789" spans="1:17" x14ac:dyDescent="0.2">
      <c r="A1789" s="5">
        <v>43427</v>
      </c>
      <c r="J1789" s="4">
        <f t="shared" si="225"/>
        <v>23.056000000000001</v>
      </c>
      <c r="K1789" s="4">
        <f t="shared" si="224"/>
        <v>0</v>
      </c>
      <c r="N1789" s="4" t="e">
        <f t="shared" si="226"/>
        <v>#DIV/0!</v>
      </c>
      <c r="O1789" s="4"/>
      <c r="P1789" s="4">
        <f>AVERAGE(I$1462:$I1789)</f>
        <v>20.671248275862077</v>
      </c>
      <c r="Q1789" s="4">
        <f t="shared" si="227"/>
        <v>20.861248275862078</v>
      </c>
    </row>
    <row r="1790" spans="1:17" x14ac:dyDescent="0.2">
      <c r="A1790" s="5">
        <v>43428</v>
      </c>
      <c r="J1790" s="4">
        <f t="shared" si="225"/>
        <v>23.056000000000001</v>
      </c>
      <c r="K1790" s="4">
        <f t="shared" si="224"/>
        <v>0</v>
      </c>
      <c r="N1790" s="4" t="e">
        <f t="shared" si="226"/>
        <v>#DIV/0!</v>
      </c>
      <c r="O1790" s="4"/>
      <c r="P1790" s="4">
        <f>AVERAGE(I$1462:$I1790)</f>
        <v>20.671248275862077</v>
      </c>
      <c r="Q1790" s="4">
        <f t="shared" si="227"/>
        <v>20.861248275862078</v>
      </c>
    </row>
    <row r="1791" spans="1:17" x14ac:dyDescent="0.2">
      <c r="A1791" s="5">
        <v>43429</v>
      </c>
      <c r="J1791" s="4">
        <f t="shared" si="225"/>
        <v>23.056000000000001</v>
      </c>
      <c r="K1791" s="4">
        <f t="shared" si="224"/>
        <v>0</v>
      </c>
      <c r="N1791" s="4" t="e">
        <f t="shared" si="226"/>
        <v>#DIV/0!</v>
      </c>
      <c r="O1791" s="4"/>
      <c r="P1791" s="4">
        <f>AVERAGE(I$1462:$I1791)</f>
        <v>20.671248275862077</v>
      </c>
      <c r="Q1791" s="4">
        <f t="shared" si="227"/>
        <v>20.861248275862078</v>
      </c>
    </row>
    <row r="1792" spans="1:17" x14ac:dyDescent="0.2">
      <c r="A1792" s="5">
        <v>43430</v>
      </c>
      <c r="J1792" s="4">
        <f t="shared" si="225"/>
        <v>23.056000000000001</v>
      </c>
      <c r="K1792" s="4">
        <f t="shared" si="224"/>
        <v>0</v>
      </c>
      <c r="N1792" s="4" t="e">
        <f t="shared" si="226"/>
        <v>#DIV/0!</v>
      </c>
      <c r="O1792" s="4"/>
      <c r="P1792" s="4">
        <f>AVERAGE(I$1462:$I1792)</f>
        <v>20.671248275862077</v>
      </c>
      <c r="Q1792" s="4">
        <f t="shared" si="227"/>
        <v>20.861248275862078</v>
      </c>
    </row>
    <row r="1793" spans="1:17" x14ac:dyDescent="0.2">
      <c r="A1793" s="5">
        <v>43431</v>
      </c>
      <c r="J1793" s="4">
        <f t="shared" si="225"/>
        <v>23.056000000000001</v>
      </c>
      <c r="K1793" s="4">
        <f t="shared" si="224"/>
        <v>0</v>
      </c>
      <c r="N1793" s="4" t="e">
        <f t="shared" si="226"/>
        <v>#DIV/0!</v>
      </c>
      <c r="O1793" s="4"/>
      <c r="P1793" s="4">
        <f>AVERAGE(I$1462:$I1793)</f>
        <v>20.671248275862077</v>
      </c>
      <c r="Q1793" s="4">
        <f t="shared" si="227"/>
        <v>20.861248275862078</v>
      </c>
    </row>
    <row r="1794" spans="1:17" x14ac:dyDescent="0.2">
      <c r="A1794" s="5">
        <v>43432</v>
      </c>
      <c r="J1794" s="4">
        <f t="shared" si="225"/>
        <v>23.056000000000001</v>
      </c>
      <c r="K1794" s="4">
        <f t="shared" si="224"/>
        <v>0</v>
      </c>
      <c r="N1794" s="4" t="e">
        <f t="shared" si="226"/>
        <v>#DIV/0!</v>
      </c>
      <c r="O1794" s="4"/>
      <c r="P1794" s="4">
        <f>AVERAGE(I$1462:$I1794)</f>
        <v>20.671248275862077</v>
      </c>
      <c r="Q1794" s="4">
        <f t="shared" si="227"/>
        <v>20.861248275862078</v>
      </c>
    </row>
    <row r="1795" spans="1:17" x14ac:dyDescent="0.2">
      <c r="A1795" s="5">
        <v>43433</v>
      </c>
      <c r="J1795" s="4">
        <f t="shared" si="225"/>
        <v>23.056000000000001</v>
      </c>
      <c r="K1795" s="4">
        <f t="shared" si="224"/>
        <v>0</v>
      </c>
      <c r="N1795" s="4" t="e">
        <f t="shared" si="226"/>
        <v>#DIV/0!</v>
      </c>
      <c r="O1795" s="4"/>
      <c r="P1795" s="4">
        <f>AVERAGE(I$1462:$I1795)</f>
        <v>20.671248275862077</v>
      </c>
      <c r="Q1795" s="4">
        <f t="shared" si="227"/>
        <v>20.861248275862078</v>
      </c>
    </row>
    <row r="1796" spans="1:17" x14ac:dyDescent="0.2">
      <c r="A1796" s="5">
        <v>43434</v>
      </c>
      <c r="J1796" s="4">
        <f t="shared" si="225"/>
        <v>23.056000000000001</v>
      </c>
      <c r="K1796" s="4">
        <f t="shared" si="224"/>
        <v>0</v>
      </c>
      <c r="N1796" s="4" t="e">
        <f t="shared" si="226"/>
        <v>#DIV/0!</v>
      </c>
      <c r="O1796" s="4"/>
      <c r="P1796" s="4">
        <f>AVERAGE(I$1462:$I1796)</f>
        <v>20.671248275862077</v>
      </c>
      <c r="Q1796" s="4">
        <f t="shared" si="227"/>
        <v>20.861248275862078</v>
      </c>
    </row>
    <row r="1797" spans="1:17" x14ac:dyDescent="0.2">
      <c r="A1797" s="5">
        <v>43435</v>
      </c>
      <c r="J1797" s="4">
        <f t="shared" si="225"/>
        <v>23.056000000000001</v>
      </c>
      <c r="K1797" s="4">
        <f t="shared" si="224"/>
        <v>0</v>
      </c>
      <c r="N1797" s="4" t="e">
        <f t="shared" si="226"/>
        <v>#DIV/0!</v>
      </c>
      <c r="O1797" s="4"/>
      <c r="P1797" s="4">
        <f>AVERAGE(I$1462:$I1797)</f>
        <v>20.671248275862077</v>
      </c>
      <c r="Q1797" s="4">
        <f t="shared" si="227"/>
        <v>20.861248275862078</v>
      </c>
    </row>
    <row r="1798" spans="1:17" x14ac:dyDescent="0.2">
      <c r="A1798" s="5">
        <v>43436</v>
      </c>
      <c r="J1798" s="4">
        <f t="shared" si="225"/>
        <v>23.056000000000001</v>
      </c>
      <c r="K1798" s="4">
        <f t="shared" si="224"/>
        <v>0</v>
      </c>
      <c r="N1798" s="4" t="e">
        <f t="shared" si="226"/>
        <v>#DIV/0!</v>
      </c>
      <c r="O1798" s="4"/>
      <c r="P1798" s="4">
        <f>AVERAGE(I$1462:$I1798)</f>
        <v>20.671248275862077</v>
      </c>
      <c r="Q1798" s="4">
        <f t="shared" si="227"/>
        <v>20.861248275862078</v>
      </c>
    </row>
    <row r="1799" spans="1:17" x14ac:dyDescent="0.2">
      <c r="A1799" s="5">
        <v>43437</v>
      </c>
      <c r="J1799" s="4">
        <f t="shared" si="225"/>
        <v>23.056000000000001</v>
      </c>
      <c r="K1799" s="4">
        <f t="shared" si="224"/>
        <v>0</v>
      </c>
      <c r="N1799" s="4" t="e">
        <f t="shared" si="226"/>
        <v>#DIV/0!</v>
      </c>
      <c r="O1799" s="4"/>
      <c r="P1799" s="4">
        <f>AVERAGE(I$1462:$I1799)</f>
        <v>20.671248275862077</v>
      </c>
      <c r="Q1799" s="4">
        <f t="shared" si="227"/>
        <v>20.861248275862078</v>
      </c>
    </row>
    <row r="1800" spans="1:17" x14ac:dyDescent="0.2">
      <c r="A1800" s="5">
        <v>43438</v>
      </c>
      <c r="J1800" s="4">
        <f t="shared" si="225"/>
        <v>23.056000000000001</v>
      </c>
      <c r="K1800" s="4">
        <f t="shared" si="224"/>
        <v>0</v>
      </c>
      <c r="N1800" s="4" t="e">
        <f t="shared" si="226"/>
        <v>#DIV/0!</v>
      </c>
      <c r="O1800" s="4"/>
      <c r="P1800" s="4">
        <f>AVERAGE(I$1462:$I1800)</f>
        <v>20.671248275862077</v>
      </c>
      <c r="Q1800" s="4">
        <f t="shared" si="227"/>
        <v>20.861248275862078</v>
      </c>
    </row>
    <row r="1801" spans="1:17" x14ac:dyDescent="0.2">
      <c r="A1801" s="5">
        <v>43439</v>
      </c>
      <c r="J1801" s="4">
        <f t="shared" si="225"/>
        <v>23.056000000000001</v>
      </c>
      <c r="K1801" s="4">
        <f t="shared" si="224"/>
        <v>0</v>
      </c>
      <c r="N1801" s="4" t="e">
        <f t="shared" si="226"/>
        <v>#DIV/0!</v>
      </c>
      <c r="O1801" s="4"/>
      <c r="P1801" s="4">
        <f>AVERAGE(I$1462:$I1801)</f>
        <v>20.671248275862077</v>
      </c>
      <c r="Q1801" s="4">
        <f t="shared" si="227"/>
        <v>20.861248275862078</v>
      </c>
    </row>
    <row r="1802" spans="1:17" x14ac:dyDescent="0.2">
      <c r="A1802" s="5">
        <v>43440</v>
      </c>
      <c r="J1802" s="4">
        <f t="shared" si="225"/>
        <v>23.056000000000001</v>
      </c>
      <c r="K1802" s="4">
        <f t="shared" si="224"/>
        <v>0</v>
      </c>
      <c r="N1802" s="4" t="e">
        <f t="shared" si="226"/>
        <v>#DIV/0!</v>
      </c>
      <c r="O1802" s="4"/>
      <c r="P1802" s="4">
        <f>AVERAGE(I$1462:$I1802)</f>
        <v>20.671248275862077</v>
      </c>
      <c r="Q1802" s="4">
        <f t="shared" si="227"/>
        <v>20.861248275862078</v>
      </c>
    </row>
    <row r="1803" spans="1:17" x14ac:dyDescent="0.2">
      <c r="A1803" s="5">
        <v>43441</v>
      </c>
      <c r="J1803" s="4">
        <f t="shared" si="225"/>
        <v>23.056000000000001</v>
      </c>
      <c r="K1803" s="4">
        <f t="shared" si="224"/>
        <v>0</v>
      </c>
      <c r="N1803" s="4" t="e">
        <f t="shared" si="226"/>
        <v>#DIV/0!</v>
      </c>
      <c r="O1803" s="4"/>
      <c r="P1803" s="4">
        <f>AVERAGE(I$1462:$I1803)</f>
        <v>20.671248275862077</v>
      </c>
      <c r="Q1803" s="4">
        <f t="shared" si="227"/>
        <v>20.861248275862078</v>
      </c>
    </row>
    <row r="1804" spans="1:17" x14ac:dyDescent="0.2">
      <c r="A1804" s="5">
        <v>43442</v>
      </c>
      <c r="J1804" s="4">
        <f t="shared" si="225"/>
        <v>23.056000000000001</v>
      </c>
      <c r="K1804" s="4">
        <f t="shared" si="224"/>
        <v>0</v>
      </c>
      <c r="N1804" s="4" t="e">
        <f t="shared" si="226"/>
        <v>#DIV/0!</v>
      </c>
      <c r="O1804" s="4"/>
      <c r="P1804" s="4">
        <f>AVERAGE(I$1462:$I1804)</f>
        <v>20.671248275862077</v>
      </c>
      <c r="Q1804" s="4">
        <f t="shared" si="227"/>
        <v>20.861248275862078</v>
      </c>
    </row>
    <row r="1805" spans="1:17" x14ac:dyDescent="0.2">
      <c r="A1805" s="5">
        <v>43443</v>
      </c>
      <c r="J1805" s="4">
        <f t="shared" si="225"/>
        <v>23.056000000000001</v>
      </c>
      <c r="K1805" s="4">
        <f t="shared" si="224"/>
        <v>0</v>
      </c>
      <c r="N1805" s="4" t="e">
        <f t="shared" si="226"/>
        <v>#DIV/0!</v>
      </c>
      <c r="O1805" s="4"/>
      <c r="P1805" s="4">
        <f>AVERAGE(I$1462:$I1805)</f>
        <v>20.671248275862077</v>
      </c>
      <c r="Q1805" s="4">
        <f t="shared" si="227"/>
        <v>20.861248275862078</v>
      </c>
    </row>
    <row r="1806" spans="1:17" x14ac:dyDescent="0.2">
      <c r="A1806" s="5">
        <v>43444</v>
      </c>
      <c r="J1806" s="4">
        <f t="shared" si="225"/>
        <v>23.056000000000001</v>
      </c>
      <c r="K1806" s="4">
        <f t="shared" si="224"/>
        <v>0</v>
      </c>
      <c r="N1806" s="4" t="e">
        <f t="shared" si="226"/>
        <v>#DIV/0!</v>
      </c>
      <c r="O1806" s="4"/>
      <c r="P1806" s="4">
        <f>AVERAGE(I$1462:$I1806)</f>
        <v>20.671248275862077</v>
      </c>
      <c r="Q1806" s="4">
        <f t="shared" si="227"/>
        <v>20.861248275862078</v>
      </c>
    </row>
    <row r="1807" spans="1:17" x14ac:dyDescent="0.2">
      <c r="A1807" s="5">
        <v>43445</v>
      </c>
      <c r="J1807" s="4">
        <f t="shared" si="225"/>
        <v>23.056000000000001</v>
      </c>
      <c r="K1807" s="4">
        <f t="shared" si="224"/>
        <v>0</v>
      </c>
      <c r="N1807" s="4" t="e">
        <f t="shared" si="226"/>
        <v>#DIV/0!</v>
      </c>
      <c r="O1807" s="4"/>
      <c r="P1807" s="4">
        <f>AVERAGE(I$1462:$I1807)</f>
        <v>20.671248275862077</v>
      </c>
      <c r="Q1807" s="4">
        <f t="shared" si="227"/>
        <v>20.861248275862078</v>
      </c>
    </row>
    <row r="1808" spans="1:17" x14ac:dyDescent="0.2">
      <c r="A1808" s="5">
        <v>43446</v>
      </c>
      <c r="J1808" s="4">
        <f t="shared" si="225"/>
        <v>23.056000000000001</v>
      </c>
      <c r="K1808" s="4">
        <f t="shared" si="224"/>
        <v>0</v>
      </c>
      <c r="N1808" s="4" t="e">
        <f t="shared" si="226"/>
        <v>#DIV/0!</v>
      </c>
      <c r="O1808" s="4"/>
      <c r="P1808" s="4">
        <f>AVERAGE(I$1462:$I1808)</f>
        <v>20.671248275862077</v>
      </c>
      <c r="Q1808" s="4">
        <f t="shared" si="227"/>
        <v>20.861248275862078</v>
      </c>
    </row>
    <row r="1809" spans="1:17" x14ac:dyDescent="0.2">
      <c r="A1809" s="5">
        <v>43447</v>
      </c>
      <c r="J1809" s="4">
        <f t="shared" si="225"/>
        <v>23.056000000000001</v>
      </c>
      <c r="K1809" s="4">
        <f t="shared" si="224"/>
        <v>0</v>
      </c>
      <c r="N1809" s="4" t="e">
        <f t="shared" si="226"/>
        <v>#DIV/0!</v>
      </c>
      <c r="O1809" s="4"/>
      <c r="P1809" s="4">
        <f>AVERAGE(I$1462:$I1809)</f>
        <v>20.671248275862077</v>
      </c>
      <c r="Q1809" s="4">
        <f t="shared" si="227"/>
        <v>20.861248275862078</v>
      </c>
    </row>
    <row r="1810" spans="1:17" x14ac:dyDescent="0.2">
      <c r="A1810" s="5">
        <v>43448</v>
      </c>
      <c r="J1810" s="4">
        <f t="shared" si="225"/>
        <v>23.056000000000001</v>
      </c>
      <c r="K1810" s="4">
        <f t="shared" ref="K1810:K1827" si="228">IF(I1810&lt;&gt;0,1,0)</f>
        <v>0</v>
      </c>
      <c r="N1810" s="4" t="e">
        <f t="shared" si="226"/>
        <v>#DIV/0!</v>
      </c>
      <c r="O1810" s="4"/>
      <c r="P1810" s="4">
        <f>AVERAGE(I$1462:$I1810)</f>
        <v>20.671248275862077</v>
      </c>
      <c r="Q1810" s="4">
        <f t="shared" si="227"/>
        <v>20.861248275862078</v>
      </c>
    </row>
    <row r="1811" spans="1:17" x14ac:dyDescent="0.2">
      <c r="A1811" s="5">
        <v>43449</v>
      </c>
      <c r="J1811" s="4">
        <f t="shared" si="225"/>
        <v>23.056000000000001</v>
      </c>
      <c r="K1811" s="4">
        <f t="shared" si="228"/>
        <v>0</v>
      </c>
      <c r="N1811" s="4" t="e">
        <f t="shared" si="226"/>
        <v>#DIV/0!</v>
      </c>
      <c r="O1811" s="4"/>
      <c r="P1811" s="4">
        <f>AVERAGE(I$1462:$I1811)</f>
        <v>20.671248275862077</v>
      </c>
      <c r="Q1811" s="4">
        <f t="shared" si="227"/>
        <v>20.861248275862078</v>
      </c>
    </row>
    <row r="1812" spans="1:17" x14ac:dyDescent="0.2">
      <c r="A1812" s="5">
        <v>43450</v>
      </c>
      <c r="J1812" s="4">
        <f t="shared" si="225"/>
        <v>23.056000000000001</v>
      </c>
      <c r="K1812" s="4">
        <f t="shared" si="228"/>
        <v>0</v>
      </c>
      <c r="N1812" s="4" t="e">
        <f t="shared" si="226"/>
        <v>#DIV/0!</v>
      </c>
      <c r="O1812" s="4"/>
      <c r="P1812" s="4">
        <f>AVERAGE(I$1462:$I1812)</f>
        <v>20.671248275862077</v>
      </c>
      <c r="Q1812" s="4">
        <f t="shared" si="227"/>
        <v>20.861248275862078</v>
      </c>
    </row>
    <row r="1813" spans="1:17" x14ac:dyDescent="0.2">
      <c r="A1813" s="5">
        <v>43451</v>
      </c>
      <c r="J1813" s="4">
        <f t="shared" si="225"/>
        <v>23.056000000000001</v>
      </c>
      <c r="K1813" s="4">
        <f t="shared" si="228"/>
        <v>0</v>
      </c>
      <c r="N1813" s="4" t="e">
        <f t="shared" si="226"/>
        <v>#DIV/0!</v>
      </c>
      <c r="O1813" s="4"/>
      <c r="P1813" s="4">
        <f>AVERAGE(I$1462:$I1813)</f>
        <v>20.671248275862077</v>
      </c>
      <c r="Q1813" s="4">
        <f t="shared" si="227"/>
        <v>20.861248275862078</v>
      </c>
    </row>
    <row r="1814" spans="1:17" x14ac:dyDescent="0.2">
      <c r="A1814" s="5">
        <v>43452</v>
      </c>
      <c r="J1814" s="4">
        <f t="shared" si="225"/>
        <v>23.056000000000001</v>
      </c>
      <c r="K1814" s="4">
        <f t="shared" si="228"/>
        <v>0</v>
      </c>
      <c r="N1814" s="4" t="e">
        <f t="shared" si="226"/>
        <v>#DIV/0!</v>
      </c>
      <c r="O1814" s="4"/>
      <c r="P1814" s="4">
        <f>AVERAGE(I$1462:$I1814)</f>
        <v>20.671248275862077</v>
      </c>
      <c r="Q1814" s="4">
        <f t="shared" si="227"/>
        <v>20.861248275862078</v>
      </c>
    </row>
    <row r="1815" spans="1:17" x14ac:dyDescent="0.2">
      <c r="A1815" s="5">
        <v>43453</v>
      </c>
      <c r="J1815" s="4">
        <f t="shared" si="225"/>
        <v>23.056000000000001</v>
      </c>
      <c r="K1815" s="4">
        <f t="shared" si="228"/>
        <v>0</v>
      </c>
      <c r="N1815" s="4" t="e">
        <f t="shared" si="226"/>
        <v>#DIV/0!</v>
      </c>
      <c r="O1815" s="4"/>
      <c r="P1815" s="4">
        <f>AVERAGE(I$1462:$I1815)</f>
        <v>20.671248275862077</v>
      </c>
      <c r="Q1815" s="4">
        <f t="shared" si="227"/>
        <v>20.861248275862078</v>
      </c>
    </row>
    <row r="1816" spans="1:17" x14ac:dyDescent="0.2">
      <c r="A1816" s="5">
        <v>43454</v>
      </c>
      <c r="J1816" s="4">
        <f t="shared" si="225"/>
        <v>23.056000000000001</v>
      </c>
      <c r="K1816" s="4">
        <f t="shared" si="228"/>
        <v>0</v>
      </c>
      <c r="N1816" s="4" t="e">
        <f t="shared" si="226"/>
        <v>#DIV/0!</v>
      </c>
      <c r="O1816" s="4"/>
      <c r="P1816" s="4">
        <f>AVERAGE(I$1462:$I1816)</f>
        <v>20.671248275862077</v>
      </c>
      <c r="Q1816" s="4">
        <f t="shared" si="227"/>
        <v>20.861248275862078</v>
      </c>
    </row>
    <row r="1817" spans="1:17" x14ac:dyDescent="0.2">
      <c r="A1817" s="5">
        <v>43455</v>
      </c>
      <c r="J1817" s="4">
        <f t="shared" si="225"/>
        <v>23.056000000000001</v>
      </c>
      <c r="K1817" s="4">
        <f t="shared" si="228"/>
        <v>0</v>
      </c>
      <c r="N1817" s="4" t="e">
        <f t="shared" si="226"/>
        <v>#DIV/0!</v>
      </c>
      <c r="O1817" s="4"/>
      <c r="P1817" s="4">
        <f>AVERAGE(I$1462:$I1817)</f>
        <v>20.671248275862077</v>
      </c>
      <c r="Q1817" s="4">
        <f t="shared" si="227"/>
        <v>20.861248275862078</v>
      </c>
    </row>
    <row r="1818" spans="1:17" x14ac:dyDescent="0.2">
      <c r="A1818" s="5">
        <v>43456</v>
      </c>
      <c r="J1818" s="4">
        <f t="shared" si="225"/>
        <v>23.056000000000001</v>
      </c>
      <c r="K1818" s="4">
        <f t="shared" si="228"/>
        <v>0</v>
      </c>
      <c r="N1818" s="4" t="e">
        <f t="shared" si="226"/>
        <v>#DIV/0!</v>
      </c>
      <c r="O1818" s="4"/>
      <c r="P1818" s="4">
        <f>AVERAGE(I$1462:$I1818)</f>
        <v>20.671248275862077</v>
      </c>
      <c r="Q1818" s="4">
        <f t="shared" si="227"/>
        <v>20.861248275862078</v>
      </c>
    </row>
    <row r="1819" spans="1:17" x14ac:dyDescent="0.2">
      <c r="A1819" s="5">
        <v>43457</v>
      </c>
      <c r="J1819" s="4">
        <f t="shared" ref="J1819:J1827" si="229">IF(I1819&lt;&gt;0,I1819+0.19,J1818)</f>
        <v>23.056000000000001</v>
      </c>
      <c r="K1819" s="4">
        <f t="shared" si="228"/>
        <v>0</v>
      </c>
      <c r="N1819" s="4" t="e">
        <f t="shared" si="226"/>
        <v>#DIV/0!</v>
      </c>
      <c r="O1819" s="4"/>
      <c r="P1819" s="4">
        <f>AVERAGE(I$1462:$I1819)</f>
        <v>20.671248275862077</v>
      </c>
      <c r="Q1819" s="4">
        <f t="shared" si="227"/>
        <v>20.861248275862078</v>
      </c>
    </row>
    <row r="1820" spans="1:17" x14ac:dyDescent="0.2">
      <c r="A1820" s="5">
        <v>43458</v>
      </c>
      <c r="J1820" s="4">
        <f t="shared" si="229"/>
        <v>23.056000000000001</v>
      </c>
      <c r="K1820" s="4">
        <f t="shared" si="228"/>
        <v>0</v>
      </c>
      <c r="N1820" s="4" t="e">
        <f t="shared" si="226"/>
        <v>#DIV/0!</v>
      </c>
      <c r="O1820" s="4"/>
      <c r="P1820" s="4">
        <f>AVERAGE(I$1462:$I1820)</f>
        <v>20.671248275862077</v>
      </c>
      <c r="Q1820" s="4">
        <f t="shared" si="227"/>
        <v>20.861248275862078</v>
      </c>
    </row>
    <row r="1821" spans="1:17" x14ac:dyDescent="0.2">
      <c r="A1821" s="5">
        <v>43459</v>
      </c>
      <c r="J1821" s="4">
        <f t="shared" si="229"/>
        <v>23.056000000000001</v>
      </c>
      <c r="K1821" s="4">
        <f t="shared" si="228"/>
        <v>0</v>
      </c>
      <c r="N1821" s="4" t="e">
        <f t="shared" si="226"/>
        <v>#DIV/0!</v>
      </c>
      <c r="O1821" s="4"/>
      <c r="P1821" s="4">
        <f>AVERAGE(I$1462:$I1821)</f>
        <v>20.671248275862077</v>
      </c>
      <c r="Q1821" s="4">
        <f t="shared" si="227"/>
        <v>20.861248275862078</v>
      </c>
    </row>
    <row r="1822" spans="1:17" x14ac:dyDescent="0.2">
      <c r="A1822" s="5">
        <v>43460</v>
      </c>
      <c r="J1822" s="4">
        <f t="shared" si="229"/>
        <v>23.056000000000001</v>
      </c>
      <c r="K1822" s="4">
        <f t="shared" si="228"/>
        <v>0</v>
      </c>
      <c r="N1822" s="4" t="e">
        <f t="shared" si="226"/>
        <v>#DIV/0!</v>
      </c>
      <c r="O1822" s="4"/>
      <c r="P1822" s="4">
        <f>AVERAGE(I$1462:$I1822)</f>
        <v>20.671248275862077</v>
      </c>
      <c r="Q1822" s="4">
        <f t="shared" si="227"/>
        <v>20.861248275862078</v>
      </c>
    </row>
    <row r="1823" spans="1:17" x14ac:dyDescent="0.2">
      <c r="A1823" s="5">
        <v>43461</v>
      </c>
      <c r="J1823" s="4">
        <f t="shared" si="229"/>
        <v>23.056000000000001</v>
      </c>
      <c r="K1823" s="4">
        <f t="shared" si="228"/>
        <v>0</v>
      </c>
      <c r="N1823" s="4" t="e">
        <f t="shared" si="226"/>
        <v>#DIV/0!</v>
      </c>
      <c r="O1823" s="4"/>
      <c r="P1823" s="4">
        <f>AVERAGE(I$1462:$I1823)</f>
        <v>20.671248275862077</v>
      </c>
      <c r="Q1823" s="4">
        <f t="shared" si="227"/>
        <v>20.861248275862078</v>
      </c>
    </row>
    <row r="1824" spans="1:17" x14ac:dyDescent="0.2">
      <c r="A1824" s="5">
        <v>43462</v>
      </c>
      <c r="J1824" s="4">
        <f t="shared" si="229"/>
        <v>23.056000000000001</v>
      </c>
      <c r="K1824" s="4">
        <f t="shared" si="228"/>
        <v>0</v>
      </c>
      <c r="N1824" s="4" t="e">
        <f t="shared" si="226"/>
        <v>#DIV/0!</v>
      </c>
      <c r="O1824" s="4"/>
      <c r="P1824" s="4">
        <f>AVERAGE(I$1462:$I1824)</f>
        <v>20.671248275862077</v>
      </c>
      <c r="Q1824" s="4">
        <f t="shared" si="227"/>
        <v>20.861248275862078</v>
      </c>
    </row>
    <row r="1825" spans="1:17" x14ac:dyDescent="0.2">
      <c r="A1825" s="5">
        <v>43463</v>
      </c>
      <c r="J1825" s="4">
        <f t="shared" si="229"/>
        <v>23.056000000000001</v>
      </c>
      <c r="K1825" s="4">
        <f t="shared" si="228"/>
        <v>0</v>
      </c>
      <c r="N1825" s="4" t="e">
        <f t="shared" si="226"/>
        <v>#DIV/0!</v>
      </c>
      <c r="O1825" s="4"/>
      <c r="P1825" s="4">
        <f>AVERAGE(I$1462:$I1825)</f>
        <v>20.671248275862077</v>
      </c>
      <c r="Q1825" s="4">
        <f t="shared" si="227"/>
        <v>20.861248275862078</v>
      </c>
    </row>
    <row r="1826" spans="1:17" x14ac:dyDescent="0.2">
      <c r="A1826" s="5">
        <v>43464</v>
      </c>
      <c r="J1826" s="4">
        <f t="shared" si="229"/>
        <v>23.056000000000001</v>
      </c>
      <c r="K1826" s="4">
        <f t="shared" si="228"/>
        <v>0</v>
      </c>
      <c r="N1826" s="4" t="e">
        <f t="shared" si="226"/>
        <v>#DIV/0!</v>
      </c>
      <c r="O1826" s="4"/>
      <c r="P1826" s="4">
        <f>AVERAGE(I$1462:$I1826)</f>
        <v>20.671248275862077</v>
      </c>
      <c r="Q1826" s="4">
        <f t="shared" si="227"/>
        <v>20.861248275862078</v>
      </c>
    </row>
    <row r="1827" spans="1:17" x14ac:dyDescent="0.2">
      <c r="A1827" s="5">
        <v>43465</v>
      </c>
      <c r="J1827" s="4">
        <f t="shared" si="229"/>
        <v>23.056000000000001</v>
      </c>
      <c r="K1827" s="4">
        <f t="shared" si="228"/>
        <v>0</v>
      </c>
      <c r="N1827" s="4" t="e">
        <f t="shared" si="226"/>
        <v>#DIV/0!</v>
      </c>
      <c r="O1827" s="4"/>
      <c r="P1827" s="4">
        <f>AVERAGE(I$1462:$I1827)</f>
        <v>20.671248275862077</v>
      </c>
      <c r="Q1827" s="4">
        <f t="shared" si="227"/>
        <v>20.861248275862078</v>
      </c>
    </row>
  </sheetData>
  <sheetProtection formatCells="0" formatColumns="0" formatRows="0" insertColumns="0" insertRows="0" insertHyperlinks="0" deleteColumns="0" deleteRows="0" sort="0" autoFilter="0" pivotTables="0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workbookViewId="0">
      <pane ySplit="3240" topLeftCell="A181" activePane="bottomLeft"/>
      <selection activeCell="G4" sqref="G4"/>
      <selection pane="bottomLeft" activeCell="C260" sqref="C260"/>
    </sheetView>
  </sheetViews>
  <sheetFormatPr baseColWidth="10" defaultRowHeight="12.75" x14ac:dyDescent="0.2"/>
  <cols>
    <col min="1" max="1" width="34" customWidth="1"/>
    <col min="2" max="2" width="17.42578125" bestFit="1" customWidth="1"/>
    <col min="3" max="3" width="17.85546875" customWidth="1"/>
    <col min="4" max="4" width="15.140625" customWidth="1"/>
    <col min="5" max="5" width="18.42578125" customWidth="1"/>
    <col min="6" max="7" width="12.140625" bestFit="1" customWidth="1"/>
    <col min="8" max="8" width="15.7109375" customWidth="1"/>
    <col min="9" max="9" width="12.85546875" bestFit="1" customWidth="1"/>
    <col min="10" max="10" width="15.42578125" bestFit="1" customWidth="1"/>
    <col min="11" max="11" width="20" customWidth="1"/>
    <col min="12" max="12" width="20.5703125" customWidth="1"/>
    <col min="13" max="13" width="14" customWidth="1"/>
    <col min="14" max="14" width="13.42578125" customWidth="1"/>
    <col min="15" max="15" width="15.7109375" bestFit="1" customWidth="1"/>
  </cols>
  <sheetData>
    <row r="1" spans="1:17" ht="15.75" x14ac:dyDescent="0.25">
      <c r="A1" s="6" t="s">
        <v>1</v>
      </c>
    </row>
    <row r="2" spans="1:17" ht="15.75" x14ac:dyDescent="0.25">
      <c r="A2" s="6" t="s">
        <v>41</v>
      </c>
    </row>
    <row r="3" spans="1:17" ht="15.75" x14ac:dyDescent="0.25">
      <c r="A3" s="39">
        <v>2018</v>
      </c>
      <c r="G3" s="3"/>
    </row>
    <row r="4" spans="1:17" ht="15.75" x14ac:dyDescent="0.25">
      <c r="A4" s="6" t="s">
        <v>42</v>
      </c>
      <c r="B4" s="6"/>
      <c r="G4" s="3"/>
    </row>
    <row r="6" spans="1:17" x14ac:dyDescent="0.2">
      <c r="A6" t="s">
        <v>2</v>
      </c>
      <c r="B6" s="7"/>
      <c r="C6" s="7">
        <v>651908</v>
      </c>
      <c r="K6" s="7"/>
    </row>
    <row r="7" spans="1:17" x14ac:dyDescent="0.2">
      <c r="A7" t="s">
        <v>4</v>
      </c>
      <c r="C7" s="8">
        <v>1</v>
      </c>
      <c r="D7" t="s">
        <v>3</v>
      </c>
      <c r="E7" s="50">
        <v>0.20960000000000001</v>
      </c>
      <c r="H7" s="4"/>
      <c r="I7" s="4"/>
      <c r="J7" s="4"/>
      <c r="K7" s="4"/>
      <c r="M7" s="4"/>
    </row>
    <row r="8" spans="1:17" x14ac:dyDescent="0.2">
      <c r="A8" s="9" t="s">
        <v>5</v>
      </c>
      <c r="C8">
        <f>SUM(A16:A260)</f>
        <v>170</v>
      </c>
    </row>
    <row r="10" spans="1:17" ht="38.25" x14ac:dyDescent="0.2">
      <c r="B10" s="10" t="s">
        <v>6</v>
      </c>
      <c r="C10" s="11" t="s">
        <v>7</v>
      </c>
      <c r="D10" s="11" t="s">
        <v>8</v>
      </c>
      <c r="E10" s="11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1" t="s">
        <v>18</v>
      </c>
      <c r="O10" s="108" t="s">
        <v>19</v>
      </c>
      <c r="P10" s="109"/>
      <c r="Q10" s="109"/>
    </row>
    <row r="11" spans="1:17" x14ac:dyDescent="0.2">
      <c r="B11" s="3">
        <f>'Marktpreise EEX NCG 2018'!A1152</f>
        <v>42790</v>
      </c>
      <c r="C11" s="7">
        <f t="shared" ref="C11:C65" si="0">IF(A11&gt;0,$C$6/$C$8,0)</f>
        <v>0</v>
      </c>
      <c r="D11" s="7">
        <v>0</v>
      </c>
      <c r="E11" s="7">
        <v>0</v>
      </c>
      <c r="F11" s="4">
        <f>'Marktpreise EEX NCG 2018'!B1152</f>
        <v>17.93</v>
      </c>
      <c r="G11" s="4">
        <f t="shared" ref="G11:G48" si="1">IF(F11&gt;0,F11+$E$7,G10)</f>
        <v>18.139600000000002</v>
      </c>
      <c r="H11" s="4">
        <f t="shared" ref="H11:H47" si="2">IF(E11&gt;0,G11,0)</f>
        <v>0</v>
      </c>
      <c r="I11" s="19">
        <f t="shared" ref="I11:I47" si="3">E11*G11</f>
        <v>0</v>
      </c>
      <c r="J11" s="19">
        <v>0</v>
      </c>
      <c r="K11" s="7">
        <v>0</v>
      </c>
      <c r="L11" s="18">
        <f t="shared" ref="L11:L65" si="4">K11*100/$C$6</f>
        <v>0</v>
      </c>
      <c r="M11" s="4"/>
      <c r="N11" s="4">
        <f>G11</f>
        <v>18.139600000000002</v>
      </c>
      <c r="O11" s="4">
        <f>N11</f>
        <v>18.139600000000002</v>
      </c>
      <c r="P11">
        <f t="shared" ref="P11:P47" si="5">IF(F11&gt;0,1,0)</f>
        <v>1</v>
      </c>
      <c r="Q11">
        <v>1</v>
      </c>
    </row>
    <row r="12" spans="1:17" x14ac:dyDescent="0.2">
      <c r="B12" s="3">
        <f>'Marktpreise EEX NCG 2018'!A1153</f>
        <v>42791</v>
      </c>
      <c r="C12" s="7">
        <f t="shared" si="0"/>
        <v>0</v>
      </c>
      <c r="D12" s="7">
        <f t="shared" ref="D12:D15" si="6">IF(F12&gt;=F11,IF(F12=0,C12+D11,0),C12+D11)</f>
        <v>0</v>
      </c>
      <c r="E12" s="7">
        <f t="shared" ref="E12:E15" si="7">IF(F12&gt;=F11,IF(F12=0,0,C12+D11),0)</f>
        <v>0</v>
      </c>
      <c r="F12" s="4">
        <f>'Marktpreise EEX NCG 2018'!B1153</f>
        <v>0</v>
      </c>
      <c r="G12" s="4">
        <f t="shared" si="1"/>
        <v>18.139600000000002</v>
      </c>
      <c r="H12" s="4">
        <f t="shared" si="2"/>
        <v>0</v>
      </c>
      <c r="I12" s="19">
        <f t="shared" si="3"/>
        <v>0</v>
      </c>
      <c r="J12" s="19">
        <f t="shared" ref="J12:J65" si="8">I12+J11</f>
        <v>0</v>
      </c>
      <c r="K12" s="7">
        <f t="shared" ref="K12:K48" si="9">E12+K11</f>
        <v>0</v>
      </c>
      <c r="L12" s="18">
        <f t="shared" si="4"/>
        <v>0</v>
      </c>
      <c r="M12" s="4"/>
      <c r="N12" s="4">
        <f t="shared" ref="N12:N65" si="10">O12/Q12</f>
        <v>18.139600000000002</v>
      </c>
      <c r="O12" s="4">
        <f t="shared" ref="O12:O48" si="11">IF(F12&gt;0,G12+O11,O11)</f>
        <v>18.139600000000002</v>
      </c>
      <c r="P12">
        <f t="shared" si="5"/>
        <v>0</v>
      </c>
      <c r="Q12">
        <f t="shared" ref="Q12:Q65" si="12">P12+Q11</f>
        <v>1</v>
      </c>
    </row>
    <row r="13" spans="1:17" x14ac:dyDescent="0.2">
      <c r="B13" s="3">
        <f>'Marktpreise EEX NCG 2018'!A1154</f>
        <v>42792</v>
      </c>
      <c r="C13" s="7">
        <f t="shared" si="0"/>
        <v>0</v>
      </c>
      <c r="D13" s="7">
        <f t="shared" si="6"/>
        <v>0</v>
      </c>
      <c r="E13" s="7">
        <f t="shared" si="7"/>
        <v>0</v>
      </c>
      <c r="F13" s="4">
        <f>'Marktpreise EEX NCG 2018'!B1154</f>
        <v>0</v>
      </c>
      <c r="G13" s="4">
        <f t="shared" si="1"/>
        <v>18.139600000000002</v>
      </c>
      <c r="H13" s="4">
        <f t="shared" si="2"/>
        <v>0</v>
      </c>
      <c r="I13" s="19">
        <f t="shared" si="3"/>
        <v>0</v>
      </c>
      <c r="J13" s="19">
        <f t="shared" si="8"/>
        <v>0</v>
      </c>
      <c r="K13" s="7">
        <f t="shared" si="9"/>
        <v>0</v>
      </c>
      <c r="L13" s="18">
        <f t="shared" si="4"/>
        <v>0</v>
      </c>
      <c r="M13" s="4"/>
      <c r="N13" s="4">
        <f t="shared" si="10"/>
        <v>18.139600000000002</v>
      </c>
      <c r="O13" s="4">
        <f t="shared" si="11"/>
        <v>18.139600000000002</v>
      </c>
      <c r="P13">
        <f t="shared" si="5"/>
        <v>0</v>
      </c>
      <c r="Q13">
        <f t="shared" si="12"/>
        <v>1</v>
      </c>
    </row>
    <row r="14" spans="1:17" x14ac:dyDescent="0.2">
      <c r="B14" s="3">
        <f>'Marktpreise EEX NCG 2018'!A1155</f>
        <v>42793</v>
      </c>
      <c r="C14" s="7">
        <f t="shared" si="0"/>
        <v>0</v>
      </c>
      <c r="D14" s="7">
        <f t="shared" si="6"/>
        <v>0</v>
      </c>
      <c r="E14" s="7">
        <f t="shared" si="7"/>
        <v>0</v>
      </c>
      <c r="F14" s="4">
        <f>'Marktpreise EEX NCG 2018'!B1155</f>
        <v>17.62</v>
      </c>
      <c r="G14" s="4">
        <f t="shared" si="1"/>
        <v>17.829599999999999</v>
      </c>
      <c r="H14" s="4">
        <f t="shared" si="2"/>
        <v>0</v>
      </c>
      <c r="I14" s="19">
        <f t="shared" si="3"/>
        <v>0</v>
      </c>
      <c r="J14" s="19">
        <f t="shared" si="8"/>
        <v>0</v>
      </c>
      <c r="K14" s="7">
        <f t="shared" si="9"/>
        <v>0</v>
      </c>
      <c r="L14" s="18">
        <f t="shared" si="4"/>
        <v>0</v>
      </c>
      <c r="M14" s="4"/>
      <c r="N14" s="4">
        <f t="shared" si="10"/>
        <v>17.9846</v>
      </c>
      <c r="O14" s="4">
        <f t="shared" si="11"/>
        <v>35.969200000000001</v>
      </c>
      <c r="P14">
        <f t="shared" si="5"/>
        <v>1</v>
      </c>
      <c r="Q14">
        <f t="shared" si="12"/>
        <v>2</v>
      </c>
    </row>
    <row r="15" spans="1:17" x14ac:dyDescent="0.2">
      <c r="B15" s="3">
        <f>'Marktpreise EEX NCG 2018'!A1156</f>
        <v>42794</v>
      </c>
      <c r="C15" s="7">
        <f t="shared" si="0"/>
        <v>0</v>
      </c>
      <c r="D15" s="7">
        <f t="shared" si="6"/>
        <v>0</v>
      </c>
      <c r="E15" s="7">
        <f t="shared" si="7"/>
        <v>0</v>
      </c>
      <c r="F15" s="4">
        <f>'Marktpreise EEX NCG 2018'!B1156</f>
        <v>17.329999999999998</v>
      </c>
      <c r="G15" s="4">
        <f t="shared" si="1"/>
        <v>17.5396</v>
      </c>
      <c r="H15" s="4">
        <f t="shared" si="2"/>
        <v>0</v>
      </c>
      <c r="I15" s="19">
        <f t="shared" si="3"/>
        <v>0</v>
      </c>
      <c r="J15" s="19">
        <f t="shared" si="8"/>
        <v>0</v>
      </c>
      <c r="K15" s="7">
        <f t="shared" si="9"/>
        <v>0</v>
      </c>
      <c r="L15" s="18">
        <f t="shared" si="4"/>
        <v>0</v>
      </c>
      <c r="M15" s="4"/>
      <c r="N15" s="4">
        <f t="shared" si="10"/>
        <v>17.836266666666667</v>
      </c>
      <c r="O15" s="4">
        <f t="shared" si="11"/>
        <v>53.508800000000001</v>
      </c>
      <c r="P15">
        <f t="shared" si="5"/>
        <v>1</v>
      </c>
      <c r="Q15">
        <f t="shared" si="12"/>
        <v>3</v>
      </c>
    </row>
    <row r="16" spans="1:17" x14ac:dyDescent="0.2">
      <c r="A16">
        <v>1</v>
      </c>
      <c r="B16" s="3">
        <f>'Marktpreise EEX NCG 2018'!A1157</f>
        <v>42795</v>
      </c>
      <c r="C16" s="7">
        <f t="shared" si="0"/>
        <v>3834.7529411764708</v>
      </c>
      <c r="D16" s="7">
        <f>IF(G16&gt;=G15,IF(F16=0,C16+D15,0),C16+D15)</f>
        <v>0</v>
      </c>
      <c r="E16" s="7">
        <f>IF(G16&gt;=G15,IF(F16=0,0,C16+D15),0)</f>
        <v>3834.7529411764708</v>
      </c>
      <c r="F16" s="4">
        <f>'Marktpreise EEX NCG 2018'!B1157</f>
        <v>17.45</v>
      </c>
      <c r="G16" s="4">
        <f>IF(F16&gt;0,F16+$E$7,G15)</f>
        <v>17.659599999999998</v>
      </c>
      <c r="H16" s="4">
        <f t="shared" si="2"/>
        <v>17.659599999999998</v>
      </c>
      <c r="I16" s="19">
        <f t="shared" si="3"/>
        <v>67720.203039999993</v>
      </c>
      <c r="J16" s="19">
        <f>I16+J15</f>
        <v>67720.203039999993</v>
      </c>
      <c r="K16" s="7">
        <f>E16+K15</f>
        <v>3834.7529411764708</v>
      </c>
      <c r="L16" s="18">
        <f t="shared" si="4"/>
        <v>0.58823529411764708</v>
      </c>
      <c r="M16" s="4">
        <f t="shared" ref="M16:M65" si="13">J16/K16</f>
        <v>17.659599999999998</v>
      </c>
      <c r="N16" s="4">
        <f t="shared" si="10"/>
        <v>17.792099999999998</v>
      </c>
      <c r="O16" s="4">
        <f>IF(F16&gt;0,G16+O15,O15)</f>
        <v>71.168399999999991</v>
      </c>
      <c r="P16">
        <f t="shared" si="5"/>
        <v>1</v>
      </c>
      <c r="Q16">
        <f>P16+Q15</f>
        <v>4</v>
      </c>
    </row>
    <row r="17" spans="1:17" x14ac:dyDescent="0.2">
      <c r="A17">
        <v>1</v>
      </c>
      <c r="B17" s="3">
        <f>'Marktpreise EEX NCG 2018'!A1158</f>
        <v>42796</v>
      </c>
      <c r="C17" s="7">
        <f t="shared" si="0"/>
        <v>3834.7529411764708</v>
      </c>
      <c r="D17" s="7">
        <f t="shared" ref="D17:D19" si="14">IF(G17&gt;=G16,IF(F17=0,C17+D16,0),C17+D16)</f>
        <v>3834.7529411764708</v>
      </c>
      <c r="E17" s="7">
        <f t="shared" ref="E17:E19" si="15">IF(G17&gt;=G16,IF(F17=0,0,C17+D16),0)</f>
        <v>0</v>
      </c>
      <c r="F17" s="4">
        <f>'Marktpreise EEX NCG 2018'!B1158</f>
        <v>17.27</v>
      </c>
      <c r="G17" s="4">
        <f t="shared" si="1"/>
        <v>17.479599999999998</v>
      </c>
      <c r="H17" s="4">
        <f t="shared" si="2"/>
        <v>0</v>
      </c>
      <c r="I17" s="19">
        <f t="shared" si="3"/>
        <v>0</v>
      </c>
      <c r="J17" s="19">
        <f t="shared" si="8"/>
        <v>67720.203039999993</v>
      </c>
      <c r="K17" s="7">
        <f t="shared" si="9"/>
        <v>3834.7529411764708</v>
      </c>
      <c r="L17" s="18">
        <f t="shared" si="4"/>
        <v>0.58823529411764708</v>
      </c>
      <c r="M17" s="4">
        <f t="shared" si="13"/>
        <v>17.659599999999998</v>
      </c>
      <c r="N17" s="4">
        <f t="shared" si="10"/>
        <v>17.729599999999998</v>
      </c>
      <c r="O17" s="4">
        <f t="shared" si="11"/>
        <v>88.647999999999996</v>
      </c>
      <c r="P17">
        <f t="shared" si="5"/>
        <v>1</v>
      </c>
      <c r="Q17">
        <f t="shared" si="12"/>
        <v>5</v>
      </c>
    </row>
    <row r="18" spans="1:17" x14ac:dyDescent="0.2">
      <c r="A18">
        <v>1</v>
      </c>
      <c r="B18" s="3">
        <f>'Marktpreise EEX NCG 2018'!A1159</f>
        <v>42797</v>
      </c>
      <c r="C18" s="7">
        <f t="shared" si="0"/>
        <v>3834.7529411764708</v>
      </c>
      <c r="D18" s="7">
        <f t="shared" si="14"/>
        <v>0</v>
      </c>
      <c r="E18" s="7">
        <f t="shared" si="15"/>
        <v>7669.5058823529416</v>
      </c>
      <c r="F18" s="4">
        <f>'Marktpreise EEX NCG 2018'!B1159</f>
        <v>17.34</v>
      </c>
      <c r="G18" s="4">
        <f t="shared" si="1"/>
        <v>17.549599999999998</v>
      </c>
      <c r="H18" s="4">
        <f t="shared" si="2"/>
        <v>17.549599999999998</v>
      </c>
      <c r="I18" s="19">
        <f t="shared" si="3"/>
        <v>134596.76043294117</v>
      </c>
      <c r="J18" s="19">
        <f t="shared" si="8"/>
        <v>202316.96347294116</v>
      </c>
      <c r="K18" s="7">
        <f t="shared" si="9"/>
        <v>11504.258823529413</v>
      </c>
      <c r="L18" s="18">
        <f t="shared" si="4"/>
        <v>1.7647058823529416</v>
      </c>
      <c r="M18" s="4">
        <f t="shared" si="13"/>
        <v>17.586266666666663</v>
      </c>
      <c r="N18" s="4">
        <f t="shared" si="10"/>
        <v>17.6996</v>
      </c>
      <c r="O18" s="4">
        <f t="shared" si="11"/>
        <v>106.19759999999999</v>
      </c>
      <c r="P18">
        <f t="shared" si="5"/>
        <v>1</v>
      </c>
      <c r="Q18">
        <f t="shared" si="12"/>
        <v>6</v>
      </c>
    </row>
    <row r="19" spans="1:17" x14ac:dyDescent="0.2">
      <c r="B19" s="3">
        <f>'Marktpreise EEX NCG 2018'!A1160</f>
        <v>42798</v>
      </c>
      <c r="C19" s="7">
        <f t="shared" si="0"/>
        <v>0</v>
      </c>
      <c r="D19" s="7">
        <f t="shared" si="14"/>
        <v>0</v>
      </c>
      <c r="E19" s="7">
        <f t="shared" si="15"/>
        <v>0</v>
      </c>
      <c r="F19" s="4">
        <f>'Marktpreise EEX NCG 2018'!B1160</f>
        <v>0</v>
      </c>
      <c r="G19" s="4">
        <f t="shared" si="1"/>
        <v>17.549599999999998</v>
      </c>
      <c r="H19" s="4">
        <f t="shared" si="2"/>
        <v>0</v>
      </c>
      <c r="I19" s="19">
        <f t="shared" si="3"/>
        <v>0</v>
      </c>
      <c r="J19" s="19">
        <f t="shared" si="8"/>
        <v>202316.96347294116</v>
      </c>
      <c r="K19" s="7">
        <f t="shared" si="9"/>
        <v>11504.258823529413</v>
      </c>
      <c r="L19" s="18">
        <f t="shared" si="4"/>
        <v>1.7647058823529416</v>
      </c>
      <c r="M19" s="4">
        <f t="shared" si="13"/>
        <v>17.586266666666663</v>
      </c>
      <c r="N19" s="4">
        <f t="shared" si="10"/>
        <v>17.6996</v>
      </c>
      <c r="O19" s="4">
        <f t="shared" si="11"/>
        <v>106.19759999999999</v>
      </c>
      <c r="P19">
        <f t="shared" si="5"/>
        <v>0</v>
      </c>
      <c r="Q19">
        <f t="shared" si="12"/>
        <v>6</v>
      </c>
    </row>
    <row r="20" spans="1:17" x14ac:dyDescent="0.2">
      <c r="B20" s="3">
        <f>'Marktpreise EEX NCG 2018'!A1161</f>
        <v>42799</v>
      </c>
      <c r="C20" s="7">
        <f t="shared" si="0"/>
        <v>0</v>
      </c>
      <c r="D20" s="7">
        <f>IF(G20&gt;=G19,IF(F20=0,C20+D19,0),C20+D19)</f>
        <v>0</v>
      </c>
      <c r="E20" s="7">
        <f>IF(G20&gt;=G19,IF(F20=0,0,C20+D19),0)</f>
        <v>0</v>
      </c>
      <c r="F20" s="4">
        <f>'Marktpreise EEX NCG 2018'!B1161</f>
        <v>0</v>
      </c>
      <c r="G20" s="4">
        <f t="shared" si="1"/>
        <v>17.549599999999998</v>
      </c>
      <c r="H20" s="4">
        <f t="shared" si="2"/>
        <v>0</v>
      </c>
      <c r="I20" s="19">
        <f t="shared" si="3"/>
        <v>0</v>
      </c>
      <c r="J20" s="19">
        <f t="shared" si="8"/>
        <v>202316.96347294116</v>
      </c>
      <c r="K20" s="7">
        <f t="shared" si="9"/>
        <v>11504.258823529413</v>
      </c>
      <c r="L20" s="18">
        <f t="shared" si="4"/>
        <v>1.7647058823529416</v>
      </c>
      <c r="M20" s="4">
        <f t="shared" si="13"/>
        <v>17.586266666666663</v>
      </c>
      <c r="N20" s="4">
        <f t="shared" si="10"/>
        <v>17.6996</v>
      </c>
      <c r="O20" s="4">
        <f t="shared" si="11"/>
        <v>106.19759999999999</v>
      </c>
      <c r="P20">
        <f t="shared" si="5"/>
        <v>0</v>
      </c>
      <c r="Q20">
        <f t="shared" si="12"/>
        <v>6</v>
      </c>
    </row>
    <row r="21" spans="1:17" x14ac:dyDescent="0.2">
      <c r="A21">
        <v>1</v>
      </c>
      <c r="B21" s="3">
        <f>'Marktpreise EEX NCG 2018'!A1162</f>
        <v>42800</v>
      </c>
      <c r="C21" s="7">
        <f t="shared" si="0"/>
        <v>3834.7529411764708</v>
      </c>
      <c r="D21" s="7">
        <f t="shared" ref="D21:D84" si="16">IF(G21&gt;=G20,IF(F21=0,C21+D20,0),C21+D20)</f>
        <v>0</v>
      </c>
      <c r="E21" s="7">
        <f t="shared" ref="E21:E84" si="17">IF(G21&gt;=G20,IF(F21=0,0,C21+D20),0)</f>
        <v>3834.7529411764708</v>
      </c>
      <c r="F21" s="4">
        <f>'Marktpreise EEX NCG 2018'!B1162</f>
        <v>17.37</v>
      </c>
      <c r="G21" s="4">
        <f t="shared" si="1"/>
        <v>17.579599999999999</v>
      </c>
      <c r="H21" s="4">
        <f t="shared" si="2"/>
        <v>17.579599999999999</v>
      </c>
      <c r="I21" s="19">
        <f t="shared" si="3"/>
        <v>67413.422804705886</v>
      </c>
      <c r="J21" s="19">
        <f t="shared" si="8"/>
        <v>269730.38627764705</v>
      </c>
      <c r="K21" s="7">
        <f t="shared" si="9"/>
        <v>15339.011764705883</v>
      </c>
      <c r="L21" s="18">
        <f t="shared" si="4"/>
        <v>2.3529411764705883</v>
      </c>
      <c r="M21" s="4">
        <f t="shared" si="13"/>
        <v>17.584599999999998</v>
      </c>
      <c r="N21" s="4">
        <f t="shared" si="10"/>
        <v>17.682457142857142</v>
      </c>
      <c r="O21" s="4">
        <f t="shared" si="11"/>
        <v>123.77719999999999</v>
      </c>
      <c r="P21">
        <f t="shared" si="5"/>
        <v>1</v>
      </c>
      <c r="Q21">
        <f t="shared" si="12"/>
        <v>7</v>
      </c>
    </row>
    <row r="22" spans="1:17" x14ac:dyDescent="0.2">
      <c r="A22">
        <v>1</v>
      </c>
      <c r="B22" s="3">
        <f>'Marktpreise EEX NCG 2018'!A1163</f>
        <v>42801</v>
      </c>
      <c r="C22" s="7">
        <f t="shared" si="0"/>
        <v>3834.7529411764708</v>
      </c>
      <c r="D22" s="7">
        <f t="shared" si="16"/>
        <v>3834.7529411764708</v>
      </c>
      <c r="E22" s="7">
        <f t="shared" si="17"/>
        <v>0</v>
      </c>
      <c r="F22" s="4">
        <f>'Marktpreise EEX NCG 2018'!B1163</f>
        <v>17.190000000000001</v>
      </c>
      <c r="G22" s="4">
        <f t="shared" si="1"/>
        <v>17.3996</v>
      </c>
      <c r="H22" s="4">
        <f t="shared" si="2"/>
        <v>0</v>
      </c>
      <c r="I22" s="19">
        <f t="shared" si="3"/>
        <v>0</v>
      </c>
      <c r="J22" s="19">
        <f t="shared" si="8"/>
        <v>269730.38627764705</v>
      </c>
      <c r="K22" s="7">
        <f t="shared" si="9"/>
        <v>15339.011764705883</v>
      </c>
      <c r="L22" s="18">
        <f t="shared" si="4"/>
        <v>2.3529411764705883</v>
      </c>
      <c r="M22" s="4">
        <f t="shared" si="13"/>
        <v>17.584599999999998</v>
      </c>
      <c r="N22" s="4">
        <f t="shared" si="10"/>
        <v>17.647099999999998</v>
      </c>
      <c r="O22" s="4">
        <f t="shared" si="11"/>
        <v>141.17679999999999</v>
      </c>
      <c r="P22">
        <f t="shared" si="5"/>
        <v>1</v>
      </c>
      <c r="Q22">
        <f t="shared" si="12"/>
        <v>8</v>
      </c>
    </row>
    <row r="23" spans="1:17" x14ac:dyDescent="0.2">
      <c r="A23">
        <v>1</v>
      </c>
      <c r="B23" s="3">
        <f>'Marktpreise EEX NCG 2018'!A1164</f>
        <v>42802</v>
      </c>
      <c r="C23" s="7">
        <f t="shared" si="0"/>
        <v>3834.7529411764708</v>
      </c>
      <c r="D23" s="7">
        <f t="shared" si="16"/>
        <v>7669.5058823529416</v>
      </c>
      <c r="E23" s="7">
        <f t="shared" si="17"/>
        <v>0</v>
      </c>
      <c r="F23" s="4">
        <f>'Marktpreise EEX NCG 2018'!B1164</f>
        <v>17.100000000000001</v>
      </c>
      <c r="G23" s="4">
        <f t="shared" si="1"/>
        <v>17.309600000000003</v>
      </c>
      <c r="H23" s="4">
        <f t="shared" si="2"/>
        <v>0</v>
      </c>
      <c r="I23" s="19">
        <f t="shared" si="3"/>
        <v>0</v>
      </c>
      <c r="J23" s="19">
        <f t="shared" si="8"/>
        <v>269730.38627764705</v>
      </c>
      <c r="K23" s="7">
        <f t="shared" si="9"/>
        <v>15339.011764705883</v>
      </c>
      <c r="L23" s="18">
        <f t="shared" si="4"/>
        <v>2.3529411764705883</v>
      </c>
      <c r="M23" s="4">
        <f t="shared" si="13"/>
        <v>17.584599999999998</v>
      </c>
      <c r="N23" s="4">
        <f t="shared" si="10"/>
        <v>17.6096</v>
      </c>
      <c r="O23" s="4">
        <f t="shared" si="11"/>
        <v>158.4864</v>
      </c>
      <c r="P23">
        <f t="shared" si="5"/>
        <v>1</v>
      </c>
      <c r="Q23">
        <f t="shared" si="12"/>
        <v>9</v>
      </c>
    </row>
    <row r="24" spans="1:17" x14ac:dyDescent="0.2">
      <c r="A24">
        <v>1</v>
      </c>
      <c r="B24" s="3">
        <f>'Marktpreise EEX NCG 2018'!A1165</f>
        <v>42803</v>
      </c>
      <c r="C24" s="7">
        <f t="shared" si="0"/>
        <v>3834.7529411764708</v>
      </c>
      <c r="D24" s="7">
        <f t="shared" si="16"/>
        <v>11504.258823529413</v>
      </c>
      <c r="E24" s="7">
        <f t="shared" si="17"/>
        <v>0</v>
      </c>
      <c r="F24" s="4">
        <f>'Marktpreise EEX NCG 2018'!B1165</f>
        <v>16.77</v>
      </c>
      <c r="G24" s="4">
        <f t="shared" si="1"/>
        <v>16.979599999999998</v>
      </c>
      <c r="H24" s="4">
        <f t="shared" si="2"/>
        <v>0</v>
      </c>
      <c r="I24" s="19">
        <f t="shared" si="3"/>
        <v>0</v>
      </c>
      <c r="J24" s="19">
        <f t="shared" si="8"/>
        <v>269730.38627764705</v>
      </c>
      <c r="K24" s="7">
        <f t="shared" si="9"/>
        <v>15339.011764705883</v>
      </c>
      <c r="L24" s="18">
        <f t="shared" si="4"/>
        <v>2.3529411764705883</v>
      </c>
      <c r="M24" s="4">
        <f t="shared" si="13"/>
        <v>17.584599999999998</v>
      </c>
      <c r="N24" s="4">
        <f t="shared" si="10"/>
        <v>17.546600000000002</v>
      </c>
      <c r="O24" s="4">
        <f t="shared" si="11"/>
        <v>175.46600000000001</v>
      </c>
      <c r="P24">
        <f t="shared" si="5"/>
        <v>1</v>
      </c>
      <c r="Q24">
        <f t="shared" si="12"/>
        <v>10</v>
      </c>
    </row>
    <row r="25" spans="1:17" x14ac:dyDescent="0.2">
      <c r="A25">
        <v>1</v>
      </c>
      <c r="B25" s="3">
        <f>'Marktpreise EEX NCG 2018'!A1166</f>
        <v>42804</v>
      </c>
      <c r="C25" s="7">
        <f t="shared" si="0"/>
        <v>3834.7529411764708</v>
      </c>
      <c r="D25" s="7">
        <f t="shared" si="16"/>
        <v>0</v>
      </c>
      <c r="E25" s="7">
        <f t="shared" si="17"/>
        <v>15339.011764705883</v>
      </c>
      <c r="F25" s="4">
        <f>'Marktpreise EEX NCG 2018'!B1166</f>
        <v>16.8</v>
      </c>
      <c r="G25" s="4">
        <f t="shared" si="1"/>
        <v>17.009599999999999</v>
      </c>
      <c r="H25" s="4">
        <f t="shared" si="2"/>
        <v>17.009599999999999</v>
      </c>
      <c r="I25" s="19">
        <f t="shared" si="3"/>
        <v>260910.45451294119</v>
      </c>
      <c r="J25" s="19">
        <f t="shared" si="8"/>
        <v>530640.84079058818</v>
      </c>
      <c r="K25" s="7">
        <f t="shared" si="9"/>
        <v>30678.023529411767</v>
      </c>
      <c r="L25" s="18">
        <f t="shared" si="4"/>
        <v>4.7058823529411766</v>
      </c>
      <c r="M25" s="4">
        <f t="shared" si="13"/>
        <v>17.297099999999997</v>
      </c>
      <c r="N25" s="4">
        <f t="shared" si="10"/>
        <v>17.497781818181821</v>
      </c>
      <c r="O25" s="4">
        <f t="shared" si="11"/>
        <v>192.47560000000001</v>
      </c>
      <c r="P25">
        <f t="shared" si="5"/>
        <v>1</v>
      </c>
      <c r="Q25">
        <f t="shared" si="12"/>
        <v>11</v>
      </c>
    </row>
    <row r="26" spans="1:17" x14ac:dyDescent="0.2">
      <c r="B26" s="3">
        <f>'Marktpreise EEX NCG 2018'!A1167</f>
        <v>42805</v>
      </c>
      <c r="C26" s="7">
        <f t="shared" si="0"/>
        <v>0</v>
      </c>
      <c r="D26" s="7">
        <f t="shared" si="16"/>
        <v>0</v>
      </c>
      <c r="E26" s="7">
        <f t="shared" si="17"/>
        <v>0</v>
      </c>
      <c r="F26" s="4">
        <f>'Marktpreise EEX NCG 2018'!B1167</f>
        <v>0</v>
      </c>
      <c r="G26" s="4">
        <f t="shared" si="1"/>
        <v>17.009599999999999</v>
      </c>
      <c r="H26" s="4">
        <f t="shared" si="2"/>
        <v>0</v>
      </c>
      <c r="I26" s="19">
        <f t="shared" si="3"/>
        <v>0</v>
      </c>
      <c r="J26" s="19">
        <f t="shared" si="8"/>
        <v>530640.84079058818</v>
      </c>
      <c r="K26" s="7">
        <f t="shared" si="9"/>
        <v>30678.023529411767</v>
      </c>
      <c r="L26" s="18">
        <f t="shared" si="4"/>
        <v>4.7058823529411766</v>
      </c>
      <c r="M26" s="4">
        <f t="shared" si="13"/>
        <v>17.297099999999997</v>
      </c>
      <c r="N26" s="4">
        <f t="shared" si="10"/>
        <v>17.497781818181821</v>
      </c>
      <c r="O26" s="4">
        <f t="shared" si="11"/>
        <v>192.47560000000001</v>
      </c>
      <c r="P26">
        <f t="shared" si="5"/>
        <v>0</v>
      </c>
      <c r="Q26">
        <f t="shared" si="12"/>
        <v>11</v>
      </c>
    </row>
    <row r="27" spans="1:17" x14ac:dyDescent="0.2">
      <c r="B27" s="3">
        <f>'Marktpreise EEX NCG 2018'!A1168</f>
        <v>42806</v>
      </c>
      <c r="C27" s="7">
        <f t="shared" si="0"/>
        <v>0</v>
      </c>
      <c r="D27" s="7">
        <f t="shared" si="16"/>
        <v>0</v>
      </c>
      <c r="E27" s="7">
        <f t="shared" si="17"/>
        <v>0</v>
      </c>
      <c r="F27" s="4">
        <f>'Marktpreise EEX NCG 2018'!B1168</f>
        <v>0</v>
      </c>
      <c r="G27" s="4">
        <f t="shared" si="1"/>
        <v>17.009599999999999</v>
      </c>
      <c r="H27" s="4">
        <f t="shared" si="2"/>
        <v>0</v>
      </c>
      <c r="I27" s="19">
        <f t="shared" si="3"/>
        <v>0</v>
      </c>
      <c r="J27" s="19">
        <f t="shared" si="8"/>
        <v>530640.84079058818</v>
      </c>
      <c r="K27" s="7">
        <f t="shared" si="9"/>
        <v>30678.023529411767</v>
      </c>
      <c r="L27" s="18">
        <f t="shared" si="4"/>
        <v>4.7058823529411766</v>
      </c>
      <c r="M27" s="4">
        <f t="shared" si="13"/>
        <v>17.297099999999997</v>
      </c>
      <c r="N27" s="4">
        <f t="shared" si="10"/>
        <v>17.497781818181821</v>
      </c>
      <c r="O27" s="4">
        <f t="shared" si="11"/>
        <v>192.47560000000001</v>
      </c>
      <c r="P27">
        <f t="shared" si="5"/>
        <v>0</v>
      </c>
      <c r="Q27">
        <f t="shared" si="12"/>
        <v>11</v>
      </c>
    </row>
    <row r="28" spans="1:17" x14ac:dyDescent="0.2">
      <c r="A28">
        <v>1</v>
      </c>
      <c r="B28" s="3">
        <f>'Marktpreise EEX NCG 2018'!A1169</f>
        <v>42807</v>
      </c>
      <c r="C28" s="7">
        <f t="shared" si="0"/>
        <v>3834.7529411764708</v>
      </c>
      <c r="D28" s="7">
        <f t="shared" si="16"/>
        <v>3834.7529411764708</v>
      </c>
      <c r="E28" s="7">
        <f t="shared" si="17"/>
        <v>0</v>
      </c>
      <c r="F28" s="4">
        <f>'Marktpreise EEX NCG 2018'!B1169</f>
        <v>16.55</v>
      </c>
      <c r="G28" s="4">
        <f t="shared" si="1"/>
        <v>16.759599999999999</v>
      </c>
      <c r="H28" s="4">
        <f t="shared" si="2"/>
        <v>0</v>
      </c>
      <c r="I28" s="19">
        <f t="shared" si="3"/>
        <v>0</v>
      </c>
      <c r="J28" s="19">
        <f t="shared" si="8"/>
        <v>530640.84079058818</v>
      </c>
      <c r="K28" s="7">
        <f t="shared" si="9"/>
        <v>30678.023529411767</v>
      </c>
      <c r="L28" s="18">
        <f t="shared" si="4"/>
        <v>4.7058823529411766</v>
      </c>
      <c r="M28" s="4">
        <f t="shared" si="13"/>
        <v>17.297099999999997</v>
      </c>
      <c r="N28" s="4">
        <f t="shared" si="10"/>
        <v>17.436266666666668</v>
      </c>
      <c r="O28" s="4">
        <f t="shared" si="11"/>
        <v>209.23520000000002</v>
      </c>
      <c r="P28">
        <f t="shared" si="5"/>
        <v>1</v>
      </c>
      <c r="Q28">
        <f t="shared" si="12"/>
        <v>12</v>
      </c>
    </row>
    <row r="29" spans="1:17" x14ac:dyDescent="0.2">
      <c r="A29">
        <v>1</v>
      </c>
      <c r="B29" s="3">
        <f>'Marktpreise EEX NCG 2018'!A1170</f>
        <v>42808</v>
      </c>
      <c r="C29" s="7">
        <f t="shared" si="0"/>
        <v>3834.7529411764708</v>
      </c>
      <c r="D29" s="7">
        <f t="shared" si="16"/>
        <v>0</v>
      </c>
      <c r="E29" s="7">
        <f t="shared" si="17"/>
        <v>7669.5058823529416</v>
      </c>
      <c r="F29" s="4">
        <f>'Marktpreise EEX NCG 2018'!B1170</f>
        <v>16.59</v>
      </c>
      <c r="G29" s="4">
        <f t="shared" si="1"/>
        <v>16.799599999999998</v>
      </c>
      <c r="H29" s="4">
        <f t="shared" si="2"/>
        <v>16.799599999999998</v>
      </c>
      <c r="I29" s="19">
        <f t="shared" si="3"/>
        <v>128844.63102117646</v>
      </c>
      <c r="J29" s="19">
        <f t="shared" si="8"/>
        <v>659485.47181176464</v>
      </c>
      <c r="K29" s="7">
        <f t="shared" si="9"/>
        <v>38347.529411764706</v>
      </c>
      <c r="L29" s="18">
        <f t="shared" si="4"/>
        <v>5.882352941176471</v>
      </c>
      <c r="M29" s="4">
        <f t="shared" si="13"/>
        <v>17.197599999999998</v>
      </c>
      <c r="N29" s="4">
        <f t="shared" si="10"/>
        <v>17.387292307692309</v>
      </c>
      <c r="O29" s="4">
        <f t="shared" si="11"/>
        <v>226.03480000000002</v>
      </c>
      <c r="P29">
        <f t="shared" si="5"/>
        <v>1</v>
      </c>
      <c r="Q29">
        <f t="shared" si="12"/>
        <v>13</v>
      </c>
    </row>
    <row r="30" spans="1:17" x14ac:dyDescent="0.2">
      <c r="A30">
        <v>1</v>
      </c>
      <c r="B30" s="3">
        <f>'Marktpreise EEX NCG 2018'!A1171</f>
        <v>42809</v>
      </c>
      <c r="C30" s="7">
        <f t="shared" si="0"/>
        <v>3834.7529411764708</v>
      </c>
      <c r="D30" s="7">
        <f t="shared" si="16"/>
        <v>0</v>
      </c>
      <c r="E30" s="7">
        <f t="shared" si="17"/>
        <v>3834.7529411764708</v>
      </c>
      <c r="F30" s="4">
        <f>'Marktpreise EEX NCG 2018'!B1171</f>
        <v>16.649999999999999</v>
      </c>
      <c r="G30" s="4">
        <f t="shared" si="1"/>
        <v>16.8596</v>
      </c>
      <c r="H30" s="4">
        <f t="shared" si="2"/>
        <v>16.8596</v>
      </c>
      <c r="I30" s="19">
        <f t="shared" si="3"/>
        <v>64652.400687058827</v>
      </c>
      <c r="J30" s="19">
        <f t="shared" si="8"/>
        <v>724137.87249882345</v>
      </c>
      <c r="K30" s="7">
        <f t="shared" si="9"/>
        <v>42182.282352941176</v>
      </c>
      <c r="L30" s="18">
        <f t="shared" si="4"/>
        <v>6.4705882352941178</v>
      </c>
      <c r="M30" s="4">
        <f t="shared" si="13"/>
        <v>17.166872727272725</v>
      </c>
      <c r="N30" s="4">
        <f t="shared" si="10"/>
        <v>17.349600000000002</v>
      </c>
      <c r="O30" s="4">
        <f t="shared" si="11"/>
        <v>242.89440000000002</v>
      </c>
      <c r="P30">
        <f t="shared" si="5"/>
        <v>1</v>
      </c>
      <c r="Q30">
        <f t="shared" si="12"/>
        <v>14</v>
      </c>
    </row>
    <row r="31" spans="1:17" x14ac:dyDescent="0.2">
      <c r="A31">
        <v>1</v>
      </c>
      <c r="B31" s="3">
        <f>'Marktpreise EEX NCG 2018'!A1172</f>
        <v>42810</v>
      </c>
      <c r="C31" s="7">
        <f t="shared" si="0"/>
        <v>3834.7529411764708</v>
      </c>
      <c r="D31" s="7">
        <f t="shared" si="16"/>
        <v>0</v>
      </c>
      <c r="E31" s="7">
        <f t="shared" si="17"/>
        <v>3834.7529411764708</v>
      </c>
      <c r="F31" s="4">
        <f>'Marktpreise EEX NCG 2018'!B1172</f>
        <v>16.68</v>
      </c>
      <c r="G31" s="4">
        <f t="shared" si="1"/>
        <v>16.889600000000002</v>
      </c>
      <c r="H31" s="4">
        <f t="shared" si="2"/>
        <v>16.889600000000002</v>
      </c>
      <c r="I31" s="19">
        <f t="shared" si="3"/>
        <v>64767.443275294128</v>
      </c>
      <c r="J31" s="19">
        <f t="shared" si="8"/>
        <v>788905.3157741176</v>
      </c>
      <c r="K31" s="7">
        <f t="shared" si="9"/>
        <v>46017.035294117646</v>
      </c>
      <c r="L31" s="18">
        <f t="shared" si="4"/>
        <v>7.0588235294117645</v>
      </c>
      <c r="M31" s="4">
        <f t="shared" si="13"/>
        <v>17.143766666666664</v>
      </c>
      <c r="N31" s="4">
        <f t="shared" si="10"/>
        <v>17.318933333333334</v>
      </c>
      <c r="O31" s="4">
        <f t="shared" si="11"/>
        <v>259.78399999999999</v>
      </c>
      <c r="P31">
        <f t="shared" si="5"/>
        <v>1</v>
      </c>
      <c r="Q31">
        <f t="shared" si="12"/>
        <v>15</v>
      </c>
    </row>
    <row r="32" spans="1:17" x14ac:dyDescent="0.2">
      <c r="A32">
        <v>1</v>
      </c>
      <c r="B32" s="3">
        <f>'Marktpreise EEX NCG 2018'!A1173</f>
        <v>42811</v>
      </c>
      <c r="C32" s="7">
        <f t="shared" si="0"/>
        <v>3834.7529411764708</v>
      </c>
      <c r="D32" s="7">
        <f t="shared" si="16"/>
        <v>0</v>
      </c>
      <c r="E32" s="7">
        <f t="shared" si="17"/>
        <v>3834.7529411764708</v>
      </c>
      <c r="F32" s="4">
        <f>'Marktpreise EEX NCG 2018'!B1173</f>
        <v>16.77</v>
      </c>
      <c r="G32" s="4">
        <f t="shared" si="1"/>
        <v>16.979599999999998</v>
      </c>
      <c r="H32" s="4">
        <f t="shared" si="2"/>
        <v>16.979599999999998</v>
      </c>
      <c r="I32" s="19">
        <f t="shared" si="3"/>
        <v>65112.571039999995</v>
      </c>
      <c r="J32" s="19">
        <f t="shared" si="8"/>
        <v>854017.88681411755</v>
      </c>
      <c r="K32" s="7">
        <f t="shared" si="9"/>
        <v>49851.788235294116</v>
      </c>
      <c r="L32" s="18">
        <f t="shared" si="4"/>
        <v>7.6470588235294121</v>
      </c>
      <c r="M32" s="4">
        <f t="shared" si="13"/>
        <v>17.131138461538459</v>
      </c>
      <c r="N32" s="4">
        <f t="shared" si="10"/>
        <v>17.297725</v>
      </c>
      <c r="O32" s="4">
        <f t="shared" si="11"/>
        <v>276.7636</v>
      </c>
      <c r="P32">
        <f t="shared" si="5"/>
        <v>1</v>
      </c>
      <c r="Q32">
        <f t="shared" si="12"/>
        <v>16</v>
      </c>
    </row>
    <row r="33" spans="1:17" x14ac:dyDescent="0.2">
      <c r="B33" s="3">
        <f>'Marktpreise EEX NCG 2018'!A1174</f>
        <v>42812</v>
      </c>
      <c r="C33" s="7">
        <f t="shared" si="0"/>
        <v>0</v>
      </c>
      <c r="D33" s="7">
        <f t="shared" si="16"/>
        <v>0</v>
      </c>
      <c r="E33" s="7">
        <f t="shared" si="17"/>
        <v>0</v>
      </c>
      <c r="F33" s="4">
        <f>'Marktpreise EEX NCG 2018'!B1174</f>
        <v>0</v>
      </c>
      <c r="G33" s="4">
        <f t="shared" si="1"/>
        <v>16.979599999999998</v>
      </c>
      <c r="H33" s="4">
        <f t="shared" si="2"/>
        <v>0</v>
      </c>
      <c r="I33" s="19">
        <f t="shared" si="3"/>
        <v>0</v>
      </c>
      <c r="J33" s="19">
        <f t="shared" si="8"/>
        <v>854017.88681411755</v>
      </c>
      <c r="K33" s="7">
        <f t="shared" si="9"/>
        <v>49851.788235294116</v>
      </c>
      <c r="L33" s="18">
        <f t="shared" si="4"/>
        <v>7.6470588235294121</v>
      </c>
      <c r="M33" s="4">
        <f t="shared" si="13"/>
        <v>17.131138461538459</v>
      </c>
      <c r="N33" s="4">
        <f t="shared" si="10"/>
        <v>17.297725</v>
      </c>
      <c r="O33" s="4">
        <f t="shared" si="11"/>
        <v>276.7636</v>
      </c>
      <c r="P33">
        <f t="shared" si="5"/>
        <v>0</v>
      </c>
      <c r="Q33">
        <f t="shared" si="12"/>
        <v>16</v>
      </c>
    </row>
    <row r="34" spans="1:17" x14ac:dyDescent="0.2">
      <c r="B34" s="3">
        <f>'Marktpreise EEX NCG 2018'!A1175</f>
        <v>42813</v>
      </c>
      <c r="C34" s="7">
        <f t="shared" si="0"/>
        <v>0</v>
      </c>
      <c r="D34" s="7">
        <f t="shared" si="16"/>
        <v>0</v>
      </c>
      <c r="E34" s="7">
        <f t="shared" si="17"/>
        <v>0</v>
      </c>
      <c r="F34" s="4">
        <f>'Marktpreise EEX NCG 2018'!B1175</f>
        <v>0</v>
      </c>
      <c r="G34" s="4">
        <f t="shared" si="1"/>
        <v>16.979599999999998</v>
      </c>
      <c r="H34" s="4">
        <f t="shared" si="2"/>
        <v>0</v>
      </c>
      <c r="I34" s="19">
        <f t="shared" si="3"/>
        <v>0</v>
      </c>
      <c r="J34" s="19">
        <f t="shared" si="8"/>
        <v>854017.88681411755</v>
      </c>
      <c r="K34" s="7">
        <f t="shared" si="9"/>
        <v>49851.788235294116</v>
      </c>
      <c r="L34" s="18">
        <f t="shared" si="4"/>
        <v>7.6470588235294121</v>
      </c>
      <c r="M34" s="4">
        <f t="shared" si="13"/>
        <v>17.131138461538459</v>
      </c>
      <c r="N34" s="4">
        <f t="shared" si="10"/>
        <v>17.297725</v>
      </c>
      <c r="O34" s="4">
        <f t="shared" si="11"/>
        <v>276.7636</v>
      </c>
      <c r="P34">
        <f t="shared" si="5"/>
        <v>0</v>
      </c>
      <c r="Q34">
        <f t="shared" si="12"/>
        <v>16</v>
      </c>
    </row>
    <row r="35" spans="1:17" x14ac:dyDescent="0.2">
      <c r="A35">
        <v>1</v>
      </c>
      <c r="B35" s="3">
        <f>'Marktpreise EEX NCG 2018'!A1176</f>
        <v>42814</v>
      </c>
      <c r="C35" s="7">
        <f t="shared" si="0"/>
        <v>3834.7529411764708</v>
      </c>
      <c r="D35" s="7">
        <f t="shared" si="16"/>
        <v>3834.7529411764708</v>
      </c>
      <c r="E35" s="7">
        <f t="shared" si="17"/>
        <v>0</v>
      </c>
      <c r="F35" s="4">
        <f>'Marktpreise EEX NCG 2018'!B1176</f>
        <v>16.62</v>
      </c>
      <c r="G35" s="4">
        <f t="shared" si="1"/>
        <v>16.829599999999999</v>
      </c>
      <c r="H35" s="4">
        <f t="shared" si="2"/>
        <v>0</v>
      </c>
      <c r="I35" s="19">
        <f t="shared" si="3"/>
        <v>0</v>
      </c>
      <c r="J35" s="19">
        <f t="shared" si="8"/>
        <v>854017.88681411755</v>
      </c>
      <c r="K35" s="7">
        <f t="shared" si="9"/>
        <v>49851.788235294116</v>
      </c>
      <c r="L35" s="18">
        <f t="shared" si="4"/>
        <v>7.6470588235294121</v>
      </c>
      <c r="M35" s="4">
        <f t="shared" si="13"/>
        <v>17.131138461538459</v>
      </c>
      <c r="N35" s="4">
        <f t="shared" si="10"/>
        <v>17.270188235294118</v>
      </c>
      <c r="O35" s="4">
        <f t="shared" si="11"/>
        <v>293.59320000000002</v>
      </c>
      <c r="P35">
        <f t="shared" si="5"/>
        <v>1</v>
      </c>
      <c r="Q35">
        <f t="shared" si="12"/>
        <v>17</v>
      </c>
    </row>
    <row r="36" spans="1:17" x14ac:dyDescent="0.2">
      <c r="A36">
        <v>1</v>
      </c>
      <c r="B36" s="3">
        <f>'Marktpreise EEX NCG 2018'!A1177</f>
        <v>42815</v>
      </c>
      <c r="C36" s="7">
        <f t="shared" si="0"/>
        <v>3834.7529411764708</v>
      </c>
      <c r="D36" s="7">
        <f t="shared" si="16"/>
        <v>7669.5058823529416</v>
      </c>
      <c r="E36" s="7">
        <f t="shared" si="17"/>
        <v>0</v>
      </c>
      <c r="F36" s="4">
        <f>'Marktpreise EEX NCG 2018'!B1177</f>
        <v>16.45</v>
      </c>
      <c r="G36" s="4">
        <f t="shared" si="1"/>
        <v>16.659599999999998</v>
      </c>
      <c r="H36" s="4">
        <f t="shared" si="2"/>
        <v>0</v>
      </c>
      <c r="I36" s="19">
        <f t="shared" si="3"/>
        <v>0</v>
      </c>
      <c r="J36" s="19">
        <f t="shared" si="8"/>
        <v>854017.88681411755</v>
      </c>
      <c r="K36" s="7">
        <f t="shared" si="9"/>
        <v>49851.788235294116</v>
      </c>
      <c r="L36" s="18">
        <f t="shared" si="4"/>
        <v>7.6470588235294121</v>
      </c>
      <c r="M36" s="4">
        <f t="shared" si="13"/>
        <v>17.131138461538459</v>
      </c>
      <c r="N36" s="4">
        <f t="shared" si="10"/>
        <v>17.236266666666669</v>
      </c>
      <c r="O36" s="4">
        <f t="shared" si="11"/>
        <v>310.25280000000004</v>
      </c>
      <c r="P36">
        <f t="shared" si="5"/>
        <v>1</v>
      </c>
      <c r="Q36">
        <f t="shared" si="12"/>
        <v>18</v>
      </c>
    </row>
    <row r="37" spans="1:17" x14ac:dyDescent="0.2">
      <c r="A37">
        <v>1</v>
      </c>
      <c r="B37" s="3">
        <f>'Marktpreise EEX NCG 2018'!A1178</f>
        <v>42816</v>
      </c>
      <c r="C37" s="7">
        <f t="shared" si="0"/>
        <v>3834.7529411764708</v>
      </c>
      <c r="D37" s="7">
        <f t="shared" si="16"/>
        <v>11504.258823529413</v>
      </c>
      <c r="E37" s="7">
        <f t="shared" si="17"/>
        <v>0</v>
      </c>
      <c r="F37" s="4">
        <f>'Marktpreise EEX NCG 2018'!B1178</f>
        <v>16.39</v>
      </c>
      <c r="G37" s="4">
        <f t="shared" si="1"/>
        <v>16.599600000000002</v>
      </c>
      <c r="H37" s="4">
        <f t="shared" si="2"/>
        <v>0</v>
      </c>
      <c r="I37" s="19">
        <f t="shared" si="3"/>
        <v>0</v>
      </c>
      <c r="J37" s="19">
        <f t="shared" si="8"/>
        <v>854017.88681411755</v>
      </c>
      <c r="K37" s="7">
        <f t="shared" si="9"/>
        <v>49851.788235294116</v>
      </c>
      <c r="L37" s="18">
        <f t="shared" si="4"/>
        <v>7.6470588235294121</v>
      </c>
      <c r="M37" s="4">
        <f t="shared" si="13"/>
        <v>17.131138461538459</v>
      </c>
      <c r="N37" s="4">
        <f t="shared" si="10"/>
        <v>17.202757894736845</v>
      </c>
      <c r="O37" s="4">
        <f t="shared" si="11"/>
        <v>326.85240000000005</v>
      </c>
      <c r="P37">
        <f t="shared" si="5"/>
        <v>1</v>
      </c>
      <c r="Q37">
        <f t="shared" si="12"/>
        <v>19</v>
      </c>
    </row>
    <row r="38" spans="1:17" x14ac:dyDescent="0.2">
      <c r="A38">
        <v>1</v>
      </c>
      <c r="B38" s="3">
        <f>'Marktpreise EEX NCG 2018'!A1179</f>
        <v>42817</v>
      </c>
      <c r="C38" s="7">
        <f t="shared" si="0"/>
        <v>3834.7529411764708</v>
      </c>
      <c r="D38" s="7">
        <f t="shared" si="16"/>
        <v>0</v>
      </c>
      <c r="E38" s="7">
        <f t="shared" si="17"/>
        <v>15339.011764705883</v>
      </c>
      <c r="F38" s="4">
        <f>'Marktpreise EEX NCG 2018'!B1179</f>
        <v>16.43</v>
      </c>
      <c r="G38" s="4">
        <f t="shared" si="1"/>
        <v>16.639600000000002</v>
      </c>
      <c r="H38" s="4">
        <f t="shared" si="2"/>
        <v>16.639600000000002</v>
      </c>
      <c r="I38" s="19">
        <f t="shared" si="3"/>
        <v>255235.02016000004</v>
      </c>
      <c r="J38" s="19">
        <f t="shared" si="8"/>
        <v>1109252.9069741175</v>
      </c>
      <c r="K38" s="7">
        <f t="shared" si="9"/>
        <v>65190.8</v>
      </c>
      <c r="L38" s="18">
        <f t="shared" si="4"/>
        <v>10</v>
      </c>
      <c r="M38" s="4">
        <f t="shared" si="13"/>
        <v>17.015482352941174</v>
      </c>
      <c r="N38" s="4">
        <f t="shared" si="10"/>
        <v>17.174600000000005</v>
      </c>
      <c r="O38" s="4">
        <f t="shared" si="11"/>
        <v>343.49200000000008</v>
      </c>
      <c r="P38">
        <f t="shared" si="5"/>
        <v>1</v>
      </c>
      <c r="Q38">
        <f t="shared" si="12"/>
        <v>20</v>
      </c>
    </row>
    <row r="39" spans="1:17" x14ac:dyDescent="0.2">
      <c r="A39">
        <v>1</v>
      </c>
      <c r="B39" s="3">
        <f>'Marktpreise EEX NCG 2018'!A1180</f>
        <v>42818</v>
      </c>
      <c r="C39" s="7">
        <f t="shared" si="0"/>
        <v>3834.7529411764708</v>
      </c>
      <c r="D39" s="7">
        <f t="shared" si="16"/>
        <v>3834.7529411764708</v>
      </c>
      <c r="E39" s="7">
        <f t="shared" si="17"/>
        <v>0</v>
      </c>
      <c r="F39" s="4">
        <f>'Marktpreise EEX NCG 2018'!B1180</f>
        <v>16.309999999999999</v>
      </c>
      <c r="G39" s="4">
        <f t="shared" si="1"/>
        <v>16.519599999999997</v>
      </c>
      <c r="H39" s="4">
        <f t="shared" si="2"/>
        <v>0</v>
      </c>
      <c r="I39" s="19">
        <f t="shared" si="3"/>
        <v>0</v>
      </c>
      <c r="J39" s="19">
        <f t="shared" si="8"/>
        <v>1109252.9069741175</v>
      </c>
      <c r="K39" s="7">
        <f t="shared" si="9"/>
        <v>65190.8</v>
      </c>
      <c r="L39" s="18">
        <f t="shared" si="4"/>
        <v>10</v>
      </c>
      <c r="M39" s="4">
        <f t="shared" si="13"/>
        <v>17.015482352941174</v>
      </c>
      <c r="N39" s="4">
        <f t="shared" si="10"/>
        <v>17.143409523809527</v>
      </c>
      <c r="O39" s="4">
        <f t="shared" si="11"/>
        <v>360.01160000000004</v>
      </c>
      <c r="P39">
        <f t="shared" si="5"/>
        <v>1</v>
      </c>
      <c r="Q39">
        <f t="shared" si="12"/>
        <v>21</v>
      </c>
    </row>
    <row r="40" spans="1:17" x14ac:dyDescent="0.2">
      <c r="B40" s="3">
        <f>'Marktpreise EEX NCG 2018'!A1181</f>
        <v>42819</v>
      </c>
      <c r="C40" s="7">
        <f t="shared" si="0"/>
        <v>0</v>
      </c>
      <c r="D40" s="7">
        <f t="shared" si="16"/>
        <v>3834.7529411764708</v>
      </c>
      <c r="E40" s="7">
        <f t="shared" si="17"/>
        <v>0</v>
      </c>
      <c r="F40" s="4">
        <f>'Marktpreise EEX NCG 2018'!B1181</f>
        <v>0</v>
      </c>
      <c r="G40" s="4">
        <f t="shared" si="1"/>
        <v>16.519599999999997</v>
      </c>
      <c r="H40" s="4">
        <f t="shared" si="2"/>
        <v>0</v>
      </c>
      <c r="I40" s="19">
        <f t="shared" si="3"/>
        <v>0</v>
      </c>
      <c r="J40" s="19">
        <f t="shared" si="8"/>
        <v>1109252.9069741175</v>
      </c>
      <c r="K40" s="7">
        <f t="shared" si="9"/>
        <v>65190.8</v>
      </c>
      <c r="L40" s="18">
        <f t="shared" si="4"/>
        <v>10</v>
      </c>
      <c r="M40" s="4">
        <f t="shared" si="13"/>
        <v>17.015482352941174</v>
      </c>
      <c r="N40" s="4">
        <f t="shared" si="10"/>
        <v>17.143409523809527</v>
      </c>
      <c r="O40" s="4">
        <f t="shared" si="11"/>
        <v>360.01160000000004</v>
      </c>
      <c r="P40">
        <f t="shared" si="5"/>
        <v>0</v>
      </c>
      <c r="Q40">
        <f t="shared" si="12"/>
        <v>21</v>
      </c>
    </row>
    <row r="41" spans="1:17" x14ac:dyDescent="0.2">
      <c r="B41" s="3">
        <f>'Marktpreise EEX NCG 2018'!A1182</f>
        <v>42820</v>
      </c>
      <c r="C41" s="7">
        <f t="shared" si="0"/>
        <v>0</v>
      </c>
      <c r="D41" s="7">
        <f t="shared" si="16"/>
        <v>3834.7529411764708</v>
      </c>
      <c r="E41" s="7">
        <f t="shared" si="17"/>
        <v>0</v>
      </c>
      <c r="F41" s="4">
        <f>'Marktpreise EEX NCG 2018'!B1182</f>
        <v>0</v>
      </c>
      <c r="G41" s="4">
        <f t="shared" si="1"/>
        <v>16.519599999999997</v>
      </c>
      <c r="H41" s="4">
        <f t="shared" si="2"/>
        <v>0</v>
      </c>
      <c r="I41" s="19">
        <f t="shared" si="3"/>
        <v>0</v>
      </c>
      <c r="J41" s="19">
        <f t="shared" si="8"/>
        <v>1109252.9069741175</v>
      </c>
      <c r="K41" s="7">
        <f t="shared" si="9"/>
        <v>65190.8</v>
      </c>
      <c r="L41" s="18">
        <f t="shared" si="4"/>
        <v>10</v>
      </c>
      <c r="M41" s="4">
        <f t="shared" si="13"/>
        <v>17.015482352941174</v>
      </c>
      <c r="N41" s="4">
        <f t="shared" si="10"/>
        <v>17.143409523809527</v>
      </c>
      <c r="O41" s="4">
        <f t="shared" si="11"/>
        <v>360.01160000000004</v>
      </c>
      <c r="P41">
        <f t="shared" si="5"/>
        <v>0</v>
      </c>
      <c r="Q41">
        <f t="shared" si="12"/>
        <v>21</v>
      </c>
    </row>
    <row r="42" spans="1:17" x14ac:dyDescent="0.2">
      <c r="A42">
        <v>1</v>
      </c>
      <c r="B42" s="3">
        <f>'Marktpreise EEX NCG 2018'!A1183</f>
        <v>42821</v>
      </c>
      <c r="C42" s="7">
        <f t="shared" si="0"/>
        <v>3834.7529411764708</v>
      </c>
      <c r="D42" s="7">
        <f t="shared" si="16"/>
        <v>7669.5058823529416</v>
      </c>
      <c r="E42" s="7">
        <f t="shared" si="17"/>
        <v>0</v>
      </c>
      <c r="F42" s="4">
        <f>'Marktpreise EEX NCG 2018'!B1183</f>
        <v>16.04</v>
      </c>
      <c r="G42" s="4">
        <f t="shared" si="1"/>
        <v>16.249600000000001</v>
      </c>
      <c r="H42" s="4">
        <f t="shared" si="2"/>
        <v>0</v>
      </c>
      <c r="I42" s="19">
        <f t="shared" si="3"/>
        <v>0</v>
      </c>
      <c r="J42" s="19">
        <f t="shared" si="8"/>
        <v>1109252.9069741175</v>
      </c>
      <c r="K42" s="7">
        <f t="shared" si="9"/>
        <v>65190.8</v>
      </c>
      <c r="L42" s="18">
        <f t="shared" si="4"/>
        <v>10</v>
      </c>
      <c r="M42" s="4">
        <f t="shared" si="13"/>
        <v>17.015482352941174</v>
      </c>
      <c r="N42" s="4">
        <f t="shared" si="10"/>
        <v>17.102781818181821</v>
      </c>
      <c r="O42" s="4">
        <f t="shared" si="11"/>
        <v>376.26120000000003</v>
      </c>
      <c r="P42">
        <f t="shared" si="5"/>
        <v>1</v>
      </c>
      <c r="Q42">
        <f t="shared" si="12"/>
        <v>22</v>
      </c>
    </row>
    <row r="43" spans="1:17" x14ac:dyDescent="0.2">
      <c r="A43">
        <v>1</v>
      </c>
      <c r="B43" s="3">
        <f>'Marktpreise EEX NCG 2018'!A1184</f>
        <v>42822</v>
      </c>
      <c r="C43" s="7">
        <f t="shared" si="0"/>
        <v>3834.7529411764708</v>
      </c>
      <c r="D43" s="7">
        <f t="shared" si="16"/>
        <v>0</v>
      </c>
      <c r="E43" s="7">
        <f t="shared" si="17"/>
        <v>11504.258823529413</v>
      </c>
      <c r="F43" s="4">
        <f>'Marktpreise EEX NCG 2018'!B1184</f>
        <v>16.28</v>
      </c>
      <c r="G43" s="4">
        <f t="shared" si="1"/>
        <v>16.489600000000003</v>
      </c>
      <c r="H43" s="4">
        <f t="shared" si="2"/>
        <v>16.489600000000003</v>
      </c>
      <c r="I43" s="19">
        <f t="shared" si="3"/>
        <v>189700.62629647064</v>
      </c>
      <c r="J43" s="19">
        <f t="shared" si="8"/>
        <v>1298953.5332705881</v>
      </c>
      <c r="K43" s="7">
        <f t="shared" si="9"/>
        <v>76695.058823529413</v>
      </c>
      <c r="L43" s="18">
        <f t="shared" si="4"/>
        <v>11.764705882352942</v>
      </c>
      <c r="M43" s="4">
        <f t="shared" si="13"/>
        <v>16.936599999999999</v>
      </c>
      <c r="N43" s="4">
        <f t="shared" si="10"/>
        <v>17.076121739130436</v>
      </c>
      <c r="O43" s="4">
        <f t="shared" si="11"/>
        <v>392.75080000000003</v>
      </c>
      <c r="P43">
        <f t="shared" si="5"/>
        <v>1</v>
      </c>
      <c r="Q43">
        <f t="shared" si="12"/>
        <v>23</v>
      </c>
    </row>
    <row r="44" spans="1:17" x14ac:dyDescent="0.2">
      <c r="A44">
        <v>1</v>
      </c>
      <c r="B44" s="3">
        <f>'Marktpreise EEX NCG 2018'!A1185</f>
        <v>42823</v>
      </c>
      <c r="C44" s="7">
        <f t="shared" si="0"/>
        <v>3834.7529411764708</v>
      </c>
      <c r="D44" s="7">
        <f t="shared" si="16"/>
        <v>0</v>
      </c>
      <c r="E44" s="7">
        <f t="shared" si="17"/>
        <v>3834.7529411764708</v>
      </c>
      <c r="F44" s="4">
        <f>'Marktpreise EEX NCG 2018'!B1185</f>
        <v>16.670000000000002</v>
      </c>
      <c r="G44" s="4">
        <f t="shared" si="1"/>
        <v>16.879600000000003</v>
      </c>
      <c r="H44" s="4">
        <f t="shared" si="2"/>
        <v>16.879600000000003</v>
      </c>
      <c r="I44" s="19">
        <f t="shared" si="3"/>
        <v>64729.095745882369</v>
      </c>
      <c r="J44" s="19">
        <f t="shared" si="8"/>
        <v>1363682.6290164706</v>
      </c>
      <c r="K44" s="7">
        <f t="shared" si="9"/>
        <v>80529.811764705883</v>
      </c>
      <c r="L44" s="18">
        <f t="shared" si="4"/>
        <v>12.352941176470587</v>
      </c>
      <c r="M44" s="4">
        <f t="shared" si="13"/>
        <v>16.933885714285715</v>
      </c>
      <c r="N44" s="4">
        <f t="shared" si="10"/>
        <v>17.067933333333333</v>
      </c>
      <c r="O44" s="4">
        <f t="shared" si="11"/>
        <v>409.63040000000001</v>
      </c>
      <c r="P44">
        <f t="shared" si="5"/>
        <v>1</v>
      </c>
      <c r="Q44">
        <f t="shared" si="12"/>
        <v>24</v>
      </c>
    </row>
    <row r="45" spans="1:17" x14ac:dyDescent="0.2">
      <c r="A45">
        <v>1</v>
      </c>
      <c r="B45" s="3">
        <f>'Marktpreise EEX NCG 2018'!A1186</f>
        <v>42824</v>
      </c>
      <c r="C45" s="7">
        <f t="shared" si="0"/>
        <v>3834.7529411764708</v>
      </c>
      <c r="D45" s="7">
        <f t="shared" si="16"/>
        <v>0</v>
      </c>
      <c r="E45" s="7">
        <f t="shared" si="17"/>
        <v>3834.7529411764708</v>
      </c>
      <c r="F45" s="4">
        <f>'Marktpreise EEX NCG 2018'!B1186</f>
        <v>16.920000000000002</v>
      </c>
      <c r="G45" s="4">
        <f t="shared" si="1"/>
        <v>17.129600000000003</v>
      </c>
      <c r="H45" s="4">
        <f t="shared" si="2"/>
        <v>17.129600000000003</v>
      </c>
      <c r="I45" s="19">
        <f t="shared" si="3"/>
        <v>65687.783981176486</v>
      </c>
      <c r="J45" s="19">
        <f t="shared" si="8"/>
        <v>1429370.4129976472</v>
      </c>
      <c r="K45" s="7">
        <f t="shared" si="9"/>
        <v>84364.564705882352</v>
      </c>
      <c r="L45" s="18">
        <f t="shared" si="4"/>
        <v>12.941176470588236</v>
      </c>
      <c r="M45" s="4">
        <f t="shared" si="13"/>
        <v>16.942781818181821</v>
      </c>
      <c r="N45" s="4">
        <f t="shared" si="10"/>
        <v>17.070399999999999</v>
      </c>
      <c r="O45" s="4">
        <f t="shared" si="11"/>
        <v>426.76</v>
      </c>
      <c r="P45">
        <f t="shared" si="5"/>
        <v>1</v>
      </c>
      <c r="Q45">
        <f t="shared" si="12"/>
        <v>25</v>
      </c>
    </row>
    <row r="46" spans="1:17" x14ac:dyDescent="0.2">
      <c r="A46">
        <v>1</v>
      </c>
      <c r="B46" s="3">
        <f>'Marktpreise EEX NCG 2018'!A1187</f>
        <v>42825</v>
      </c>
      <c r="C46" s="7">
        <f t="shared" si="0"/>
        <v>3834.7529411764708</v>
      </c>
      <c r="D46" s="7">
        <f t="shared" si="16"/>
        <v>3834.7529411764708</v>
      </c>
      <c r="E46" s="7">
        <f t="shared" si="17"/>
        <v>0</v>
      </c>
      <c r="F46" s="4">
        <f>'Marktpreise EEX NCG 2018'!B1187</f>
        <v>16.760000000000002</v>
      </c>
      <c r="G46" s="4">
        <f t="shared" si="1"/>
        <v>16.9696</v>
      </c>
      <c r="H46" s="4">
        <f t="shared" si="2"/>
        <v>0</v>
      </c>
      <c r="I46" s="19">
        <f t="shared" si="3"/>
        <v>0</v>
      </c>
      <c r="J46" s="19">
        <f t="shared" si="8"/>
        <v>1429370.4129976472</v>
      </c>
      <c r="K46" s="7">
        <f t="shared" si="9"/>
        <v>84364.564705882352</v>
      </c>
      <c r="L46" s="18">
        <f t="shared" si="4"/>
        <v>12.941176470588236</v>
      </c>
      <c r="M46" s="4">
        <f t="shared" si="13"/>
        <v>16.942781818181821</v>
      </c>
      <c r="N46" s="4">
        <f t="shared" si="10"/>
        <v>17.066523076923076</v>
      </c>
      <c r="O46" s="4">
        <f t="shared" si="11"/>
        <v>443.7296</v>
      </c>
      <c r="P46">
        <f t="shared" si="5"/>
        <v>1</v>
      </c>
      <c r="Q46">
        <f t="shared" si="12"/>
        <v>26</v>
      </c>
    </row>
    <row r="47" spans="1:17" x14ac:dyDescent="0.2">
      <c r="B47" s="3">
        <f>'Marktpreise EEX NCG 2018'!A1188</f>
        <v>42826</v>
      </c>
      <c r="C47" s="7">
        <f t="shared" si="0"/>
        <v>0</v>
      </c>
      <c r="D47" s="7">
        <f t="shared" si="16"/>
        <v>3834.7529411764708</v>
      </c>
      <c r="E47" s="7">
        <f t="shared" si="17"/>
        <v>0</v>
      </c>
      <c r="F47" s="4">
        <f>'Marktpreise EEX NCG 2018'!B1188</f>
        <v>0</v>
      </c>
      <c r="G47" s="4">
        <f t="shared" si="1"/>
        <v>16.9696</v>
      </c>
      <c r="H47" s="4">
        <f t="shared" si="2"/>
        <v>0</v>
      </c>
      <c r="I47" s="19">
        <f t="shared" si="3"/>
        <v>0</v>
      </c>
      <c r="J47" s="19">
        <f t="shared" si="8"/>
        <v>1429370.4129976472</v>
      </c>
      <c r="K47" s="7">
        <f t="shared" si="9"/>
        <v>84364.564705882352</v>
      </c>
      <c r="L47" s="18">
        <f t="shared" si="4"/>
        <v>12.941176470588236</v>
      </c>
      <c r="M47" s="4">
        <f t="shared" si="13"/>
        <v>16.942781818181821</v>
      </c>
      <c r="N47" s="4">
        <f t="shared" si="10"/>
        <v>17.066523076923076</v>
      </c>
      <c r="O47" s="4">
        <f t="shared" si="11"/>
        <v>443.7296</v>
      </c>
      <c r="P47">
        <f t="shared" si="5"/>
        <v>0</v>
      </c>
      <c r="Q47">
        <f t="shared" si="12"/>
        <v>26</v>
      </c>
    </row>
    <row r="48" spans="1:17" x14ac:dyDescent="0.2">
      <c r="B48" s="3">
        <f>'Marktpreise EEX NCG 2018'!A1189</f>
        <v>42827</v>
      </c>
      <c r="C48" s="7">
        <f t="shared" si="0"/>
        <v>0</v>
      </c>
      <c r="D48" s="7">
        <f t="shared" si="16"/>
        <v>3834.7529411764708</v>
      </c>
      <c r="E48" s="7">
        <f t="shared" si="17"/>
        <v>0</v>
      </c>
      <c r="F48" s="4">
        <f>'Marktpreise EEX NCG 2018'!B1189</f>
        <v>0</v>
      </c>
      <c r="G48" s="4">
        <f t="shared" si="1"/>
        <v>16.9696</v>
      </c>
      <c r="H48" s="4">
        <f t="shared" ref="H48:H111" si="18">IF(E48&gt;0,G48,0)</f>
        <v>0</v>
      </c>
      <c r="I48" s="19">
        <f t="shared" ref="I48:I111" si="19">E48*G48</f>
        <v>0</v>
      </c>
      <c r="J48" s="19">
        <f t="shared" si="8"/>
        <v>1429370.4129976472</v>
      </c>
      <c r="K48" s="7">
        <f t="shared" si="9"/>
        <v>84364.564705882352</v>
      </c>
      <c r="L48" s="18">
        <f t="shared" si="4"/>
        <v>12.941176470588236</v>
      </c>
      <c r="M48" s="4">
        <f t="shared" si="13"/>
        <v>16.942781818181821</v>
      </c>
      <c r="N48" s="4">
        <f t="shared" si="10"/>
        <v>17.066523076923076</v>
      </c>
      <c r="O48" s="4">
        <f t="shared" si="11"/>
        <v>443.7296</v>
      </c>
      <c r="P48">
        <f t="shared" ref="P48:P111" si="20">IF(F48&gt;0,1,0)</f>
        <v>0</v>
      </c>
      <c r="Q48">
        <f t="shared" si="12"/>
        <v>26</v>
      </c>
    </row>
    <row r="49" spans="1:17" x14ac:dyDescent="0.2">
      <c r="A49">
        <v>1</v>
      </c>
      <c r="B49" s="3">
        <f>'Marktpreise EEX NCG 2018'!A1190</f>
        <v>42828</v>
      </c>
      <c r="C49" s="7">
        <f t="shared" si="0"/>
        <v>3834.7529411764708</v>
      </c>
      <c r="D49" s="7">
        <f t="shared" si="16"/>
        <v>0</v>
      </c>
      <c r="E49" s="7">
        <f t="shared" si="17"/>
        <v>7669.5058823529416</v>
      </c>
      <c r="F49" s="4">
        <f>'Marktpreise EEX NCG 2018'!B1190</f>
        <v>17.09</v>
      </c>
      <c r="G49" s="4">
        <f t="shared" ref="G49:G112" si="21">IF(F49&gt;0,F49+$E$7,G48)</f>
        <v>17.299599999999998</v>
      </c>
      <c r="H49" s="4">
        <f t="shared" si="18"/>
        <v>17.299599999999998</v>
      </c>
      <c r="I49" s="19">
        <f t="shared" si="19"/>
        <v>132679.38396235293</v>
      </c>
      <c r="J49" s="19">
        <f t="shared" si="8"/>
        <v>1562049.7969600002</v>
      </c>
      <c r="K49" s="7">
        <f t="shared" ref="K49:K112" si="22">E49+K48</f>
        <v>92034.070588235292</v>
      </c>
      <c r="L49" s="18">
        <f t="shared" si="4"/>
        <v>14.117647058823529</v>
      </c>
      <c r="M49" s="4">
        <f t="shared" si="13"/>
        <v>16.972516666666667</v>
      </c>
      <c r="N49" s="4">
        <f t="shared" si="10"/>
        <v>17.075155555555554</v>
      </c>
      <c r="O49" s="4">
        <f t="shared" ref="O49:O112" si="23">IF(F49&gt;0,G49+O48,O48)</f>
        <v>461.0292</v>
      </c>
      <c r="P49">
        <f t="shared" si="20"/>
        <v>1</v>
      </c>
      <c r="Q49">
        <f t="shared" si="12"/>
        <v>27</v>
      </c>
    </row>
    <row r="50" spans="1:17" x14ac:dyDescent="0.2">
      <c r="A50">
        <v>1</v>
      </c>
      <c r="B50" s="3">
        <f>'Marktpreise EEX NCG 2018'!A1191</f>
        <v>42829</v>
      </c>
      <c r="C50" s="7">
        <f t="shared" si="0"/>
        <v>3834.7529411764708</v>
      </c>
      <c r="D50" s="7">
        <f t="shared" si="16"/>
        <v>3834.7529411764708</v>
      </c>
      <c r="E50" s="7">
        <f t="shared" si="17"/>
        <v>0</v>
      </c>
      <c r="F50" s="4">
        <f>'Marktpreise EEX NCG 2018'!B1191</f>
        <v>16.96</v>
      </c>
      <c r="G50" s="4">
        <f t="shared" si="21"/>
        <v>17.169600000000003</v>
      </c>
      <c r="H50" s="4">
        <f t="shared" si="18"/>
        <v>0</v>
      </c>
      <c r="I50" s="19">
        <f t="shared" si="19"/>
        <v>0</v>
      </c>
      <c r="J50" s="19">
        <f t="shared" si="8"/>
        <v>1562049.7969600002</v>
      </c>
      <c r="K50" s="7">
        <f t="shared" si="22"/>
        <v>92034.070588235292</v>
      </c>
      <c r="L50" s="18">
        <f t="shared" si="4"/>
        <v>14.117647058823529</v>
      </c>
      <c r="M50" s="4">
        <f t="shared" si="13"/>
        <v>16.972516666666667</v>
      </c>
      <c r="N50" s="4">
        <f t="shared" si="10"/>
        <v>17.078528571428571</v>
      </c>
      <c r="O50" s="4">
        <f t="shared" si="23"/>
        <v>478.19880000000001</v>
      </c>
      <c r="P50">
        <f t="shared" si="20"/>
        <v>1</v>
      </c>
      <c r="Q50">
        <f t="shared" si="12"/>
        <v>28</v>
      </c>
    </row>
    <row r="51" spans="1:17" x14ac:dyDescent="0.2">
      <c r="A51">
        <v>1</v>
      </c>
      <c r="B51" s="3">
        <f>'Marktpreise EEX NCG 2018'!A1192</f>
        <v>42830</v>
      </c>
      <c r="C51" s="7">
        <f t="shared" si="0"/>
        <v>3834.7529411764708</v>
      </c>
      <c r="D51" s="7">
        <f t="shared" si="16"/>
        <v>0</v>
      </c>
      <c r="E51" s="7">
        <f t="shared" si="17"/>
        <v>7669.5058823529416</v>
      </c>
      <c r="F51" s="4">
        <f>'Marktpreise EEX NCG 2018'!B1192</f>
        <v>17.07</v>
      </c>
      <c r="G51" s="4">
        <f t="shared" si="21"/>
        <v>17.279600000000002</v>
      </c>
      <c r="H51" s="4">
        <f t="shared" si="18"/>
        <v>17.279600000000002</v>
      </c>
      <c r="I51" s="19">
        <f t="shared" si="19"/>
        <v>132525.9938447059</v>
      </c>
      <c r="J51" s="19">
        <f t="shared" si="8"/>
        <v>1694575.790804706</v>
      </c>
      <c r="K51" s="7">
        <f t="shared" si="22"/>
        <v>99703.576470588232</v>
      </c>
      <c r="L51" s="18">
        <f t="shared" si="4"/>
        <v>15.294117647058824</v>
      </c>
      <c r="M51" s="4">
        <f t="shared" si="13"/>
        <v>16.996138461538465</v>
      </c>
      <c r="N51" s="4">
        <f t="shared" si="10"/>
        <v>17.085462068965519</v>
      </c>
      <c r="O51" s="4">
        <f t="shared" si="23"/>
        <v>495.47840000000002</v>
      </c>
      <c r="P51">
        <f t="shared" si="20"/>
        <v>1</v>
      </c>
      <c r="Q51">
        <f t="shared" si="12"/>
        <v>29</v>
      </c>
    </row>
    <row r="52" spans="1:17" x14ac:dyDescent="0.2">
      <c r="A52">
        <v>1</v>
      </c>
      <c r="B52" s="3">
        <f>'Marktpreise EEX NCG 2018'!A1193</f>
        <v>42831</v>
      </c>
      <c r="C52" s="7">
        <f t="shared" si="0"/>
        <v>3834.7529411764708</v>
      </c>
      <c r="D52" s="7">
        <f t="shared" si="16"/>
        <v>0</v>
      </c>
      <c r="E52" s="7">
        <f t="shared" si="17"/>
        <v>3834.7529411764708</v>
      </c>
      <c r="F52" s="4">
        <f>'Marktpreise EEX NCG 2018'!B1193</f>
        <v>17.07</v>
      </c>
      <c r="G52" s="4">
        <f t="shared" si="21"/>
        <v>17.279600000000002</v>
      </c>
      <c r="H52" s="4">
        <f t="shared" si="18"/>
        <v>17.279600000000002</v>
      </c>
      <c r="I52" s="19">
        <f t="shared" si="19"/>
        <v>66262.996922352948</v>
      </c>
      <c r="J52" s="19">
        <f t="shared" si="8"/>
        <v>1760838.7877270591</v>
      </c>
      <c r="K52" s="7">
        <f t="shared" si="22"/>
        <v>103538.3294117647</v>
      </c>
      <c r="L52" s="18">
        <f t="shared" si="4"/>
        <v>15.882352941176471</v>
      </c>
      <c r="M52" s="4">
        <f t="shared" si="13"/>
        <v>17.006637037037041</v>
      </c>
      <c r="N52" s="4">
        <f t="shared" si="10"/>
        <v>17.091933333333333</v>
      </c>
      <c r="O52" s="4">
        <f t="shared" si="23"/>
        <v>512.75800000000004</v>
      </c>
      <c r="P52">
        <f t="shared" si="20"/>
        <v>1</v>
      </c>
      <c r="Q52">
        <f t="shared" si="12"/>
        <v>30</v>
      </c>
    </row>
    <row r="53" spans="1:17" x14ac:dyDescent="0.2">
      <c r="A53">
        <v>1</v>
      </c>
      <c r="B53" s="3">
        <f>'Marktpreise EEX NCG 2018'!A1194</f>
        <v>42832</v>
      </c>
      <c r="C53" s="7">
        <f t="shared" si="0"/>
        <v>3834.7529411764708</v>
      </c>
      <c r="D53" s="7">
        <f t="shared" si="16"/>
        <v>3834.7529411764708</v>
      </c>
      <c r="E53" s="7">
        <f t="shared" si="17"/>
        <v>0</v>
      </c>
      <c r="F53" s="4">
        <f>'Marktpreise EEX NCG 2018'!B1194</f>
        <v>16.77</v>
      </c>
      <c r="G53" s="4">
        <f t="shared" si="21"/>
        <v>16.979599999999998</v>
      </c>
      <c r="H53" s="4">
        <f t="shared" si="18"/>
        <v>0</v>
      </c>
      <c r="I53" s="19">
        <f t="shared" si="19"/>
        <v>0</v>
      </c>
      <c r="J53" s="19">
        <f t="shared" si="8"/>
        <v>1760838.7877270591</v>
      </c>
      <c r="K53" s="7">
        <f t="shared" si="22"/>
        <v>103538.3294117647</v>
      </c>
      <c r="L53" s="18">
        <f t="shared" si="4"/>
        <v>15.882352941176471</v>
      </c>
      <c r="M53" s="4">
        <f t="shared" si="13"/>
        <v>17.006637037037041</v>
      </c>
      <c r="N53" s="4">
        <f t="shared" si="10"/>
        <v>17.088309677419357</v>
      </c>
      <c r="O53" s="4">
        <f t="shared" si="23"/>
        <v>529.73760000000004</v>
      </c>
      <c r="P53">
        <f t="shared" si="20"/>
        <v>1</v>
      </c>
      <c r="Q53">
        <f t="shared" si="12"/>
        <v>31</v>
      </c>
    </row>
    <row r="54" spans="1:17" x14ac:dyDescent="0.2">
      <c r="B54" s="3">
        <f>'Marktpreise EEX NCG 2018'!A1195</f>
        <v>42833</v>
      </c>
      <c r="C54" s="7">
        <f t="shared" si="0"/>
        <v>0</v>
      </c>
      <c r="D54" s="7">
        <f t="shared" si="16"/>
        <v>3834.7529411764708</v>
      </c>
      <c r="E54" s="7">
        <f t="shared" si="17"/>
        <v>0</v>
      </c>
      <c r="F54" s="4">
        <f>'Marktpreise EEX NCG 2018'!B1195</f>
        <v>0</v>
      </c>
      <c r="G54" s="4">
        <f t="shared" si="21"/>
        <v>16.979599999999998</v>
      </c>
      <c r="H54" s="4">
        <f t="shared" si="18"/>
        <v>0</v>
      </c>
      <c r="I54" s="19">
        <f t="shared" si="19"/>
        <v>0</v>
      </c>
      <c r="J54" s="19">
        <f t="shared" si="8"/>
        <v>1760838.7877270591</v>
      </c>
      <c r="K54" s="7">
        <f t="shared" si="22"/>
        <v>103538.3294117647</v>
      </c>
      <c r="L54" s="18">
        <f t="shared" si="4"/>
        <v>15.882352941176471</v>
      </c>
      <c r="M54" s="4">
        <f t="shared" si="13"/>
        <v>17.006637037037041</v>
      </c>
      <c r="N54" s="4">
        <f t="shared" si="10"/>
        <v>17.088309677419357</v>
      </c>
      <c r="O54" s="4">
        <f t="shared" si="23"/>
        <v>529.73760000000004</v>
      </c>
      <c r="P54">
        <f t="shared" si="20"/>
        <v>0</v>
      </c>
      <c r="Q54">
        <f t="shared" si="12"/>
        <v>31</v>
      </c>
    </row>
    <row r="55" spans="1:17" x14ac:dyDescent="0.2">
      <c r="B55" s="3">
        <f>'Marktpreise EEX NCG 2018'!A1196</f>
        <v>42834</v>
      </c>
      <c r="C55" s="7">
        <f t="shared" si="0"/>
        <v>0</v>
      </c>
      <c r="D55" s="7">
        <f t="shared" si="16"/>
        <v>3834.7529411764708</v>
      </c>
      <c r="E55" s="7">
        <f t="shared" si="17"/>
        <v>0</v>
      </c>
      <c r="F55" s="4">
        <f>'Marktpreise EEX NCG 2018'!B1196</f>
        <v>0</v>
      </c>
      <c r="G55" s="4">
        <f t="shared" si="21"/>
        <v>16.979599999999998</v>
      </c>
      <c r="H55" s="4">
        <f t="shared" si="18"/>
        <v>0</v>
      </c>
      <c r="I55" s="19">
        <f t="shared" si="19"/>
        <v>0</v>
      </c>
      <c r="J55" s="19">
        <f t="shared" si="8"/>
        <v>1760838.7877270591</v>
      </c>
      <c r="K55" s="7">
        <f t="shared" si="22"/>
        <v>103538.3294117647</v>
      </c>
      <c r="L55" s="18">
        <f t="shared" si="4"/>
        <v>15.882352941176471</v>
      </c>
      <c r="M55" s="4">
        <f t="shared" si="13"/>
        <v>17.006637037037041</v>
      </c>
      <c r="N55" s="4">
        <f t="shared" si="10"/>
        <v>17.088309677419357</v>
      </c>
      <c r="O55" s="4">
        <f t="shared" si="23"/>
        <v>529.73760000000004</v>
      </c>
      <c r="P55">
        <f t="shared" si="20"/>
        <v>0</v>
      </c>
      <c r="Q55">
        <f t="shared" si="12"/>
        <v>31</v>
      </c>
    </row>
    <row r="56" spans="1:17" x14ac:dyDescent="0.2">
      <c r="A56">
        <v>1</v>
      </c>
      <c r="B56" s="3">
        <f>'Marktpreise EEX NCG 2018'!A1197</f>
        <v>42835</v>
      </c>
      <c r="C56" s="7">
        <f t="shared" si="0"/>
        <v>3834.7529411764708</v>
      </c>
      <c r="D56" s="7">
        <f t="shared" si="16"/>
        <v>7669.5058823529416</v>
      </c>
      <c r="E56" s="7">
        <f t="shared" si="17"/>
        <v>0</v>
      </c>
      <c r="F56" s="4">
        <f>'Marktpreise EEX NCG 2018'!B1197</f>
        <v>16.75</v>
      </c>
      <c r="G56" s="4">
        <f t="shared" si="21"/>
        <v>16.959600000000002</v>
      </c>
      <c r="H56" s="4">
        <f t="shared" si="18"/>
        <v>0</v>
      </c>
      <c r="I56" s="19">
        <f t="shared" si="19"/>
        <v>0</v>
      </c>
      <c r="J56" s="19">
        <f t="shared" si="8"/>
        <v>1760838.7877270591</v>
      </c>
      <c r="K56" s="7">
        <f t="shared" si="22"/>
        <v>103538.3294117647</v>
      </c>
      <c r="L56" s="18">
        <f t="shared" si="4"/>
        <v>15.882352941176471</v>
      </c>
      <c r="M56" s="4">
        <f t="shared" si="13"/>
        <v>17.006637037037041</v>
      </c>
      <c r="N56" s="4">
        <f t="shared" si="10"/>
        <v>17.084287500000002</v>
      </c>
      <c r="O56" s="4">
        <f t="shared" si="23"/>
        <v>546.69720000000007</v>
      </c>
      <c r="P56">
        <f t="shared" si="20"/>
        <v>1</v>
      </c>
      <c r="Q56">
        <f t="shared" si="12"/>
        <v>32</v>
      </c>
    </row>
    <row r="57" spans="1:17" x14ac:dyDescent="0.2">
      <c r="A57">
        <v>1</v>
      </c>
      <c r="B57" s="3">
        <f>'Marktpreise EEX NCG 2018'!A1198</f>
        <v>42836</v>
      </c>
      <c r="C57" s="7">
        <f t="shared" si="0"/>
        <v>3834.7529411764708</v>
      </c>
      <c r="D57" s="7">
        <f t="shared" si="16"/>
        <v>0</v>
      </c>
      <c r="E57" s="7">
        <f t="shared" si="17"/>
        <v>11504.258823529413</v>
      </c>
      <c r="F57" s="4">
        <f>'Marktpreise EEX NCG 2018'!B1198</f>
        <v>16.809999999999999</v>
      </c>
      <c r="G57" s="4">
        <f t="shared" si="21"/>
        <v>17.019599999999997</v>
      </c>
      <c r="H57" s="4">
        <f t="shared" si="18"/>
        <v>17.019599999999997</v>
      </c>
      <c r="I57" s="19">
        <f t="shared" si="19"/>
        <v>195797.88347294118</v>
      </c>
      <c r="J57" s="19">
        <f t="shared" si="8"/>
        <v>1956636.6712000002</v>
      </c>
      <c r="K57" s="7">
        <f t="shared" si="22"/>
        <v>115042.58823529411</v>
      </c>
      <c r="L57" s="18">
        <f t="shared" si="4"/>
        <v>17.647058823529409</v>
      </c>
      <c r="M57" s="4">
        <f t="shared" si="13"/>
        <v>17.007933333333337</v>
      </c>
      <c r="N57" s="4">
        <f t="shared" si="10"/>
        <v>17.082327272727273</v>
      </c>
      <c r="O57" s="4">
        <f t="shared" si="23"/>
        <v>563.71680000000003</v>
      </c>
      <c r="P57">
        <f t="shared" si="20"/>
        <v>1</v>
      </c>
      <c r="Q57">
        <f t="shared" si="12"/>
        <v>33</v>
      </c>
    </row>
    <row r="58" spans="1:17" x14ac:dyDescent="0.2">
      <c r="A58">
        <v>1</v>
      </c>
      <c r="B58" s="3">
        <f>'Marktpreise EEX NCG 2018'!A1199</f>
        <v>42837</v>
      </c>
      <c r="C58" s="7">
        <f t="shared" si="0"/>
        <v>3834.7529411764708</v>
      </c>
      <c r="D58" s="7">
        <f t="shared" si="16"/>
        <v>0</v>
      </c>
      <c r="E58" s="7">
        <f t="shared" si="17"/>
        <v>3834.7529411764708</v>
      </c>
      <c r="F58" s="4">
        <f>'Marktpreise EEX NCG 2018'!B1199</f>
        <v>16.98</v>
      </c>
      <c r="G58" s="4">
        <f t="shared" si="21"/>
        <v>17.189599999999999</v>
      </c>
      <c r="H58" s="4">
        <f t="shared" si="18"/>
        <v>17.189599999999999</v>
      </c>
      <c r="I58" s="19">
        <f t="shared" si="19"/>
        <v>65917.869157647059</v>
      </c>
      <c r="J58" s="19">
        <f t="shared" si="8"/>
        <v>2022554.5403576472</v>
      </c>
      <c r="K58" s="7">
        <f t="shared" si="22"/>
        <v>118877.34117647058</v>
      </c>
      <c r="L58" s="18">
        <f t="shared" si="4"/>
        <v>18.235294117647058</v>
      </c>
      <c r="M58" s="4">
        <f t="shared" si="13"/>
        <v>17.013793548387099</v>
      </c>
      <c r="N58" s="4">
        <f t="shared" si="10"/>
        <v>17.085482352941177</v>
      </c>
      <c r="O58" s="4">
        <f t="shared" si="23"/>
        <v>580.90640000000008</v>
      </c>
      <c r="P58">
        <f t="shared" si="20"/>
        <v>1</v>
      </c>
      <c r="Q58">
        <f t="shared" si="12"/>
        <v>34</v>
      </c>
    </row>
    <row r="59" spans="1:17" x14ac:dyDescent="0.2">
      <c r="A59">
        <v>1</v>
      </c>
      <c r="B59" s="3">
        <f>'Marktpreise EEX NCG 2018'!A1200</f>
        <v>42838</v>
      </c>
      <c r="C59" s="7">
        <f t="shared" si="0"/>
        <v>3834.7529411764708</v>
      </c>
      <c r="D59" s="7">
        <f t="shared" si="16"/>
        <v>3834.7529411764708</v>
      </c>
      <c r="E59" s="7">
        <f t="shared" si="17"/>
        <v>0</v>
      </c>
      <c r="F59" s="4">
        <f>'Marktpreise EEX NCG 2018'!B1200</f>
        <v>16.91</v>
      </c>
      <c r="G59" s="4">
        <f t="shared" si="21"/>
        <v>17.119599999999998</v>
      </c>
      <c r="H59" s="4">
        <f t="shared" si="18"/>
        <v>0</v>
      </c>
      <c r="I59" s="19">
        <f t="shared" si="19"/>
        <v>0</v>
      </c>
      <c r="J59" s="19">
        <f t="shared" si="8"/>
        <v>2022554.5403576472</v>
      </c>
      <c r="K59" s="7">
        <f t="shared" si="22"/>
        <v>118877.34117647058</v>
      </c>
      <c r="L59" s="18">
        <f t="shared" si="4"/>
        <v>18.235294117647058</v>
      </c>
      <c r="M59" s="4">
        <f t="shared" si="13"/>
        <v>17.013793548387099</v>
      </c>
      <c r="N59" s="4">
        <f t="shared" si="10"/>
        <v>17.086457142857146</v>
      </c>
      <c r="O59" s="4">
        <f t="shared" si="23"/>
        <v>598.02600000000007</v>
      </c>
      <c r="P59">
        <f t="shared" si="20"/>
        <v>1</v>
      </c>
      <c r="Q59">
        <f t="shared" si="12"/>
        <v>35</v>
      </c>
    </row>
    <row r="60" spans="1:17" x14ac:dyDescent="0.2">
      <c r="B60" s="3">
        <f>'Marktpreise EEX NCG 2018'!A1201</f>
        <v>42839</v>
      </c>
      <c r="C60" s="7">
        <f t="shared" si="0"/>
        <v>0</v>
      </c>
      <c r="D60" s="7">
        <f t="shared" si="16"/>
        <v>3834.7529411764708</v>
      </c>
      <c r="E60" s="7">
        <f t="shared" si="17"/>
        <v>0</v>
      </c>
      <c r="F60" s="4">
        <f>'Marktpreise EEX NCG 2018'!B1201</f>
        <v>0</v>
      </c>
      <c r="G60" s="4">
        <f t="shared" si="21"/>
        <v>17.119599999999998</v>
      </c>
      <c r="H60" s="4">
        <f t="shared" si="18"/>
        <v>0</v>
      </c>
      <c r="I60" s="19">
        <f t="shared" si="19"/>
        <v>0</v>
      </c>
      <c r="J60" s="19">
        <f t="shared" si="8"/>
        <v>2022554.5403576472</v>
      </c>
      <c r="K60" s="7">
        <f t="shared" si="22"/>
        <v>118877.34117647058</v>
      </c>
      <c r="L60" s="18">
        <f t="shared" si="4"/>
        <v>18.235294117647058</v>
      </c>
      <c r="M60" s="4">
        <f t="shared" si="13"/>
        <v>17.013793548387099</v>
      </c>
      <c r="N60" s="4">
        <f t="shared" si="10"/>
        <v>17.086457142857146</v>
      </c>
      <c r="O60" s="4">
        <f t="shared" si="23"/>
        <v>598.02600000000007</v>
      </c>
      <c r="P60">
        <f t="shared" si="20"/>
        <v>0</v>
      </c>
      <c r="Q60">
        <f t="shared" si="12"/>
        <v>35</v>
      </c>
    </row>
    <row r="61" spans="1:17" x14ac:dyDescent="0.2">
      <c r="B61" s="3">
        <f>'Marktpreise EEX NCG 2018'!A1202</f>
        <v>42840</v>
      </c>
      <c r="C61" s="7">
        <f t="shared" si="0"/>
        <v>0</v>
      </c>
      <c r="D61" s="7">
        <f t="shared" si="16"/>
        <v>3834.7529411764708</v>
      </c>
      <c r="E61" s="7">
        <f t="shared" si="17"/>
        <v>0</v>
      </c>
      <c r="F61" s="4">
        <f>'Marktpreise EEX NCG 2018'!B1202</f>
        <v>0</v>
      </c>
      <c r="G61" s="4">
        <f t="shared" si="21"/>
        <v>17.119599999999998</v>
      </c>
      <c r="H61" s="4">
        <f t="shared" si="18"/>
        <v>0</v>
      </c>
      <c r="I61" s="19">
        <f t="shared" si="19"/>
        <v>0</v>
      </c>
      <c r="J61" s="19">
        <f t="shared" si="8"/>
        <v>2022554.5403576472</v>
      </c>
      <c r="K61" s="7">
        <f t="shared" si="22"/>
        <v>118877.34117647058</v>
      </c>
      <c r="L61" s="18">
        <f t="shared" si="4"/>
        <v>18.235294117647058</v>
      </c>
      <c r="M61" s="4">
        <f t="shared" si="13"/>
        <v>17.013793548387099</v>
      </c>
      <c r="N61" s="4">
        <f t="shared" si="10"/>
        <v>17.086457142857146</v>
      </c>
      <c r="O61" s="4">
        <f t="shared" si="23"/>
        <v>598.02600000000007</v>
      </c>
      <c r="P61">
        <f t="shared" si="20"/>
        <v>0</v>
      </c>
      <c r="Q61">
        <f t="shared" si="12"/>
        <v>35</v>
      </c>
    </row>
    <row r="62" spans="1:17" x14ac:dyDescent="0.2">
      <c r="B62" s="3">
        <f>'Marktpreise EEX NCG 2018'!A1203</f>
        <v>42841</v>
      </c>
      <c r="C62" s="7">
        <f t="shared" si="0"/>
        <v>0</v>
      </c>
      <c r="D62" s="7">
        <f t="shared" si="16"/>
        <v>3834.7529411764708</v>
      </c>
      <c r="E62" s="7">
        <f t="shared" si="17"/>
        <v>0</v>
      </c>
      <c r="F62" s="4">
        <f>'Marktpreise EEX NCG 2018'!B1203</f>
        <v>0</v>
      </c>
      <c r="G62" s="4">
        <f t="shared" si="21"/>
        <v>17.119599999999998</v>
      </c>
      <c r="H62" s="4">
        <f t="shared" si="18"/>
        <v>0</v>
      </c>
      <c r="I62" s="19">
        <f t="shared" si="19"/>
        <v>0</v>
      </c>
      <c r="J62" s="19">
        <f t="shared" si="8"/>
        <v>2022554.5403576472</v>
      </c>
      <c r="K62" s="7">
        <f t="shared" si="22"/>
        <v>118877.34117647058</v>
      </c>
      <c r="L62" s="18">
        <f t="shared" si="4"/>
        <v>18.235294117647058</v>
      </c>
      <c r="M62" s="4">
        <f t="shared" si="13"/>
        <v>17.013793548387099</v>
      </c>
      <c r="N62" s="4">
        <f t="shared" si="10"/>
        <v>17.086457142857146</v>
      </c>
      <c r="O62" s="4">
        <f t="shared" si="23"/>
        <v>598.02600000000007</v>
      </c>
      <c r="P62">
        <f t="shared" si="20"/>
        <v>0</v>
      </c>
      <c r="Q62">
        <f t="shared" si="12"/>
        <v>35</v>
      </c>
    </row>
    <row r="63" spans="1:17" x14ac:dyDescent="0.2">
      <c r="B63" s="3">
        <f>'Marktpreise EEX NCG 2018'!A1204</f>
        <v>42842</v>
      </c>
      <c r="C63" s="7">
        <f t="shared" si="0"/>
        <v>0</v>
      </c>
      <c r="D63" s="7">
        <f t="shared" si="16"/>
        <v>3834.7529411764708</v>
      </c>
      <c r="E63" s="7">
        <f t="shared" si="17"/>
        <v>0</v>
      </c>
      <c r="F63" s="4">
        <f>'Marktpreise EEX NCG 2018'!B1204</f>
        <v>0</v>
      </c>
      <c r="G63" s="4">
        <f t="shared" si="21"/>
        <v>17.119599999999998</v>
      </c>
      <c r="H63" s="4">
        <f t="shared" si="18"/>
        <v>0</v>
      </c>
      <c r="I63" s="19">
        <f t="shared" si="19"/>
        <v>0</v>
      </c>
      <c r="J63" s="19">
        <f t="shared" si="8"/>
        <v>2022554.5403576472</v>
      </c>
      <c r="K63" s="7">
        <f t="shared" si="22"/>
        <v>118877.34117647058</v>
      </c>
      <c r="L63" s="18">
        <f t="shared" si="4"/>
        <v>18.235294117647058</v>
      </c>
      <c r="M63" s="4">
        <f t="shared" si="13"/>
        <v>17.013793548387099</v>
      </c>
      <c r="N63" s="4">
        <f t="shared" si="10"/>
        <v>17.086457142857146</v>
      </c>
      <c r="O63" s="4">
        <f t="shared" si="23"/>
        <v>598.02600000000007</v>
      </c>
      <c r="P63">
        <f t="shared" si="20"/>
        <v>0</v>
      </c>
      <c r="Q63">
        <f t="shared" si="12"/>
        <v>35</v>
      </c>
    </row>
    <row r="64" spans="1:17" x14ac:dyDescent="0.2">
      <c r="A64">
        <v>1</v>
      </c>
      <c r="B64" s="3">
        <f>'Marktpreise EEX NCG 2018'!A1205</f>
        <v>42843</v>
      </c>
      <c r="C64" s="7">
        <f t="shared" si="0"/>
        <v>3834.7529411764708</v>
      </c>
      <c r="D64" s="7">
        <f t="shared" si="16"/>
        <v>0</v>
      </c>
      <c r="E64" s="7">
        <f t="shared" si="17"/>
        <v>7669.5058823529416</v>
      </c>
      <c r="F64" s="4">
        <f>'Marktpreise EEX NCG 2018'!B1205</f>
        <v>17.36</v>
      </c>
      <c r="G64" s="4">
        <f t="shared" si="21"/>
        <v>17.569600000000001</v>
      </c>
      <c r="H64" s="4">
        <f t="shared" si="18"/>
        <v>17.569600000000001</v>
      </c>
      <c r="I64" s="19">
        <f t="shared" si="19"/>
        <v>134750.15055058827</v>
      </c>
      <c r="J64" s="19">
        <f t="shared" si="8"/>
        <v>2157304.6909082355</v>
      </c>
      <c r="K64" s="7">
        <f t="shared" si="22"/>
        <v>126546.84705882352</v>
      </c>
      <c r="L64" s="18">
        <f t="shared" si="4"/>
        <v>19.411764705882351</v>
      </c>
      <c r="M64" s="4">
        <f t="shared" si="13"/>
        <v>17.047478787878791</v>
      </c>
      <c r="N64" s="4">
        <f t="shared" si="10"/>
        <v>17.099877777777781</v>
      </c>
      <c r="O64" s="4">
        <f t="shared" si="23"/>
        <v>615.5956000000001</v>
      </c>
      <c r="P64">
        <f t="shared" si="20"/>
        <v>1</v>
      </c>
      <c r="Q64">
        <f t="shared" si="12"/>
        <v>36</v>
      </c>
    </row>
    <row r="65" spans="1:17" x14ac:dyDescent="0.2">
      <c r="A65">
        <v>1</v>
      </c>
      <c r="B65" s="3">
        <f>'Marktpreise EEX NCG 2018'!A1206</f>
        <v>42844</v>
      </c>
      <c r="C65" s="7">
        <f t="shared" si="0"/>
        <v>3834.7529411764708</v>
      </c>
      <c r="D65" s="7">
        <f t="shared" si="16"/>
        <v>3834.7529411764708</v>
      </c>
      <c r="E65" s="7">
        <f t="shared" si="17"/>
        <v>0</v>
      </c>
      <c r="F65" s="4">
        <f>'Marktpreise EEX NCG 2018'!B1206</f>
        <v>17.27</v>
      </c>
      <c r="G65" s="4">
        <f t="shared" si="21"/>
        <v>17.479599999999998</v>
      </c>
      <c r="H65" s="4">
        <f t="shared" si="18"/>
        <v>0</v>
      </c>
      <c r="I65" s="19">
        <f t="shared" si="19"/>
        <v>0</v>
      </c>
      <c r="J65" s="19">
        <f t="shared" si="8"/>
        <v>2157304.6909082355</v>
      </c>
      <c r="K65" s="7">
        <f t="shared" si="22"/>
        <v>126546.84705882352</v>
      </c>
      <c r="L65" s="18">
        <f t="shared" si="4"/>
        <v>19.411764705882351</v>
      </c>
      <c r="M65" s="4">
        <f t="shared" si="13"/>
        <v>17.047478787878791</v>
      </c>
      <c r="N65" s="4">
        <f t="shared" si="10"/>
        <v>17.110140540540545</v>
      </c>
      <c r="O65" s="4">
        <f t="shared" si="23"/>
        <v>633.07520000000011</v>
      </c>
      <c r="P65">
        <f t="shared" si="20"/>
        <v>1</v>
      </c>
      <c r="Q65">
        <f t="shared" si="12"/>
        <v>37</v>
      </c>
    </row>
    <row r="66" spans="1:17" x14ac:dyDescent="0.2">
      <c r="A66">
        <v>1</v>
      </c>
      <c r="B66" s="3">
        <f>'Marktpreise EEX NCG 2018'!A1207</f>
        <v>42845</v>
      </c>
      <c r="C66" s="7">
        <f t="shared" ref="C66:C129" si="24">IF(A66&gt;0,$C$6/$C$8,0)</f>
        <v>3834.7529411764708</v>
      </c>
      <c r="D66" s="7">
        <f t="shared" si="16"/>
        <v>7669.5058823529416</v>
      </c>
      <c r="E66" s="7">
        <f t="shared" si="17"/>
        <v>0</v>
      </c>
      <c r="F66" s="4">
        <f>'Marktpreise EEX NCG 2018'!B1207</f>
        <v>17.05</v>
      </c>
      <c r="G66" s="4">
        <f t="shared" si="21"/>
        <v>17.259599999999999</v>
      </c>
      <c r="H66" s="4">
        <f t="shared" si="18"/>
        <v>0</v>
      </c>
      <c r="I66" s="19">
        <f t="shared" si="19"/>
        <v>0</v>
      </c>
      <c r="J66" s="19">
        <f t="shared" ref="J66:J129" si="25">I66+J65</f>
        <v>2157304.6909082355</v>
      </c>
      <c r="K66" s="7">
        <f t="shared" si="22"/>
        <v>126546.84705882352</v>
      </c>
      <c r="L66" s="18">
        <f t="shared" ref="L66:L129" si="26">K66*100/$C$6</f>
        <v>19.411764705882351</v>
      </c>
      <c r="M66" s="4">
        <f t="shared" ref="M66:M129" si="27">J66/K66</f>
        <v>17.047478787878791</v>
      </c>
      <c r="N66" s="4">
        <f t="shared" ref="N66:N129" si="28">O66/Q66</f>
        <v>17.114073684210528</v>
      </c>
      <c r="O66" s="4">
        <f t="shared" si="23"/>
        <v>650.33480000000009</v>
      </c>
      <c r="P66">
        <f t="shared" si="20"/>
        <v>1</v>
      </c>
      <c r="Q66">
        <f t="shared" ref="Q66:Q129" si="29">P66+Q65</f>
        <v>38</v>
      </c>
    </row>
    <row r="67" spans="1:17" x14ac:dyDescent="0.2">
      <c r="A67">
        <v>1</v>
      </c>
      <c r="B67" s="3">
        <f>'Marktpreise EEX NCG 2018'!A1208</f>
        <v>42846</v>
      </c>
      <c r="C67" s="7">
        <f t="shared" si="24"/>
        <v>3834.7529411764708</v>
      </c>
      <c r="D67" s="7">
        <f t="shared" si="16"/>
        <v>0</v>
      </c>
      <c r="E67" s="7">
        <f t="shared" si="17"/>
        <v>11504.258823529413</v>
      </c>
      <c r="F67" s="4">
        <f>'Marktpreise EEX NCG 2018'!B1208</f>
        <v>17.100000000000001</v>
      </c>
      <c r="G67" s="4">
        <f t="shared" si="21"/>
        <v>17.309600000000003</v>
      </c>
      <c r="H67" s="4">
        <f t="shared" si="18"/>
        <v>17.309600000000003</v>
      </c>
      <c r="I67" s="19">
        <f t="shared" si="19"/>
        <v>199134.11853176478</v>
      </c>
      <c r="J67" s="19">
        <f t="shared" si="25"/>
        <v>2356438.8094400004</v>
      </c>
      <c r="K67" s="7">
        <f t="shared" si="22"/>
        <v>138051.10588235295</v>
      </c>
      <c r="L67" s="18">
        <f t="shared" si="26"/>
        <v>21.176470588235293</v>
      </c>
      <c r="M67" s="4">
        <f t="shared" si="27"/>
        <v>17.069322222222226</v>
      </c>
      <c r="N67" s="4">
        <f t="shared" si="28"/>
        <v>17.119087179487185</v>
      </c>
      <c r="O67" s="4">
        <f t="shared" si="23"/>
        <v>667.64440000000013</v>
      </c>
      <c r="P67">
        <f t="shared" si="20"/>
        <v>1</v>
      </c>
      <c r="Q67">
        <f t="shared" si="29"/>
        <v>39</v>
      </c>
    </row>
    <row r="68" spans="1:17" x14ac:dyDescent="0.2">
      <c r="B68" s="3">
        <f>'Marktpreise EEX NCG 2018'!A1209</f>
        <v>42847</v>
      </c>
      <c r="C68" s="7">
        <f t="shared" si="24"/>
        <v>0</v>
      </c>
      <c r="D68" s="7">
        <f t="shared" si="16"/>
        <v>0</v>
      </c>
      <c r="E68" s="7">
        <f t="shared" si="17"/>
        <v>0</v>
      </c>
      <c r="F68" s="4">
        <f>'Marktpreise EEX NCG 2018'!B1209</f>
        <v>0</v>
      </c>
      <c r="G68" s="4">
        <f t="shared" si="21"/>
        <v>17.309600000000003</v>
      </c>
      <c r="H68" s="4">
        <f t="shared" si="18"/>
        <v>0</v>
      </c>
      <c r="I68" s="19">
        <f t="shared" si="19"/>
        <v>0</v>
      </c>
      <c r="J68" s="19">
        <f t="shared" si="25"/>
        <v>2356438.8094400004</v>
      </c>
      <c r="K68" s="7">
        <f t="shared" si="22"/>
        <v>138051.10588235295</v>
      </c>
      <c r="L68" s="18">
        <f t="shared" si="26"/>
        <v>21.176470588235293</v>
      </c>
      <c r="M68" s="4">
        <f t="shared" si="27"/>
        <v>17.069322222222226</v>
      </c>
      <c r="N68" s="4">
        <f t="shared" si="28"/>
        <v>17.119087179487185</v>
      </c>
      <c r="O68" s="4">
        <f t="shared" si="23"/>
        <v>667.64440000000013</v>
      </c>
      <c r="P68">
        <f t="shared" si="20"/>
        <v>0</v>
      </c>
      <c r="Q68">
        <f t="shared" si="29"/>
        <v>39</v>
      </c>
    </row>
    <row r="69" spans="1:17" x14ac:dyDescent="0.2">
      <c r="B69" s="3">
        <f>'Marktpreise EEX NCG 2018'!A1210</f>
        <v>42848</v>
      </c>
      <c r="C69" s="7">
        <f t="shared" si="24"/>
        <v>0</v>
      </c>
      <c r="D69" s="7">
        <f t="shared" si="16"/>
        <v>0</v>
      </c>
      <c r="E69" s="7">
        <f t="shared" si="17"/>
        <v>0</v>
      </c>
      <c r="F69" s="4">
        <f>'Marktpreise EEX NCG 2018'!B1210</f>
        <v>0</v>
      </c>
      <c r="G69" s="4">
        <f t="shared" si="21"/>
        <v>17.309600000000003</v>
      </c>
      <c r="H69" s="4">
        <f t="shared" si="18"/>
        <v>0</v>
      </c>
      <c r="I69" s="19">
        <f t="shared" si="19"/>
        <v>0</v>
      </c>
      <c r="J69" s="19">
        <f t="shared" si="25"/>
        <v>2356438.8094400004</v>
      </c>
      <c r="K69" s="7">
        <f t="shared" si="22"/>
        <v>138051.10588235295</v>
      </c>
      <c r="L69" s="18">
        <f t="shared" si="26"/>
        <v>21.176470588235293</v>
      </c>
      <c r="M69" s="4">
        <f t="shared" si="27"/>
        <v>17.069322222222226</v>
      </c>
      <c r="N69" s="4">
        <f t="shared" si="28"/>
        <v>17.119087179487185</v>
      </c>
      <c r="O69" s="4">
        <f t="shared" si="23"/>
        <v>667.64440000000013</v>
      </c>
      <c r="P69">
        <f t="shared" si="20"/>
        <v>0</v>
      </c>
      <c r="Q69">
        <f t="shared" si="29"/>
        <v>39</v>
      </c>
    </row>
    <row r="70" spans="1:17" x14ac:dyDescent="0.2">
      <c r="A70">
        <v>1</v>
      </c>
      <c r="B70" s="3">
        <f>'Marktpreise EEX NCG 2018'!A1211</f>
        <v>42849</v>
      </c>
      <c r="C70" s="7">
        <f t="shared" si="24"/>
        <v>3834.7529411764708</v>
      </c>
      <c r="D70" s="7">
        <f t="shared" si="16"/>
        <v>3834.7529411764708</v>
      </c>
      <c r="E70" s="7">
        <f t="shared" si="17"/>
        <v>0</v>
      </c>
      <c r="F70" s="4">
        <f>'Marktpreise EEX NCG 2018'!B1211</f>
        <v>16.920000000000002</v>
      </c>
      <c r="G70" s="4">
        <f t="shared" si="21"/>
        <v>17.129600000000003</v>
      </c>
      <c r="H70" s="4">
        <f t="shared" si="18"/>
        <v>0</v>
      </c>
      <c r="I70" s="19">
        <f t="shared" si="19"/>
        <v>0</v>
      </c>
      <c r="J70" s="19">
        <f t="shared" si="25"/>
        <v>2356438.8094400004</v>
      </c>
      <c r="K70" s="7">
        <f t="shared" si="22"/>
        <v>138051.10588235295</v>
      </c>
      <c r="L70" s="18">
        <f t="shared" si="26"/>
        <v>21.176470588235293</v>
      </c>
      <c r="M70" s="4">
        <f t="shared" si="27"/>
        <v>17.069322222222226</v>
      </c>
      <c r="N70" s="4">
        <f t="shared" si="28"/>
        <v>17.119350000000004</v>
      </c>
      <c r="O70" s="4">
        <f t="shared" si="23"/>
        <v>684.77400000000011</v>
      </c>
      <c r="P70">
        <f t="shared" si="20"/>
        <v>1</v>
      </c>
      <c r="Q70">
        <f t="shared" si="29"/>
        <v>40</v>
      </c>
    </row>
    <row r="71" spans="1:17" x14ac:dyDescent="0.2">
      <c r="A71">
        <v>1</v>
      </c>
      <c r="B71" s="3">
        <f>'Marktpreise EEX NCG 2018'!A1212</f>
        <v>42850</v>
      </c>
      <c r="C71" s="7">
        <f t="shared" si="24"/>
        <v>3834.7529411764708</v>
      </c>
      <c r="D71" s="7">
        <f t="shared" si="16"/>
        <v>7669.5058823529416</v>
      </c>
      <c r="E71" s="7">
        <f t="shared" si="17"/>
        <v>0</v>
      </c>
      <c r="F71" s="4">
        <f>'Marktpreise EEX NCG 2018'!B1212</f>
        <v>16.63</v>
      </c>
      <c r="G71" s="4">
        <f t="shared" si="21"/>
        <v>16.839599999999997</v>
      </c>
      <c r="H71" s="4">
        <f t="shared" si="18"/>
        <v>0</v>
      </c>
      <c r="I71" s="19">
        <f t="shared" si="19"/>
        <v>0</v>
      </c>
      <c r="J71" s="19">
        <f t="shared" si="25"/>
        <v>2356438.8094400004</v>
      </c>
      <c r="K71" s="7">
        <f t="shared" si="22"/>
        <v>138051.10588235295</v>
      </c>
      <c r="L71" s="18">
        <f t="shared" si="26"/>
        <v>21.176470588235293</v>
      </c>
      <c r="M71" s="4">
        <f t="shared" si="27"/>
        <v>17.069322222222226</v>
      </c>
      <c r="N71" s="4">
        <f t="shared" si="28"/>
        <v>17.112526829268297</v>
      </c>
      <c r="O71" s="4">
        <f t="shared" si="23"/>
        <v>701.61360000000013</v>
      </c>
      <c r="P71">
        <f t="shared" si="20"/>
        <v>1</v>
      </c>
      <c r="Q71">
        <f t="shared" si="29"/>
        <v>41</v>
      </c>
    </row>
    <row r="72" spans="1:17" x14ac:dyDescent="0.2">
      <c r="A72">
        <v>1</v>
      </c>
      <c r="B72" s="3">
        <f>'Marktpreise EEX NCG 2018'!A1213</f>
        <v>42851</v>
      </c>
      <c r="C72" s="7">
        <f t="shared" si="24"/>
        <v>3834.7529411764708</v>
      </c>
      <c r="D72" s="7">
        <f t="shared" si="16"/>
        <v>0</v>
      </c>
      <c r="E72" s="7">
        <f t="shared" si="17"/>
        <v>11504.258823529413</v>
      </c>
      <c r="F72" s="4">
        <f>'Marktpreise EEX NCG 2018'!B1213</f>
        <v>16.79</v>
      </c>
      <c r="G72" s="4">
        <f t="shared" si="21"/>
        <v>16.999600000000001</v>
      </c>
      <c r="H72" s="4">
        <f t="shared" si="18"/>
        <v>16.999600000000001</v>
      </c>
      <c r="I72" s="19">
        <f t="shared" si="19"/>
        <v>195567.79829647063</v>
      </c>
      <c r="J72" s="19">
        <f t="shared" si="25"/>
        <v>2552006.6077364711</v>
      </c>
      <c r="K72" s="7">
        <f t="shared" si="22"/>
        <v>149555.36470588236</v>
      </c>
      <c r="L72" s="18">
        <f t="shared" si="26"/>
        <v>22.941176470588236</v>
      </c>
      <c r="M72" s="4">
        <f t="shared" si="27"/>
        <v>17.063958974358979</v>
      </c>
      <c r="N72" s="4">
        <f t="shared" si="28"/>
        <v>17.109838095238096</v>
      </c>
      <c r="O72" s="4">
        <f t="shared" si="23"/>
        <v>718.61320000000012</v>
      </c>
      <c r="P72">
        <f t="shared" si="20"/>
        <v>1</v>
      </c>
      <c r="Q72">
        <f t="shared" si="29"/>
        <v>42</v>
      </c>
    </row>
    <row r="73" spans="1:17" x14ac:dyDescent="0.2">
      <c r="A73">
        <v>1</v>
      </c>
      <c r="B73" s="3">
        <f>'Marktpreise EEX NCG 2018'!A1214</f>
        <v>42852</v>
      </c>
      <c r="C73" s="7">
        <f t="shared" si="24"/>
        <v>3834.7529411764708</v>
      </c>
      <c r="D73" s="7">
        <f t="shared" si="16"/>
        <v>3834.7529411764708</v>
      </c>
      <c r="E73" s="7">
        <f t="shared" si="17"/>
        <v>0</v>
      </c>
      <c r="F73" s="4">
        <f>'Marktpreise EEX NCG 2018'!B1214</f>
        <v>16.77</v>
      </c>
      <c r="G73" s="4">
        <f t="shared" si="21"/>
        <v>16.979599999999998</v>
      </c>
      <c r="H73" s="4">
        <f t="shared" si="18"/>
        <v>0</v>
      </c>
      <c r="I73" s="19">
        <f t="shared" si="19"/>
        <v>0</v>
      </c>
      <c r="J73" s="19">
        <f t="shared" si="25"/>
        <v>2552006.6077364711</v>
      </c>
      <c r="K73" s="7">
        <f t="shared" si="22"/>
        <v>149555.36470588236</v>
      </c>
      <c r="L73" s="18">
        <f t="shared" si="26"/>
        <v>22.941176470588236</v>
      </c>
      <c r="M73" s="4">
        <f t="shared" si="27"/>
        <v>17.063958974358979</v>
      </c>
      <c r="N73" s="4">
        <f t="shared" si="28"/>
        <v>17.106809302325583</v>
      </c>
      <c r="O73" s="4">
        <f t="shared" si="23"/>
        <v>735.59280000000012</v>
      </c>
      <c r="P73">
        <f t="shared" si="20"/>
        <v>1</v>
      </c>
      <c r="Q73">
        <f t="shared" si="29"/>
        <v>43</v>
      </c>
    </row>
    <row r="74" spans="1:17" x14ac:dyDescent="0.2">
      <c r="A74">
        <v>1</v>
      </c>
      <c r="B74" s="3">
        <f>'Marktpreise EEX NCG 2018'!A1215</f>
        <v>42853</v>
      </c>
      <c r="C74" s="7">
        <f t="shared" si="24"/>
        <v>3834.7529411764708</v>
      </c>
      <c r="D74" s="7">
        <f t="shared" si="16"/>
        <v>0</v>
      </c>
      <c r="E74" s="7">
        <f t="shared" si="17"/>
        <v>7669.5058823529416</v>
      </c>
      <c r="F74" s="4">
        <f>'Marktpreise EEX NCG 2018'!B1215</f>
        <v>16.84</v>
      </c>
      <c r="G74" s="4">
        <f t="shared" si="21"/>
        <v>17.049599999999998</v>
      </c>
      <c r="H74" s="4">
        <f t="shared" si="18"/>
        <v>17.049599999999998</v>
      </c>
      <c r="I74" s="19">
        <f t="shared" si="19"/>
        <v>130762.0074917647</v>
      </c>
      <c r="J74" s="19">
        <f t="shared" si="25"/>
        <v>2682768.6152282357</v>
      </c>
      <c r="K74" s="7">
        <f t="shared" si="22"/>
        <v>157224.8705882353</v>
      </c>
      <c r="L74" s="18">
        <f t="shared" si="26"/>
        <v>24.117647058823529</v>
      </c>
      <c r="M74" s="4">
        <f t="shared" si="27"/>
        <v>17.063258536585369</v>
      </c>
      <c r="N74" s="4">
        <f t="shared" si="28"/>
        <v>17.105509090909095</v>
      </c>
      <c r="O74" s="4">
        <f t="shared" si="23"/>
        <v>752.64240000000018</v>
      </c>
      <c r="P74">
        <f t="shared" si="20"/>
        <v>1</v>
      </c>
      <c r="Q74">
        <f t="shared" si="29"/>
        <v>44</v>
      </c>
    </row>
    <row r="75" spans="1:17" x14ac:dyDescent="0.2">
      <c r="B75" s="3">
        <f>'Marktpreise EEX NCG 2018'!A1216</f>
        <v>42854</v>
      </c>
      <c r="C75" s="7">
        <f t="shared" si="24"/>
        <v>0</v>
      </c>
      <c r="D75" s="7">
        <f t="shared" si="16"/>
        <v>0</v>
      </c>
      <c r="E75" s="7">
        <f t="shared" si="17"/>
        <v>0</v>
      </c>
      <c r="F75" s="4">
        <f>'Marktpreise EEX NCG 2018'!B1216</f>
        <v>0</v>
      </c>
      <c r="G75" s="4">
        <f t="shared" si="21"/>
        <v>17.049599999999998</v>
      </c>
      <c r="H75" s="4">
        <f t="shared" si="18"/>
        <v>0</v>
      </c>
      <c r="I75" s="19">
        <f t="shared" si="19"/>
        <v>0</v>
      </c>
      <c r="J75" s="19">
        <f t="shared" si="25"/>
        <v>2682768.6152282357</v>
      </c>
      <c r="K75" s="7">
        <f t="shared" si="22"/>
        <v>157224.8705882353</v>
      </c>
      <c r="L75" s="18">
        <f t="shared" si="26"/>
        <v>24.117647058823529</v>
      </c>
      <c r="M75" s="4">
        <f t="shared" si="27"/>
        <v>17.063258536585369</v>
      </c>
      <c r="N75" s="4">
        <f t="shared" si="28"/>
        <v>17.105509090909095</v>
      </c>
      <c r="O75" s="4">
        <f t="shared" si="23"/>
        <v>752.64240000000018</v>
      </c>
      <c r="P75">
        <f t="shared" si="20"/>
        <v>0</v>
      </c>
      <c r="Q75">
        <f t="shared" si="29"/>
        <v>44</v>
      </c>
    </row>
    <row r="76" spans="1:17" x14ac:dyDescent="0.2">
      <c r="B76" s="3">
        <f>'Marktpreise EEX NCG 2018'!A1217</f>
        <v>42855</v>
      </c>
      <c r="C76" s="7">
        <f t="shared" si="24"/>
        <v>0</v>
      </c>
      <c r="D76" s="7">
        <f t="shared" si="16"/>
        <v>0</v>
      </c>
      <c r="E76" s="7">
        <f t="shared" si="17"/>
        <v>0</v>
      </c>
      <c r="F76" s="4">
        <f>'Marktpreise EEX NCG 2018'!B1217</f>
        <v>0</v>
      </c>
      <c r="G76" s="4">
        <f t="shared" si="21"/>
        <v>17.049599999999998</v>
      </c>
      <c r="H76" s="4">
        <f t="shared" si="18"/>
        <v>0</v>
      </c>
      <c r="I76" s="19">
        <f t="shared" si="19"/>
        <v>0</v>
      </c>
      <c r="J76" s="19">
        <f t="shared" si="25"/>
        <v>2682768.6152282357</v>
      </c>
      <c r="K76" s="7">
        <f t="shared" si="22"/>
        <v>157224.8705882353</v>
      </c>
      <c r="L76" s="18">
        <f t="shared" si="26"/>
        <v>24.117647058823529</v>
      </c>
      <c r="M76" s="4">
        <f t="shared" si="27"/>
        <v>17.063258536585369</v>
      </c>
      <c r="N76" s="4">
        <f t="shared" si="28"/>
        <v>17.105509090909095</v>
      </c>
      <c r="O76" s="4">
        <f t="shared" si="23"/>
        <v>752.64240000000018</v>
      </c>
      <c r="P76">
        <f t="shared" si="20"/>
        <v>0</v>
      </c>
      <c r="Q76">
        <f t="shared" si="29"/>
        <v>44</v>
      </c>
    </row>
    <row r="77" spans="1:17" x14ac:dyDescent="0.2">
      <c r="B77" s="3">
        <f>'Marktpreise EEX NCG 2018'!A1218</f>
        <v>42856</v>
      </c>
      <c r="C77" s="7">
        <f t="shared" si="24"/>
        <v>0</v>
      </c>
      <c r="D77" s="7">
        <f t="shared" si="16"/>
        <v>0</v>
      </c>
      <c r="E77" s="7">
        <f t="shared" si="17"/>
        <v>0</v>
      </c>
      <c r="F77" s="4">
        <f>'Marktpreise EEX NCG 2018'!B1218</f>
        <v>0</v>
      </c>
      <c r="G77" s="4">
        <f t="shared" si="21"/>
        <v>17.049599999999998</v>
      </c>
      <c r="H77" s="4">
        <f t="shared" si="18"/>
        <v>0</v>
      </c>
      <c r="I77" s="19">
        <f t="shared" si="19"/>
        <v>0</v>
      </c>
      <c r="J77" s="19">
        <f t="shared" si="25"/>
        <v>2682768.6152282357</v>
      </c>
      <c r="K77" s="7">
        <f t="shared" si="22"/>
        <v>157224.8705882353</v>
      </c>
      <c r="L77" s="18">
        <f t="shared" si="26"/>
        <v>24.117647058823529</v>
      </c>
      <c r="M77" s="4">
        <f t="shared" si="27"/>
        <v>17.063258536585369</v>
      </c>
      <c r="N77" s="4">
        <f t="shared" si="28"/>
        <v>17.105509090909095</v>
      </c>
      <c r="O77" s="4">
        <f t="shared" si="23"/>
        <v>752.64240000000018</v>
      </c>
      <c r="P77">
        <f t="shared" si="20"/>
        <v>0</v>
      </c>
      <c r="Q77">
        <f t="shared" si="29"/>
        <v>44</v>
      </c>
    </row>
    <row r="78" spans="1:17" x14ac:dyDescent="0.2">
      <c r="A78">
        <v>1</v>
      </c>
      <c r="B78" s="3">
        <f>'Marktpreise EEX NCG 2018'!A1219</f>
        <v>42857</v>
      </c>
      <c r="C78" s="7">
        <f t="shared" si="24"/>
        <v>3834.7529411764708</v>
      </c>
      <c r="D78" s="7">
        <f t="shared" si="16"/>
        <v>0</v>
      </c>
      <c r="E78" s="7">
        <f t="shared" si="17"/>
        <v>3834.7529411764708</v>
      </c>
      <c r="F78" s="4">
        <f>'Marktpreise EEX NCG 2018'!B1219</f>
        <v>17.07</v>
      </c>
      <c r="G78" s="4">
        <f t="shared" si="21"/>
        <v>17.279600000000002</v>
      </c>
      <c r="H78" s="4">
        <f t="shared" si="18"/>
        <v>17.279600000000002</v>
      </c>
      <c r="I78" s="19">
        <f t="shared" si="19"/>
        <v>66262.996922352948</v>
      </c>
      <c r="J78" s="19">
        <f t="shared" si="25"/>
        <v>2749031.6121505885</v>
      </c>
      <c r="K78" s="7">
        <f t="shared" si="22"/>
        <v>161059.62352941177</v>
      </c>
      <c r="L78" s="18">
        <f t="shared" si="26"/>
        <v>24.705882352941174</v>
      </c>
      <c r="M78" s="4">
        <f t="shared" si="27"/>
        <v>17.068409523809525</v>
      </c>
      <c r="N78" s="4">
        <f t="shared" si="28"/>
        <v>17.10937777777778</v>
      </c>
      <c r="O78" s="4">
        <f t="shared" si="23"/>
        <v>769.92200000000014</v>
      </c>
      <c r="P78">
        <f t="shared" si="20"/>
        <v>1</v>
      </c>
      <c r="Q78">
        <f t="shared" si="29"/>
        <v>45</v>
      </c>
    </row>
    <row r="79" spans="1:17" x14ac:dyDescent="0.2">
      <c r="A79">
        <v>1</v>
      </c>
      <c r="B79" s="3">
        <f>'Marktpreise EEX NCG 2018'!A1220</f>
        <v>42858</v>
      </c>
      <c r="C79" s="7">
        <f t="shared" si="24"/>
        <v>3834.7529411764708</v>
      </c>
      <c r="D79" s="7">
        <f t="shared" si="16"/>
        <v>3834.7529411764708</v>
      </c>
      <c r="E79" s="7">
        <f t="shared" si="17"/>
        <v>0</v>
      </c>
      <c r="F79" s="4">
        <f>'Marktpreise EEX NCG 2018'!B1220</f>
        <v>16.97</v>
      </c>
      <c r="G79" s="4">
        <f t="shared" si="21"/>
        <v>17.179600000000001</v>
      </c>
      <c r="H79" s="4">
        <f t="shared" si="18"/>
        <v>0</v>
      </c>
      <c r="I79" s="19">
        <f t="shared" si="19"/>
        <v>0</v>
      </c>
      <c r="J79" s="19">
        <f t="shared" si="25"/>
        <v>2749031.6121505885</v>
      </c>
      <c r="K79" s="7">
        <f t="shared" si="22"/>
        <v>161059.62352941177</v>
      </c>
      <c r="L79" s="18">
        <f t="shared" si="26"/>
        <v>24.705882352941174</v>
      </c>
      <c r="M79" s="4">
        <f t="shared" si="27"/>
        <v>17.068409523809525</v>
      </c>
      <c r="N79" s="4">
        <f t="shared" si="28"/>
        <v>17.110904347826089</v>
      </c>
      <c r="O79" s="4">
        <f t="shared" si="23"/>
        <v>787.10160000000019</v>
      </c>
      <c r="P79">
        <f t="shared" si="20"/>
        <v>1</v>
      </c>
      <c r="Q79">
        <f t="shared" si="29"/>
        <v>46</v>
      </c>
    </row>
    <row r="80" spans="1:17" x14ac:dyDescent="0.2">
      <c r="A80">
        <v>1</v>
      </c>
      <c r="B80" s="3">
        <f>'Marktpreise EEX NCG 2018'!A1221</f>
        <v>42859</v>
      </c>
      <c r="C80" s="7">
        <f t="shared" si="24"/>
        <v>3834.7529411764708</v>
      </c>
      <c r="D80" s="7">
        <f t="shared" si="16"/>
        <v>7669.5058823529416</v>
      </c>
      <c r="E80" s="7">
        <f t="shared" si="17"/>
        <v>0</v>
      </c>
      <c r="F80" s="4">
        <f>'Marktpreise EEX NCG 2018'!B1221</f>
        <v>16.71</v>
      </c>
      <c r="G80" s="4">
        <f t="shared" si="21"/>
        <v>16.919600000000003</v>
      </c>
      <c r="H80" s="4">
        <f t="shared" si="18"/>
        <v>0</v>
      </c>
      <c r="I80" s="19">
        <f t="shared" si="19"/>
        <v>0</v>
      </c>
      <c r="J80" s="19">
        <f t="shared" si="25"/>
        <v>2749031.6121505885</v>
      </c>
      <c r="K80" s="7">
        <f t="shared" si="22"/>
        <v>161059.62352941177</v>
      </c>
      <c r="L80" s="18">
        <f t="shared" si="26"/>
        <v>24.705882352941174</v>
      </c>
      <c r="M80" s="4">
        <f t="shared" si="27"/>
        <v>17.068409523809525</v>
      </c>
      <c r="N80" s="4">
        <f t="shared" si="28"/>
        <v>17.106834042553196</v>
      </c>
      <c r="O80" s="4">
        <f t="shared" si="23"/>
        <v>804.02120000000014</v>
      </c>
      <c r="P80">
        <f t="shared" si="20"/>
        <v>1</v>
      </c>
      <c r="Q80">
        <f t="shared" si="29"/>
        <v>47</v>
      </c>
    </row>
    <row r="81" spans="1:17" x14ac:dyDescent="0.2">
      <c r="A81">
        <v>1</v>
      </c>
      <c r="B81" s="3">
        <f>'Marktpreise EEX NCG 2018'!A1222</f>
        <v>42860</v>
      </c>
      <c r="C81" s="7">
        <f t="shared" si="24"/>
        <v>3834.7529411764708</v>
      </c>
      <c r="D81" s="7">
        <f t="shared" si="16"/>
        <v>11504.258823529413</v>
      </c>
      <c r="E81" s="7">
        <f t="shared" si="17"/>
        <v>0</v>
      </c>
      <c r="F81" s="4">
        <f>'Marktpreise EEX NCG 2018'!B1222</f>
        <v>16.690000000000001</v>
      </c>
      <c r="G81" s="4">
        <f t="shared" si="21"/>
        <v>16.8996</v>
      </c>
      <c r="H81" s="4">
        <f t="shared" si="18"/>
        <v>0</v>
      </c>
      <c r="I81" s="19">
        <f t="shared" si="19"/>
        <v>0</v>
      </c>
      <c r="J81" s="19">
        <f t="shared" si="25"/>
        <v>2749031.6121505885</v>
      </c>
      <c r="K81" s="7">
        <f t="shared" si="22"/>
        <v>161059.62352941177</v>
      </c>
      <c r="L81" s="18">
        <f t="shared" si="26"/>
        <v>24.705882352941174</v>
      </c>
      <c r="M81" s="4">
        <f t="shared" si="27"/>
        <v>17.068409523809525</v>
      </c>
      <c r="N81" s="4">
        <f t="shared" si="28"/>
        <v>17.10251666666667</v>
      </c>
      <c r="O81" s="4">
        <f t="shared" si="23"/>
        <v>820.9208000000001</v>
      </c>
      <c r="P81">
        <f t="shared" si="20"/>
        <v>1</v>
      </c>
      <c r="Q81">
        <f t="shared" si="29"/>
        <v>48</v>
      </c>
    </row>
    <row r="82" spans="1:17" x14ac:dyDescent="0.2">
      <c r="B82" s="3">
        <f>'Marktpreise EEX NCG 2018'!A1223</f>
        <v>42861</v>
      </c>
      <c r="C82" s="7">
        <f t="shared" si="24"/>
        <v>0</v>
      </c>
      <c r="D82" s="7">
        <f t="shared" si="16"/>
        <v>11504.258823529413</v>
      </c>
      <c r="E82" s="7">
        <f t="shared" si="17"/>
        <v>0</v>
      </c>
      <c r="F82" s="4">
        <f>'Marktpreise EEX NCG 2018'!B1223</f>
        <v>0</v>
      </c>
      <c r="G82" s="4">
        <f t="shared" si="21"/>
        <v>16.8996</v>
      </c>
      <c r="H82" s="4">
        <f t="shared" si="18"/>
        <v>0</v>
      </c>
      <c r="I82" s="19">
        <f t="shared" si="19"/>
        <v>0</v>
      </c>
      <c r="J82" s="19">
        <f t="shared" si="25"/>
        <v>2749031.6121505885</v>
      </c>
      <c r="K82" s="7">
        <f t="shared" si="22"/>
        <v>161059.62352941177</v>
      </c>
      <c r="L82" s="18">
        <f t="shared" si="26"/>
        <v>24.705882352941174</v>
      </c>
      <c r="M82" s="4">
        <f t="shared" si="27"/>
        <v>17.068409523809525</v>
      </c>
      <c r="N82" s="4">
        <f t="shared" si="28"/>
        <v>17.10251666666667</v>
      </c>
      <c r="O82" s="4">
        <f t="shared" si="23"/>
        <v>820.9208000000001</v>
      </c>
      <c r="P82">
        <f t="shared" si="20"/>
        <v>0</v>
      </c>
      <c r="Q82">
        <f t="shared" si="29"/>
        <v>48</v>
      </c>
    </row>
    <row r="83" spans="1:17" x14ac:dyDescent="0.2">
      <c r="B83" s="3">
        <f>'Marktpreise EEX NCG 2018'!A1224</f>
        <v>42862</v>
      </c>
      <c r="C83" s="7">
        <f t="shared" si="24"/>
        <v>0</v>
      </c>
      <c r="D83" s="7">
        <f t="shared" si="16"/>
        <v>11504.258823529413</v>
      </c>
      <c r="E83" s="7">
        <f t="shared" si="17"/>
        <v>0</v>
      </c>
      <c r="F83" s="4">
        <f>'Marktpreise EEX NCG 2018'!B1224</f>
        <v>0</v>
      </c>
      <c r="G83" s="4">
        <f t="shared" si="21"/>
        <v>16.8996</v>
      </c>
      <c r="H83" s="4">
        <f t="shared" si="18"/>
        <v>0</v>
      </c>
      <c r="I83" s="19">
        <f t="shared" si="19"/>
        <v>0</v>
      </c>
      <c r="J83" s="19">
        <f t="shared" si="25"/>
        <v>2749031.6121505885</v>
      </c>
      <c r="K83" s="7">
        <f t="shared" si="22"/>
        <v>161059.62352941177</v>
      </c>
      <c r="L83" s="18">
        <f t="shared" si="26"/>
        <v>24.705882352941174</v>
      </c>
      <c r="M83" s="4">
        <f t="shared" si="27"/>
        <v>17.068409523809525</v>
      </c>
      <c r="N83" s="4">
        <f t="shared" si="28"/>
        <v>17.10251666666667</v>
      </c>
      <c r="O83" s="4">
        <f t="shared" si="23"/>
        <v>820.9208000000001</v>
      </c>
      <c r="P83">
        <f t="shared" si="20"/>
        <v>0</v>
      </c>
      <c r="Q83">
        <f t="shared" si="29"/>
        <v>48</v>
      </c>
    </row>
    <row r="84" spans="1:17" x14ac:dyDescent="0.2">
      <c r="A84">
        <v>1</v>
      </c>
      <c r="B84" s="3">
        <f>'Marktpreise EEX NCG 2018'!A1225</f>
        <v>42863</v>
      </c>
      <c r="C84" s="7">
        <f t="shared" si="24"/>
        <v>3834.7529411764708</v>
      </c>
      <c r="D84" s="7">
        <f t="shared" si="16"/>
        <v>15339.011764705883</v>
      </c>
      <c r="E84" s="7">
        <f t="shared" si="17"/>
        <v>0</v>
      </c>
      <c r="F84" s="4">
        <f>'Marktpreise EEX NCG 2018'!B1225</f>
        <v>16.52</v>
      </c>
      <c r="G84" s="4">
        <f t="shared" si="21"/>
        <v>16.729599999999998</v>
      </c>
      <c r="H84" s="4">
        <f t="shared" si="18"/>
        <v>0</v>
      </c>
      <c r="I84" s="19">
        <f t="shared" si="19"/>
        <v>0</v>
      </c>
      <c r="J84" s="19">
        <f t="shared" si="25"/>
        <v>2749031.6121505885</v>
      </c>
      <c r="K84" s="7">
        <f t="shared" si="22"/>
        <v>161059.62352941177</v>
      </c>
      <c r="L84" s="18">
        <f t="shared" si="26"/>
        <v>24.705882352941174</v>
      </c>
      <c r="M84" s="4">
        <f t="shared" si="27"/>
        <v>17.068409523809525</v>
      </c>
      <c r="N84" s="4">
        <f t="shared" si="28"/>
        <v>17.094906122448982</v>
      </c>
      <c r="O84" s="4">
        <f t="shared" si="23"/>
        <v>837.6504000000001</v>
      </c>
      <c r="P84">
        <f t="shared" si="20"/>
        <v>1</v>
      </c>
      <c r="Q84">
        <f t="shared" si="29"/>
        <v>49</v>
      </c>
    </row>
    <row r="85" spans="1:17" x14ac:dyDescent="0.2">
      <c r="A85">
        <v>1</v>
      </c>
      <c r="B85" s="3">
        <f>'Marktpreise EEX NCG 2018'!A1226</f>
        <v>42864</v>
      </c>
      <c r="C85" s="7">
        <f t="shared" si="24"/>
        <v>3834.7529411764708</v>
      </c>
      <c r="D85" s="7">
        <f t="shared" ref="D85:D148" si="30">IF(G85&gt;=G84,IF(F85=0,C85+D84,0),C85+D84)</f>
        <v>19173.764705882353</v>
      </c>
      <c r="E85" s="7">
        <f t="shared" ref="E85:E148" si="31">IF(G85&gt;=G84,IF(F85=0,0,C85+D84),0)</f>
        <v>0</v>
      </c>
      <c r="F85" s="4">
        <f>'Marktpreise EEX NCG 2018'!B1226</f>
        <v>16.440000000000001</v>
      </c>
      <c r="G85" s="4">
        <f t="shared" si="21"/>
        <v>16.6496</v>
      </c>
      <c r="H85" s="4">
        <f t="shared" si="18"/>
        <v>0</v>
      </c>
      <c r="I85" s="19">
        <f t="shared" si="19"/>
        <v>0</v>
      </c>
      <c r="J85" s="19">
        <f t="shared" si="25"/>
        <v>2749031.6121505885</v>
      </c>
      <c r="K85" s="7">
        <f t="shared" si="22"/>
        <v>161059.62352941177</v>
      </c>
      <c r="L85" s="18">
        <f t="shared" si="26"/>
        <v>24.705882352941174</v>
      </c>
      <c r="M85" s="4">
        <f t="shared" si="27"/>
        <v>17.068409523809525</v>
      </c>
      <c r="N85" s="4">
        <f t="shared" si="28"/>
        <v>17.086000000000002</v>
      </c>
      <c r="O85" s="4">
        <f t="shared" si="23"/>
        <v>854.30000000000007</v>
      </c>
      <c r="P85">
        <f t="shared" si="20"/>
        <v>1</v>
      </c>
      <c r="Q85">
        <f t="shared" si="29"/>
        <v>50</v>
      </c>
    </row>
    <row r="86" spans="1:17" x14ac:dyDescent="0.2">
      <c r="A86">
        <v>1</v>
      </c>
      <c r="B86" s="3">
        <f>'Marktpreise EEX NCG 2018'!A1227</f>
        <v>42865</v>
      </c>
      <c r="C86" s="7">
        <f t="shared" si="24"/>
        <v>3834.7529411764708</v>
      </c>
      <c r="D86" s="7">
        <f t="shared" si="30"/>
        <v>0</v>
      </c>
      <c r="E86" s="7">
        <f t="shared" si="31"/>
        <v>23008.517647058823</v>
      </c>
      <c r="F86" s="4">
        <f>'Marktpreise EEX NCG 2018'!B1227</f>
        <v>16.5</v>
      </c>
      <c r="G86" s="4">
        <f t="shared" si="21"/>
        <v>16.709600000000002</v>
      </c>
      <c r="H86" s="4">
        <f t="shared" si="18"/>
        <v>16.709600000000002</v>
      </c>
      <c r="I86" s="19">
        <f t="shared" si="19"/>
        <v>384463.12647529418</v>
      </c>
      <c r="J86" s="19">
        <f t="shared" si="25"/>
        <v>3133494.7386258827</v>
      </c>
      <c r="K86" s="7">
        <f t="shared" si="22"/>
        <v>184068.14117647058</v>
      </c>
      <c r="L86" s="18">
        <f t="shared" si="26"/>
        <v>28.235294117647058</v>
      </c>
      <c r="M86" s="4">
        <f t="shared" si="27"/>
        <v>17.023558333333334</v>
      </c>
      <c r="N86" s="4">
        <f t="shared" si="28"/>
        <v>17.078619607843137</v>
      </c>
      <c r="O86" s="4">
        <f t="shared" si="23"/>
        <v>871.00960000000009</v>
      </c>
      <c r="P86">
        <f t="shared" si="20"/>
        <v>1</v>
      </c>
      <c r="Q86">
        <f t="shared" si="29"/>
        <v>51</v>
      </c>
    </row>
    <row r="87" spans="1:17" x14ac:dyDescent="0.2">
      <c r="A87">
        <v>1</v>
      </c>
      <c r="B87" s="3">
        <f>'Marktpreise EEX NCG 2018'!A1228</f>
        <v>42866</v>
      </c>
      <c r="C87" s="7">
        <f t="shared" si="24"/>
        <v>3834.7529411764708</v>
      </c>
      <c r="D87" s="7">
        <f t="shared" si="30"/>
        <v>3834.7529411764708</v>
      </c>
      <c r="E87" s="7">
        <f t="shared" si="31"/>
        <v>0</v>
      </c>
      <c r="F87" s="4">
        <f>'Marktpreise EEX NCG 2018'!B1228</f>
        <v>16.399999999999999</v>
      </c>
      <c r="G87" s="4">
        <f t="shared" si="21"/>
        <v>16.6096</v>
      </c>
      <c r="H87" s="4">
        <f t="shared" si="18"/>
        <v>0</v>
      </c>
      <c r="I87" s="19">
        <f t="shared" si="19"/>
        <v>0</v>
      </c>
      <c r="J87" s="19">
        <f t="shared" si="25"/>
        <v>3133494.7386258827</v>
      </c>
      <c r="K87" s="7">
        <f t="shared" si="22"/>
        <v>184068.14117647058</v>
      </c>
      <c r="L87" s="18">
        <f t="shared" si="26"/>
        <v>28.235294117647058</v>
      </c>
      <c r="M87" s="4">
        <f t="shared" si="27"/>
        <v>17.023558333333334</v>
      </c>
      <c r="N87" s="4">
        <f t="shared" si="28"/>
        <v>17.069600000000001</v>
      </c>
      <c r="O87" s="4">
        <f t="shared" si="23"/>
        <v>887.61920000000009</v>
      </c>
      <c r="P87">
        <f t="shared" si="20"/>
        <v>1</v>
      </c>
      <c r="Q87">
        <f t="shared" si="29"/>
        <v>52</v>
      </c>
    </row>
    <row r="88" spans="1:17" x14ac:dyDescent="0.2">
      <c r="A88">
        <v>1</v>
      </c>
      <c r="B88" s="3">
        <f>'Marktpreise EEX NCG 2018'!A1229</f>
        <v>42867</v>
      </c>
      <c r="C88" s="7">
        <f t="shared" si="24"/>
        <v>3834.7529411764708</v>
      </c>
      <c r="D88" s="7">
        <f t="shared" si="30"/>
        <v>0</v>
      </c>
      <c r="E88" s="7">
        <f t="shared" si="31"/>
        <v>7669.5058823529416</v>
      </c>
      <c r="F88" s="4">
        <f>'Marktpreise EEX NCG 2018'!B1229</f>
        <v>16.41</v>
      </c>
      <c r="G88" s="4">
        <f t="shared" si="21"/>
        <v>16.619599999999998</v>
      </c>
      <c r="H88" s="4">
        <f t="shared" si="18"/>
        <v>16.619599999999998</v>
      </c>
      <c r="I88" s="19">
        <f t="shared" si="19"/>
        <v>127464.11996235294</v>
      </c>
      <c r="J88" s="19">
        <f t="shared" si="25"/>
        <v>3260958.8585882355</v>
      </c>
      <c r="K88" s="7">
        <f t="shared" si="22"/>
        <v>191737.64705882352</v>
      </c>
      <c r="L88" s="18">
        <f t="shared" si="26"/>
        <v>29.411764705882351</v>
      </c>
      <c r="M88" s="4">
        <f t="shared" si="27"/>
        <v>17.007400000000001</v>
      </c>
      <c r="N88" s="4">
        <f t="shared" si="28"/>
        <v>17.061109433962265</v>
      </c>
      <c r="O88" s="4">
        <f t="shared" si="23"/>
        <v>904.23880000000008</v>
      </c>
      <c r="P88">
        <f t="shared" si="20"/>
        <v>1</v>
      </c>
      <c r="Q88">
        <f t="shared" si="29"/>
        <v>53</v>
      </c>
    </row>
    <row r="89" spans="1:17" x14ac:dyDescent="0.2">
      <c r="B89" s="3">
        <f>'Marktpreise EEX NCG 2018'!A1230</f>
        <v>42868</v>
      </c>
      <c r="C89" s="7">
        <f t="shared" si="24"/>
        <v>0</v>
      </c>
      <c r="D89" s="7">
        <f t="shared" si="30"/>
        <v>0</v>
      </c>
      <c r="E89" s="7">
        <f t="shared" si="31"/>
        <v>0</v>
      </c>
      <c r="F89" s="4">
        <f>'Marktpreise EEX NCG 2018'!B1230</f>
        <v>0</v>
      </c>
      <c r="G89" s="4">
        <f t="shared" si="21"/>
        <v>16.619599999999998</v>
      </c>
      <c r="H89" s="4">
        <f t="shared" si="18"/>
        <v>0</v>
      </c>
      <c r="I89" s="19">
        <f t="shared" si="19"/>
        <v>0</v>
      </c>
      <c r="J89" s="19">
        <f t="shared" si="25"/>
        <v>3260958.8585882355</v>
      </c>
      <c r="K89" s="7">
        <f t="shared" si="22"/>
        <v>191737.64705882352</v>
      </c>
      <c r="L89" s="18">
        <f t="shared" si="26"/>
        <v>29.411764705882351</v>
      </c>
      <c r="M89" s="4">
        <f t="shared" si="27"/>
        <v>17.007400000000001</v>
      </c>
      <c r="N89" s="4">
        <f t="shared" si="28"/>
        <v>17.061109433962265</v>
      </c>
      <c r="O89" s="4">
        <f t="shared" si="23"/>
        <v>904.23880000000008</v>
      </c>
      <c r="P89">
        <f t="shared" si="20"/>
        <v>0</v>
      </c>
      <c r="Q89">
        <f t="shared" si="29"/>
        <v>53</v>
      </c>
    </row>
    <row r="90" spans="1:17" x14ac:dyDescent="0.2">
      <c r="B90" s="3">
        <f>'Marktpreise EEX NCG 2018'!A1231</f>
        <v>42869</v>
      </c>
      <c r="C90" s="7">
        <f t="shared" si="24"/>
        <v>0</v>
      </c>
      <c r="D90" s="7">
        <f t="shared" si="30"/>
        <v>0</v>
      </c>
      <c r="E90" s="7">
        <f t="shared" si="31"/>
        <v>0</v>
      </c>
      <c r="F90" s="4">
        <f>'Marktpreise EEX NCG 2018'!B1231</f>
        <v>0</v>
      </c>
      <c r="G90" s="4">
        <f t="shared" si="21"/>
        <v>16.619599999999998</v>
      </c>
      <c r="H90" s="4">
        <f t="shared" si="18"/>
        <v>0</v>
      </c>
      <c r="I90" s="19">
        <f t="shared" si="19"/>
        <v>0</v>
      </c>
      <c r="J90" s="19">
        <f t="shared" si="25"/>
        <v>3260958.8585882355</v>
      </c>
      <c r="K90" s="7">
        <f t="shared" si="22"/>
        <v>191737.64705882352</v>
      </c>
      <c r="L90" s="18">
        <f t="shared" si="26"/>
        <v>29.411764705882351</v>
      </c>
      <c r="M90" s="4">
        <f t="shared" si="27"/>
        <v>17.007400000000001</v>
      </c>
      <c r="N90" s="4">
        <f t="shared" si="28"/>
        <v>17.061109433962265</v>
      </c>
      <c r="O90" s="4">
        <f t="shared" si="23"/>
        <v>904.23880000000008</v>
      </c>
      <c r="P90">
        <f t="shared" si="20"/>
        <v>0</v>
      </c>
      <c r="Q90">
        <f t="shared" si="29"/>
        <v>53</v>
      </c>
    </row>
    <row r="91" spans="1:17" x14ac:dyDescent="0.2">
      <c r="A91">
        <v>1</v>
      </c>
      <c r="B91" s="3">
        <f>'Marktpreise EEX NCG 2018'!A1232</f>
        <v>42870</v>
      </c>
      <c r="C91" s="7">
        <f t="shared" si="24"/>
        <v>3834.7529411764708</v>
      </c>
      <c r="D91" s="7">
        <f t="shared" si="30"/>
        <v>0</v>
      </c>
      <c r="E91" s="7">
        <f t="shared" si="31"/>
        <v>3834.7529411764708</v>
      </c>
      <c r="F91" s="4">
        <f>'Marktpreise EEX NCG 2018'!B1232</f>
        <v>16.579999999999998</v>
      </c>
      <c r="G91" s="4">
        <f t="shared" si="21"/>
        <v>16.7896</v>
      </c>
      <c r="H91" s="4">
        <f t="shared" si="18"/>
        <v>16.7896</v>
      </c>
      <c r="I91" s="19">
        <f t="shared" si="19"/>
        <v>64383.967981176473</v>
      </c>
      <c r="J91" s="19">
        <f t="shared" si="25"/>
        <v>3325342.8265694119</v>
      </c>
      <c r="K91" s="7">
        <f t="shared" si="22"/>
        <v>195572.4</v>
      </c>
      <c r="L91" s="18">
        <f t="shared" si="26"/>
        <v>30</v>
      </c>
      <c r="M91" s="4">
        <f t="shared" si="27"/>
        <v>17.003129411764707</v>
      </c>
      <c r="N91" s="4">
        <f t="shared" si="28"/>
        <v>17.056081481481481</v>
      </c>
      <c r="O91" s="4">
        <f t="shared" si="23"/>
        <v>921.02840000000003</v>
      </c>
      <c r="P91">
        <f t="shared" si="20"/>
        <v>1</v>
      </c>
      <c r="Q91">
        <f t="shared" si="29"/>
        <v>54</v>
      </c>
    </row>
    <row r="92" spans="1:17" x14ac:dyDescent="0.2">
      <c r="A92">
        <v>1</v>
      </c>
      <c r="B92" s="3">
        <f>'Marktpreise EEX NCG 2018'!A1233</f>
        <v>42871</v>
      </c>
      <c r="C92" s="7">
        <f t="shared" si="24"/>
        <v>3834.7529411764708</v>
      </c>
      <c r="D92" s="7">
        <f t="shared" si="30"/>
        <v>3834.7529411764708</v>
      </c>
      <c r="E92" s="7">
        <f t="shared" si="31"/>
        <v>0</v>
      </c>
      <c r="F92" s="4">
        <f>'Marktpreise EEX NCG 2018'!B1233</f>
        <v>16.149999999999999</v>
      </c>
      <c r="G92" s="4">
        <f t="shared" si="21"/>
        <v>16.3596</v>
      </c>
      <c r="H92" s="4">
        <f t="shared" si="18"/>
        <v>0</v>
      </c>
      <c r="I92" s="19">
        <f t="shared" si="19"/>
        <v>0</v>
      </c>
      <c r="J92" s="19">
        <f t="shared" si="25"/>
        <v>3325342.8265694119</v>
      </c>
      <c r="K92" s="7">
        <f t="shared" si="22"/>
        <v>195572.4</v>
      </c>
      <c r="L92" s="18">
        <f t="shared" si="26"/>
        <v>30</v>
      </c>
      <c r="M92" s="4">
        <f t="shared" si="27"/>
        <v>17.003129411764707</v>
      </c>
      <c r="N92" s="4">
        <f t="shared" si="28"/>
        <v>17.043418181818183</v>
      </c>
      <c r="O92" s="4">
        <f t="shared" si="23"/>
        <v>937.38800000000003</v>
      </c>
      <c r="P92">
        <f t="shared" si="20"/>
        <v>1</v>
      </c>
      <c r="Q92">
        <f t="shared" si="29"/>
        <v>55</v>
      </c>
    </row>
    <row r="93" spans="1:17" x14ac:dyDescent="0.2">
      <c r="A93">
        <v>1</v>
      </c>
      <c r="B93" s="3">
        <f>'Marktpreise EEX NCG 2018'!A1234</f>
        <v>42872</v>
      </c>
      <c r="C93" s="7">
        <f t="shared" si="24"/>
        <v>3834.7529411764708</v>
      </c>
      <c r="D93" s="7">
        <f t="shared" si="30"/>
        <v>0</v>
      </c>
      <c r="E93" s="7">
        <f t="shared" si="31"/>
        <v>7669.5058823529416</v>
      </c>
      <c r="F93" s="4">
        <f>'Marktpreise EEX NCG 2018'!B1234</f>
        <v>16.66</v>
      </c>
      <c r="G93" s="4">
        <f t="shared" si="21"/>
        <v>16.869599999999998</v>
      </c>
      <c r="H93" s="4">
        <f t="shared" si="18"/>
        <v>16.869599999999998</v>
      </c>
      <c r="I93" s="19">
        <f t="shared" si="19"/>
        <v>129381.49643294117</v>
      </c>
      <c r="J93" s="19">
        <f t="shared" si="25"/>
        <v>3454724.3230023533</v>
      </c>
      <c r="K93" s="7">
        <f t="shared" si="22"/>
        <v>203241.90588235293</v>
      </c>
      <c r="L93" s="18">
        <f t="shared" si="26"/>
        <v>31.176470588235293</v>
      </c>
      <c r="M93" s="4">
        <f t="shared" si="27"/>
        <v>16.998090566037739</v>
      </c>
      <c r="N93" s="4">
        <f t="shared" si="28"/>
        <v>17.040314285714285</v>
      </c>
      <c r="O93" s="4">
        <f t="shared" si="23"/>
        <v>954.25760000000002</v>
      </c>
      <c r="P93">
        <f t="shared" si="20"/>
        <v>1</v>
      </c>
      <c r="Q93">
        <f t="shared" si="29"/>
        <v>56</v>
      </c>
    </row>
    <row r="94" spans="1:17" x14ac:dyDescent="0.2">
      <c r="A94">
        <v>1</v>
      </c>
      <c r="B94" s="3">
        <f>'Marktpreise EEX NCG 2018'!A1235</f>
        <v>42873</v>
      </c>
      <c r="C94" s="7">
        <f t="shared" si="24"/>
        <v>3834.7529411764708</v>
      </c>
      <c r="D94" s="7">
        <f t="shared" si="30"/>
        <v>0</v>
      </c>
      <c r="E94" s="7">
        <f t="shared" si="31"/>
        <v>3834.7529411764708</v>
      </c>
      <c r="F94" s="4">
        <f>'Marktpreise EEX NCG 2018'!B1235</f>
        <v>16.78</v>
      </c>
      <c r="G94" s="4">
        <f t="shared" si="21"/>
        <v>16.989600000000003</v>
      </c>
      <c r="H94" s="4">
        <f t="shared" si="18"/>
        <v>16.989600000000003</v>
      </c>
      <c r="I94" s="19">
        <f t="shared" si="19"/>
        <v>65150.918569411777</v>
      </c>
      <c r="J94" s="19">
        <f t="shared" si="25"/>
        <v>3519875.2415717649</v>
      </c>
      <c r="K94" s="7">
        <f t="shared" si="22"/>
        <v>207076.6588235294</v>
      </c>
      <c r="L94" s="18">
        <f t="shared" si="26"/>
        <v>31.764705882352942</v>
      </c>
      <c r="M94" s="4">
        <f t="shared" si="27"/>
        <v>16.997933333333336</v>
      </c>
      <c r="N94" s="4">
        <f t="shared" si="28"/>
        <v>17.039424561403511</v>
      </c>
      <c r="O94" s="4">
        <f t="shared" si="23"/>
        <v>971.24720000000002</v>
      </c>
      <c r="P94">
        <f t="shared" si="20"/>
        <v>1</v>
      </c>
      <c r="Q94">
        <f t="shared" si="29"/>
        <v>57</v>
      </c>
    </row>
    <row r="95" spans="1:17" x14ac:dyDescent="0.2">
      <c r="A95">
        <v>1</v>
      </c>
      <c r="B95" s="3">
        <f>'Marktpreise EEX NCG 2018'!A1236</f>
        <v>42874</v>
      </c>
      <c r="C95" s="7">
        <f t="shared" si="24"/>
        <v>3834.7529411764708</v>
      </c>
      <c r="D95" s="7">
        <f t="shared" si="30"/>
        <v>3834.7529411764708</v>
      </c>
      <c r="E95" s="7">
        <f t="shared" si="31"/>
        <v>0</v>
      </c>
      <c r="F95" s="4">
        <f>'Marktpreise EEX NCG 2018'!B1236</f>
        <v>16.72</v>
      </c>
      <c r="G95" s="4">
        <f t="shared" si="21"/>
        <v>16.929600000000001</v>
      </c>
      <c r="H95" s="4">
        <f t="shared" si="18"/>
        <v>0</v>
      </c>
      <c r="I95" s="19">
        <f t="shared" si="19"/>
        <v>0</v>
      </c>
      <c r="J95" s="19">
        <f t="shared" si="25"/>
        <v>3519875.2415717649</v>
      </c>
      <c r="K95" s="7">
        <f t="shared" si="22"/>
        <v>207076.6588235294</v>
      </c>
      <c r="L95" s="18">
        <f t="shared" si="26"/>
        <v>31.764705882352942</v>
      </c>
      <c r="M95" s="4">
        <f t="shared" si="27"/>
        <v>16.997933333333336</v>
      </c>
      <c r="N95" s="4">
        <f t="shared" si="28"/>
        <v>17.037531034482761</v>
      </c>
      <c r="O95" s="4">
        <f t="shared" si="23"/>
        <v>988.17680000000007</v>
      </c>
      <c r="P95">
        <f t="shared" si="20"/>
        <v>1</v>
      </c>
      <c r="Q95">
        <f t="shared" si="29"/>
        <v>58</v>
      </c>
    </row>
    <row r="96" spans="1:17" x14ac:dyDescent="0.2">
      <c r="B96" s="3">
        <f>'Marktpreise EEX NCG 2018'!A1237</f>
        <v>42875</v>
      </c>
      <c r="C96" s="7">
        <f t="shared" si="24"/>
        <v>0</v>
      </c>
      <c r="D96" s="7">
        <f t="shared" si="30"/>
        <v>3834.7529411764708</v>
      </c>
      <c r="E96" s="7">
        <f t="shared" si="31"/>
        <v>0</v>
      </c>
      <c r="F96" s="4">
        <f>'Marktpreise EEX NCG 2018'!B1237</f>
        <v>0</v>
      </c>
      <c r="G96" s="4">
        <f t="shared" si="21"/>
        <v>16.929600000000001</v>
      </c>
      <c r="H96" s="4">
        <f t="shared" si="18"/>
        <v>0</v>
      </c>
      <c r="I96" s="19">
        <f t="shared" si="19"/>
        <v>0</v>
      </c>
      <c r="J96" s="19">
        <f t="shared" si="25"/>
        <v>3519875.2415717649</v>
      </c>
      <c r="K96" s="7">
        <f t="shared" si="22"/>
        <v>207076.6588235294</v>
      </c>
      <c r="L96" s="18">
        <f t="shared" si="26"/>
        <v>31.764705882352942</v>
      </c>
      <c r="M96" s="4">
        <f t="shared" si="27"/>
        <v>16.997933333333336</v>
      </c>
      <c r="N96" s="4">
        <f t="shared" si="28"/>
        <v>17.037531034482761</v>
      </c>
      <c r="O96" s="4">
        <f t="shared" si="23"/>
        <v>988.17680000000007</v>
      </c>
      <c r="P96">
        <f t="shared" si="20"/>
        <v>0</v>
      </c>
      <c r="Q96">
        <f t="shared" si="29"/>
        <v>58</v>
      </c>
    </row>
    <row r="97" spans="1:17" x14ac:dyDescent="0.2">
      <c r="B97" s="3">
        <f>'Marktpreise EEX NCG 2018'!A1238</f>
        <v>42876</v>
      </c>
      <c r="C97" s="7">
        <f t="shared" si="24"/>
        <v>0</v>
      </c>
      <c r="D97" s="7">
        <f t="shared" si="30"/>
        <v>3834.7529411764708</v>
      </c>
      <c r="E97" s="7">
        <f t="shared" si="31"/>
        <v>0</v>
      </c>
      <c r="F97" s="4">
        <f>'Marktpreise EEX NCG 2018'!B1238</f>
        <v>0</v>
      </c>
      <c r="G97" s="4">
        <f t="shared" si="21"/>
        <v>16.929600000000001</v>
      </c>
      <c r="H97" s="4">
        <f t="shared" si="18"/>
        <v>0</v>
      </c>
      <c r="I97" s="19">
        <f t="shared" si="19"/>
        <v>0</v>
      </c>
      <c r="J97" s="19">
        <f t="shared" si="25"/>
        <v>3519875.2415717649</v>
      </c>
      <c r="K97" s="7">
        <f t="shared" si="22"/>
        <v>207076.6588235294</v>
      </c>
      <c r="L97" s="18">
        <f t="shared" si="26"/>
        <v>31.764705882352942</v>
      </c>
      <c r="M97" s="4">
        <f t="shared" si="27"/>
        <v>16.997933333333336</v>
      </c>
      <c r="N97" s="4">
        <f t="shared" si="28"/>
        <v>17.037531034482761</v>
      </c>
      <c r="O97" s="4">
        <f t="shared" si="23"/>
        <v>988.17680000000007</v>
      </c>
      <c r="P97">
        <f t="shared" si="20"/>
        <v>0</v>
      </c>
      <c r="Q97">
        <f t="shared" si="29"/>
        <v>58</v>
      </c>
    </row>
    <row r="98" spans="1:17" x14ac:dyDescent="0.2">
      <c r="A98">
        <v>1</v>
      </c>
      <c r="B98" s="3">
        <f>'Marktpreise EEX NCG 2018'!A1239</f>
        <v>42877</v>
      </c>
      <c r="C98" s="7">
        <f t="shared" si="24"/>
        <v>3834.7529411764708</v>
      </c>
      <c r="D98" s="7">
        <f t="shared" si="30"/>
        <v>0</v>
      </c>
      <c r="E98" s="7">
        <f t="shared" si="31"/>
        <v>7669.5058823529416</v>
      </c>
      <c r="F98" s="4">
        <f>'Marktpreise EEX NCG 2018'!B1239</f>
        <v>16.760000000000002</v>
      </c>
      <c r="G98" s="4">
        <f t="shared" si="21"/>
        <v>16.9696</v>
      </c>
      <c r="H98" s="4">
        <f t="shared" si="18"/>
        <v>16.9696</v>
      </c>
      <c r="I98" s="19">
        <f t="shared" si="19"/>
        <v>130148.44702117647</v>
      </c>
      <c r="J98" s="19">
        <f t="shared" si="25"/>
        <v>3650023.6885929415</v>
      </c>
      <c r="K98" s="7">
        <f t="shared" si="22"/>
        <v>214746.16470588234</v>
      </c>
      <c r="L98" s="18">
        <f t="shared" si="26"/>
        <v>32.941176470588232</v>
      </c>
      <c r="M98" s="4">
        <f t="shared" si="27"/>
        <v>16.996921428571429</v>
      </c>
      <c r="N98" s="4">
        <f t="shared" si="28"/>
        <v>17.036379661016952</v>
      </c>
      <c r="O98" s="4">
        <f t="shared" si="23"/>
        <v>1005.1464000000001</v>
      </c>
      <c r="P98">
        <f t="shared" si="20"/>
        <v>1</v>
      </c>
      <c r="Q98">
        <f t="shared" si="29"/>
        <v>59</v>
      </c>
    </row>
    <row r="99" spans="1:17" x14ac:dyDescent="0.2">
      <c r="A99">
        <v>1</v>
      </c>
      <c r="B99" s="3">
        <f>'Marktpreise EEX NCG 2018'!A1240</f>
        <v>42878</v>
      </c>
      <c r="C99" s="7">
        <f t="shared" si="24"/>
        <v>3834.7529411764708</v>
      </c>
      <c r="D99" s="7">
        <f t="shared" si="30"/>
        <v>0</v>
      </c>
      <c r="E99" s="7">
        <f t="shared" si="31"/>
        <v>3834.7529411764708</v>
      </c>
      <c r="F99" s="4">
        <f>'Marktpreise EEX NCG 2018'!B1240</f>
        <v>16.850000000000001</v>
      </c>
      <c r="G99" s="4">
        <f t="shared" si="21"/>
        <v>17.059600000000003</v>
      </c>
      <c r="H99" s="4">
        <f t="shared" si="18"/>
        <v>17.059600000000003</v>
      </c>
      <c r="I99" s="19">
        <f t="shared" si="19"/>
        <v>65419.351275294131</v>
      </c>
      <c r="J99" s="19">
        <f t="shared" si="25"/>
        <v>3715443.0398682356</v>
      </c>
      <c r="K99" s="7">
        <f t="shared" si="22"/>
        <v>218580.91764705881</v>
      </c>
      <c r="L99" s="18">
        <f t="shared" si="26"/>
        <v>33.529411764705884</v>
      </c>
      <c r="M99" s="4">
        <f t="shared" si="27"/>
        <v>16.998021052631582</v>
      </c>
      <c r="N99" s="4">
        <f t="shared" si="28"/>
        <v>17.036766666666669</v>
      </c>
      <c r="O99" s="4">
        <f t="shared" si="23"/>
        <v>1022.2060000000001</v>
      </c>
      <c r="P99">
        <f t="shared" si="20"/>
        <v>1</v>
      </c>
      <c r="Q99">
        <f t="shared" si="29"/>
        <v>60</v>
      </c>
    </row>
    <row r="100" spans="1:17" x14ac:dyDescent="0.2">
      <c r="A100">
        <v>1</v>
      </c>
      <c r="B100" s="3">
        <f>'Marktpreise EEX NCG 2018'!A1241</f>
        <v>42879</v>
      </c>
      <c r="C100" s="7">
        <f t="shared" si="24"/>
        <v>3834.7529411764708</v>
      </c>
      <c r="D100" s="7">
        <f t="shared" si="30"/>
        <v>3834.7529411764708</v>
      </c>
      <c r="E100" s="7">
        <f t="shared" si="31"/>
        <v>0</v>
      </c>
      <c r="F100" s="4">
        <f>'Marktpreise EEX NCG 2018'!B1241</f>
        <v>16.82</v>
      </c>
      <c r="G100" s="4">
        <f t="shared" si="21"/>
        <v>17.029600000000002</v>
      </c>
      <c r="H100" s="4">
        <f t="shared" si="18"/>
        <v>0</v>
      </c>
      <c r="I100" s="19">
        <f t="shared" si="19"/>
        <v>0</v>
      </c>
      <c r="J100" s="19">
        <f t="shared" si="25"/>
        <v>3715443.0398682356</v>
      </c>
      <c r="K100" s="7">
        <f t="shared" si="22"/>
        <v>218580.91764705881</v>
      </c>
      <c r="L100" s="18">
        <f t="shared" si="26"/>
        <v>33.529411764705884</v>
      </c>
      <c r="M100" s="4">
        <f t="shared" si="27"/>
        <v>16.998021052631582</v>
      </c>
      <c r="N100" s="4">
        <f t="shared" si="28"/>
        <v>17.036649180327871</v>
      </c>
      <c r="O100" s="4">
        <f t="shared" si="23"/>
        <v>1039.2356000000002</v>
      </c>
      <c r="P100">
        <f t="shared" si="20"/>
        <v>1</v>
      </c>
      <c r="Q100">
        <f t="shared" si="29"/>
        <v>61</v>
      </c>
    </row>
    <row r="101" spans="1:17" x14ac:dyDescent="0.2">
      <c r="A101">
        <v>1</v>
      </c>
      <c r="B101" s="3">
        <f>'Marktpreise EEX NCG 2018'!A1242</f>
        <v>42880</v>
      </c>
      <c r="C101" s="7">
        <f t="shared" si="24"/>
        <v>3834.7529411764708</v>
      </c>
      <c r="D101" s="7">
        <f t="shared" si="30"/>
        <v>7669.5058823529416</v>
      </c>
      <c r="E101" s="7">
        <f t="shared" si="31"/>
        <v>0</v>
      </c>
      <c r="F101" s="4">
        <f>'Marktpreise EEX NCG 2018'!B1242</f>
        <v>16.690000000000001</v>
      </c>
      <c r="G101" s="4">
        <f t="shared" si="21"/>
        <v>16.8996</v>
      </c>
      <c r="H101" s="4">
        <f t="shared" si="18"/>
        <v>0</v>
      </c>
      <c r="I101" s="19">
        <f t="shared" si="19"/>
        <v>0</v>
      </c>
      <c r="J101" s="19">
        <f t="shared" si="25"/>
        <v>3715443.0398682356</v>
      </c>
      <c r="K101" s="7">
        <f t="shared" si="22"/>
        <v>218580.91764705881</v>
      </c>
      <c r="L101" s="18">
        <f t="shared" si="26"/>
        <v>33.529411764705884</v>
      </c>
      <c r="M101" s="4">
        <f t="shared" si="27"/>
        <v>16.998021052631582</v>
      </c>
      <c r="N101" s="4">
        <f t="shared" si="28"/>
        <v>17.034438709677421</v>
      </c>
      <c r="O101" s="4">
        <f t="shared" si="23"/>
        <v>1056.1352000000002</v>
      </c>
      <c r="P101">
        <f t="shared" si="20"/>
        <v>1</v>
      </c>
      <c r="Q101">
        <f t="shared" si="29"/>
        <v>62</v>
      </c>
    </row>
    <row r="102" spans="1:17" x14ac:dyDescent="0.2">
      <c r="A102">
        <v>1</v>
      </c>
      <c r="B102" s="3">
        <f>'Marktpreise EEX NCG 2018'!A1243</f>
        <v>42881</v>
      </c>
      <c r="C102" s="7">
        <f t="shared" si="24"/>
        <v>3834.7529411764708</v>
      </c>
      <c r="D102" s="7">
        <f t="shared" si="30"/>
        <v>11504.258823529413</v>
      </c>
      <c r="E102" s="7">
        <f t="shared" si="31"/>
        <v>0</v>
      </c>
      <c r="F102" s="4">
        <f>'Marktpreise EEX NCG 2018'!B1243</f>
        <v>16.600000000000001</v>
      </c>
      <c r="G102" s="4">
        <f t="shared" si="21"/>
        <v>16.809600000000003</v>
      </c>
      <c r="H102" s="4">
        <f t="shared" si="18"/>
        <v>0</v>
      </c>
      <c r="I102" s="19">
        <f t="shared" si="19"/>
        <v>0</v>
      </c>
      <c r="J102" s="19">
        <f t="shared" si="25"/>
        <v>3715443.0398682356</v>
      </c>
      <c r="K102" s="7">
        <f t="shared" si="22"/>
        <v>218580.91764705881</v>
      </c>
      <c r="L102" s="18">
        <f t="shared" si="26"/>
        <v>33.529411764705884</v>
      </c>
      <c r="M102" s="4">
        <f t="shared" si="27"/>
        <v>16.998021052631582</v>
      </c>
      <c r="N102" s="4">
        <f t="shared" si="28"/>
        <v>17.030869841269844</v>
      </c>
      <c r="O102" s="4">
        <f t="shared" si="23"/>
        <v>1072.9448000000002</v>
      </c>
      <c r="P102">
        <f t="shared" si="20"/>
        <v>1</v>
      </c>
      <c r="Q102">
        <f t="shared" si="29"/>
        <v>63</v>
      </c>
    </row>
    <row r="103" spans="1:17" x14ac:dyDescent="0.2">
      <c r="B103" s="3">
        <f>'Marktpreise EEX NCG 2018'!A1244</f>
        <v>42882</v>
      </c>
      <c r="C103" s="7">
        <f t="shared" si="24"/>
        <v>0</v>
      </c>
      <c r="D103" s="7">
        <f t="shared" si="30"/>
        <v>11504.258823529413</v>
      </c>
      <c r="E103" s="7">
        <f t="shared" si="31"/>
        <v>0</v>
      </c>
      <c r="F103" s="4">
        <f>'Marktpreise EEX NCG 2018'!B1244</f>
        <v>0</v>
      </c>
      <c r="G103" s="4">
        <f t="shared" si="21"/>
        <v>16.809600000000003</v>
      </c>
      <c r="H103" s="4">
        <f t="shared" si="18"/>
        <v>0</v>
      </c>
      <c r="I103" s="19">
        <f t="shared" si="19"/>
        <v>0</v>
      </c>
      <c r="J103" s="19">
        <f t="shared" si="25"/>
        <v>3715443.0398682356</v>
      </c>
      <c r="K103" s="7">
        <f t="shared" si="22"/>
        <v>218580.91764705881</v>
      </c>
      <c r="L103" s="18">
        <f t="shared" si="26"/>
        <v>33.529411764705884</v>
      </c>
      <c r="M103" s="4">
        <f t="shared" si="27"/>
        <v>16.998021052631582</v>
      </c>
      <c r="N103" s="4">
        <f t="shared" si="28"/>
        <v>17.030869841269844</v>
      </c>
      <c r="O103" s="4">
        <f t="shared" si="23"/>
        <v>1072.9448000000002</v>
      </c>
      <c r="P103">
        <f t="shared" si="20"/>
        <v>0</v>
      </c>
      <c r="Q103">
        <f t="shared" si="29"/>
        <v>63</v>
      </c>
    </row>
    <row r="104" spans="1:17" x14ac:dyDescent="0.2">
      <c r="B104" s="3">
        <f>'Marktpreise EEX NCG 2018'!A1245</f>
        <v>42883</v>
      </c>
      <c r="C104" s="7">
        <f t="shared" si="24"/>
        <v>0</v>
      </c>
      <c r="D104" s="7">
        <f t="shared" si="30"/>
        <v>11504.258823529413</v>
      </c>
      <c r="E104" s="7">
        <f t="shared" si="31"/>
        <v>0</v>
      </c>
      <c r="F104" s="4">
        <f>'Marktpreise EEX NCG 2018'!B1245</f>
        <v>0</v>
      </c>
      <c r="G104" s="4">
        <f t="shared" si="21"/>
        <v>16.809600000000003</v>
      </c>
      <c r="H104" s="4">
        <f t="shared" si="18"/>
        <v>0</v>
      </c>
      <c r="I104" s="19">
        <f t="shared" si="19"/>
        <v>0</v>
      </c>
      <c r="J104" s="19">
        <f t="shared" si="25"/>
        <v>3715443.0398682356</v>
      </c>
      <c r="K104" s="7">
        <f t="shared" si="22"/>
        <v>218580.91764705881</v>
      </c>
      <c r="L104" s="18">
        <f t="shared" si="26"/>
        <v>33.529411764705884</v>
      </c>
      <c r="M104" s="4">
        <f t="shared" si="27"/>
        <v>16.998021052631582</v>
      </c>
      <c r="N104" s="4">
        <f t="shared" si="28"/>
        <v>17.030869841269844</v>
      </c>
      <c r="O104" s="4">
        <f t="shared" si="23"/>
        <v>1072.9448000000002</v>
      </c>
      <c r="P104">
        <f t="shared" si="20"/>
        <v>0</v>
      </c>
      <c r="Q104">
        <f t="shared" si="29"/>
        <v>63</v>
      </c>
    </row>
    <row r="105" spans="1:17" x14ac:dyDescent="0.2">
      <c r="B105" s="3">
        <f>'Marktpreise EEX NCG 2018'!A1246</f>
        <v>42884</v>
      </c>
      <c r="C105" s="7">
        <f t="shared" si="24"/>
        <v>0</v>
      </c>
      <c r="D105" s="7">
        <f t="shared" si="30"/>
        <v>11504.258823529413</v>
      </c>
      <c r="E105" s="7">
        <f t="shared" si="31"/>
        <v>0</v>
      </c>
      <c r="F105" s="4">
        <f>'Marktpreise EEX NCG 2018'!B1246</f>
        <v>0</v>
      </c>
      <c r="G105" s="4">
        <f t="shared" si="21"/>
        <v>16.809600000000003</v>
      </c>
      <c r="H105" s="4">
        <f t="shared" si="18"/>
        <v>0</v>
      </c>
      <c r="I105" s="19">
        <f t="shared" si="19"/>
        <v>0</v>
      </c>
      <c r="J105" s="19">
        <f t="shared" si="25"/>
        <v>3715443.0398682356</v>
      </c>
      <c r="K105" s="7">
        <f t="shared" si="22"/>
        <v>218580.91764705881</v>
      </c>
      <c r="L105" s="18">
        <f t="shared" si="26"/>
        <v>33.529411764705884</v>
      </c>
      <c r="M105" s="4">
        <f t="shared" si="27"/>
        <v>16.998021052631582</v>
      </c>
      <c r="N105" s="4">
        <f t="shared" si="28"/>
        <v>17.030869841269844</v>
      </c>
      <c r="O105" s="4">
        <f t="shared" si="23"/>
        <v>1072.9448000000002</v>
      </c>
      <c r="P105">
        <f t="shared" si="20"/>
        <v>0</v>
      </c>
      <c r="Q105">
        <f t="shared" si="29"/>
        <v>63</v>
      </c>
    </row>
    <row r="106" spans="1:17" x14ac:dyDescent="0.2">
      <c r="A106">
        <v>1</v>
      </c>
      <c r="B106" s="3">
        <f>'Marktpreise EEX NCG 2018'!A1247</f>
        <v>42885</v>
      </c>
      <c r="C106" s="7">
        <f t="shared" si="24"/>
        <v>3834.7529411764708</v>
      </c>
      <c r="D106" s="7">
        <f t="shared" si="30"/>
        <v>0</v>
      </c>
      <c r="E106" s="7">
        <f t="shared" si="31"/>
        <v>15339.011764705883</v>
      </c>
      <c r="F106" s="4">
        <f>'Marktpreise EEX NCG 2018'!B1247</f>
        <v>16.88</v>
      </c>
      <c r="G106" s="4">
        <f t="shared" si="21"/>
        <v>17.089599999999997</v>
      </c>
      <c r="H106" s="4">
        <f t="shared" si="18"/>
        <v>17.089599999999997</v>
      </c>
      <c r="I106" s="19">
        <f t="shared" si="19"/>
        <v>262137.57545411761</v>
      </c>
      <c r="J106" s="19">
        <f t="shared" si="25"/>
        <v>3977580.6153223533</v>
      </c>
      <c r="K106" s="7">
        <f t="shared" si="22"/>
        <v>233919.92941176469</v>
      </c>
      <c r="L106" s="18">
        <f t="shared" si="26"/>
        <v>35.882352941176471</v>
      </c>
      <c r="M106" s="4">
        <f t="shared" si="27"/>
        <v>17.004026229508199</v>
      </c>
      <c r="N106" s="4">
        <f t="shared" si="28"/>
        <v>17.031787500000004</v>
      </c>
      <c r="O106" s="4">
        <f t="shared" si="23"/>
        <v>1090.0344000000002</v>
      </c>
      <c r="P106">
        <f t="shared" si="20"/>
        <v>1</v>
      </c>
      <c r="Q106">
        <f t="shared" si="29"/>
        <v>64</v>
      </c>
    </row>
    <row r="107" spans="1:17" x14ac:dyDescent="0.2">
      <c r="A107">
        <v>1</v>
      </c>
      <c r="B107" s="3">
        <f>'Marktpreise EEX NCG 2018'!A1248</f>
        <v>42886</v>
      </c>
      <c r="C107" s="7">
        <f t="shared" si="24"/>
        <v>3834.7529411764708</v>
      </c>
      <c r="D107" s="7">
        <f t="shared" si="30"/>
        <v>3834.7529411764708</v>
      </c>
      <c r="E107" s="7">
        <f t="shared" si="31"/>
        <v>0</v>
      </c>
      <c r="F107" s="4">
        <f>'Marktpreise EEX NCG 2018'!B1248</f>
        <v>16.55</v>
      </c>
      <c r="G107" s="4">
        <f t="shared" si="21"/>
        <v>16.759599999999999</v>
      </c>
      <c r="H107" s="4">
        <f t="shared" si="18"/>
        <v>0</v>
      </c>
      <c r="I107" s="19">
        <f t="shared" si="19"/>
        <v>0</v>
      </c>
      <c r="J107" s="19">
        <f t="shared" si="25"/>
        <v>3977580.6153223533</v>
      </c>
      <c r="K107" s="7">
        <f t="shared" si="22"/>
        <v>233919.92941176469</v>
      </c>
      <c r="L107" s="18">
        <f t="shared" si="26"/>
        <v>35.882352941176471</v>
      </c>
      <c r="M107" s="4">
        <f t="shared" si="27"/>
        <v>17.004026229508199</v>
      </c>
      <c r="N107" s="4">
        <f t="shared" si="28"/>
        <v>17.027600000000007</v>
      </c>
      <c r="O107" s="4">
        <f t="shared" si="23"/>
        <v>1106.7940000000003</v>
      </c>
      <c r="P107">
        <f t="shared" si="20"/>
        <v>1</v>
      </c>
      <c r="Q107">
        <f t="shared" si="29"/>
        <v>65</v>
      </c>
    </row>
    <row r="108" spans="1:17" x14ac:dyDescent="0.2">
      <c r="A108">
        <v>1</v>
      </c>
      <c r="B108" s="3">
        <f>'Marktpreise EEX NCG 2018'!A1249</f>
        <v>42887</v>
      </c>
      <c r="C108" s="7">
        <f t="shared" si="24"/>
        <v>3834.7529411764708</v>
      </c>
      <c r="D108" s="7">
        <f t="shared" si="30"/>
        <v>7669.5058823529416</v>
      </c>
      <c r="E108" s="7">
        <f t="shared" si="31"/>
        <v>0</v>
      </c>
      <c r="F108" s="4">
        <f>'Marktpreise EEX NCG 2018'!B1249</f>
        <v>16.5</v>
      </c>
      <c r="G108" s="4">
        <f t="shared" si="21"/>
        <v>16.709600000000002</v>
      </c>
      <c r="H108" s="4">
        <f t="shared" si="18"/>
        <v>0</v>
      </c>
      <c r="I108" s="19">
        <f t="shared" si="19"/>
        <v>0</v>
      </c>
      <c r="J108" s="19">
        <f t="shared" si="25"/>
        <v>3977580.6153223533</v>
      </c>
      <c r="K108" s="7">
        <f t="shared" si="22"/>
        <v>233919.92941176469</v>
      </c>
      <c r="L108" s="18">
        <f t="shared" si="26"/>
        <v>35.882352941176471</v>
      </c>
      <c r="M108" s="4">
        <f t="shared" si="27"/>
        <v>17.004026229508199</v>
      </c>
      <c r="N108" s="4">
        <f t="shared" si="28"/>
        <v>17.022781818181823</v>
      </c>
      <c r="O108" s="4">
        <f t="shared" si="23"/>
        <v>1123.5036000000002</v>
      </c>
      <c r="P108">
        <f t="shared" si="20"/>
        <v>1</v>
      </c>
      <c r="Q108">
        <f t="shared" si="29"/>
        <v>66</v>
      </c>
    </row>
    <row r="109" spans="1:17" x14ac:dyDescent="0.2">
      <c r="A109">
        <v>1</v>
      </c>
      <c r="B109" s="3">
        <f>'Marktpreise EEX NCG 2018'!A1250</f>
        <v>42888</v>
      </c>
      <c r="C109" s="7">
        <f t="shared" si="24"/>
        <v>3834.7529411764708</v>
      </c>
      <c r="D109" s="7">
        <f t="shared" si="30"/>
        <v>11504.258823529413</v>
      </c>
      <c r="E109" s="7">
        <f t="shared" si="31"/>
        <v>0</v>
      </c>
      <c r="F109" s="4">
        <f>'Marktpreise EEX NCG 2018'!B1250</f>
        <v>16.440000000000001</v>
      </c>
      <c r="G109" s="4">
        <f t="shared" si="21"/>
        <v>16.6496</v>
      </c>
      <c r="H109" s="4">
        <f t="shared" si="18"/>
        <v>0</v>
      </c>
      <c r="I109" s="19">
        <f t="shared" si="19"/>
        <v>0</v>
      </c>
      <c r="J109" s="19">
        <f t="shared" si="25"/>
        <v>3977580.6153223533</v>
      </c>
      <c r="K109" s="7">
        <f t="shared" si="22"/>
        <v>233919.92941176469</v>
      </c>
      <c r="L109" s="18">
        <f t="shared" si="26"/>
        <v>35.882352941176471</v>
      </c>
      <c r="M109" s="4">
        <f t="shared" si="27"/>
        <v>17.004026229508199</v>
      </c>
      <c r="N109" s="4">
        <f t="shared" si="28"/>
        <v>17.017211940298509</v>
      </c>
      <c r="O109" s="4">
        <f t="shared" si="23"/>
        <v>1140.1532000000002</v>
      </c>
      <c r="P109">
        <f t="shared" si="20"/>
        <v>1</v>
      </c>
      <c r="Q109">
        <f t="shared" si="29"/>
        <v>67</v>
      </c>
    </row>
    <row r="110" spans="1:17" x14ac:dyDescent="0.2">
      <c r="B110" s="3">
        <f>'Marktpreise EEX NCG 2018'!A1251</f>
        <v>42889</v>
      </c>
      <c r="C110" s="7">
        <f t="shared" si="24"/>
        <v>0</v>
      </c>
      <c r="D110" s="7">
        <f t="shared" si="30"/>
        <v>11504.258823529413</v>
      </c>
      <c r="E110" s="7">
        <f t="shared" si="31"/>
        <v>0</v>
      </c>
      <c r="F110" s="4">
        <f>'Marktpreise EEX NCG 2018'!B1251</f>
        <v>0</v>
      </c>
      <c r="G110" s="4">
        <f t="shared" si="21"/>
        <v>16.6496</v>
      </c>
      <c r="H110" s="4">
        <f t="shared" si="18"/>
        <v>0</v>
      </c>
      <c r="I110" s="19">
        <f t="shared" si="19"/>
        <v>0</v>
      </c>
      <c r="J110" s="19">
        <f t="shared" si="25"/>
        <v>3977580.6153223533</v>
      </c>
      <c r="K110" s="7">
        <f t="shared" si="22"/>
        <v>233919.92941176469</v>
      </c>
      <c r="L110" s="18">
        <f t="shared" si="26"/>
        <v>35.882352941176471</v>
      </c>
      <c r="M110" s="4">
        <f t="shared" si="27"/>
        <v>17.004026229508199</v>
      </c>
      <c r="N110" s="4">
        <f t="shared" si="28"/>
        <v>17.017211940298509</v>
      </c>
      <c r="O110" s="4">
        <f t="shared" si="23"/>
        <v>1140.1532000000002</v>
      </c>
      <c r="P110">
        <f t="shared" si="20"/>
        <v>0</v>
      </c>
      <c r="Q110">
        <f t="shared" si="29"/>
        <v>67</v>
      </c>
    </row>
    <row r="111" spans="1:17" x14ac:dyDescent="0.2">
      <c r="B111" s="3">
        <f>'Marktpreise EEX NCG 2018'!A1252</f>
        <v>42890</v>
      </c>
      <c r="C111" s="7">
        <f t="shared" si="24"/>
        <v>0</v>
      </c>
      <c r="D111" s="7">
        <f t="shared" si="30"/>
        <v>11504.258823529413</v>
      </c>
      <c r="E111" s="7">
        <f t="shared" si="31"/>
        <v>0</v>
      </c>
      <c r="F111" s="4">
        <f>'Marktpreise EEX NCG 2018'!B1252</f>
        <v>0</v>
      </c>
      <c r="G111" s="4">
        <f t="shared" si="21"/>
        <v>16.6496</v>
      </c>
      <c r="H111" s="4">
        <f t="shared" si="18"/>
        <v>0</v>
      </c>
      <c r="I111" s="19">
        <f t="shared" si="19"/>
        <v>0</v>
      </c>
      <c r="J111" s="19">
        <f t="shared" si="25"/>
        <v>3977580.6153223533</v>
      </c>
      <c r="K111" s="7">
        <f t="shared" si="22"/>
        <v>233919.92941176469</v>
      </c>
      <c r="L111" s="18">
        <f t="shared" si="26"/>
        <v>35.882352941176471</v>
      </c>
      <c r="M111" s="4">
        <f t="shared" si="27"/>
        <v>17.004026229508199</v>
      </c>
      <c r="N111" s="4">
        <f t="shared" si="28"/>
        <v>17.017211940298509</v>
      </c>
      <c r="O111" s="4">
        <f t="shared" si="23"/>
        <v>1140.1532000000002</v>
      </c>
      <c r="P111">
        <f t="shared" si="20"/>
        <v>0</v>
      </c>
      <c r="Q111">
        <f t="shared" si="29"/>
        <v>67</v>
      </c>
    </row>
    <row r="112" spans="1:17" x14ac:dyDescent="0.2">
      <c r="A112">
        <v>1</v>
      </c>
      <c r="B112" s="3">
        <f>'Marktpreise EEX NCG 2018'!A1253</f>
        <v>42891</v>
      </c>
      <c r="C112" s="7">
        <f t="shared" si="24"/>
        <v>3834.7529411764708</v>
      </c>
      <c r="D112" s="7">
        <f t="shared" si="30"/>
        <v>0</v>
      </c>
      <c r="E112" s="7">
        <f t="shared" si="31"/>
        <v>15339.011764705883</v>
      </c>
      <c r="F112" s="4">
        <f>'Marktpreise EEX NCG 2018'!B1253</f>
        <v>16.46</v>
      </c>
      <c r="G112" s="4">
        <f t="shared" si="21"/>
        <v>16.669600000000003</v>
      </c>
      <c r="H112" s="4">
        <f t="shared" ref="H112:H175" si="32">IF(E112&gt;0,G112,0)</f>
        <v>16.669600000000003</v>
      </c>
      <c r="I112" s="19">
        <f t="shared" ref="I112:I175" si="33">E112*G112</f>
        <v>255695.19051294122</v>
      </c>
      <c r="J112" s="19">
        <f t="shared" si="25"/>
        <v>4233275.8058352945</v>
      </c>
      <c r="K112" s="7">
        <f t="shared" si="22"/>
        <v>249258.94117647057</v>
      </c>
      <c r="L112" s="18">
        <f t="shared" si="26"/>
        <v>38.235294117647051</v>
      </c>
      <c r="M112" s="4">
        <f t="shared" si="27"/>
        <v>16.983446153846156</v>
      </c>
      <c r="N112" s="4">
        <f t="shared" si="28"/>
        <v>17.012100000000004</v>
      </c>
      <c r="O112" s="4">
        <f t="shared" si="23"/>
        <v>1156.8228000000001</v>
      </c>
      <c r="P112">
        <f t="shared" ref="P112:P175" si="34">IF(F112&gt;0,1,0)</f>
        <v>1</v>
      </c>
      <c r="Q112">
        <f t="shared" si="29"/>
        <v>68</v>
      </c>
    </row>
    <row r="113" spans="1:17" x14ac:dyDescent="0.2">
      <c r="A113">
        <v>1</v>
      </c>
      <c r="B113" s="3">
        <f>'Marktpreise EEX NCG 2018'!A1254</f>
        <v>42892</v>
      </c>
      <c r="C113" s="7">
        <f t="shared" si="24"/>
        <v>3834.7529411764708</v>
      </c>
      <c r="D113" s="7">
        <f t="shared" si="30"/>
        <v>3834.7529411764708</v>
      </c>
      <c r="E113" s="7">
        <f t="shared" si="31"/>
        <v>0</v>
      </c>
      <c r="F113" s="4">
        <f>'Marktpreise EEX NCG 2018'!B1254</f>
        <v>16.350000000000001</v>
      </c>
      <c r="G113" s="4">
        <f t="shared" ref="G113:G176" si="35">IF(F113&gt;0,F113+$E$7,G112)</f>
        <v>16.559600000000003</v>
      </c>
      <c r="H113" s="4">
        <f t="shared" si="32"/>
        <v>0</v>
      </c>
      <c r="I113" s="19">
        <f t="shared" si="33"/>
        <v>0</v>
      </c>
      <c r="J113" s="19">
        <f t="shared" si="25"/>
        <v>4233275.8058352945</v>
      </c>
      <c r="K113" s="7">
        <f t="shared" ref="K113:K176" si="36">E113+K112</f>
        <v>249258.94117647057</v>
      </c>
      <c r="L113" s="18">
        <f t="shared" si="26"/>
        <v>38.235294117647051</v>
      </c>
      <c r="M113" s="4">
        <f t="shared" si="27"/>
        <v>16.983446153846156</v>
      </c>
      <c r="N113" s="4">
        <f t="shared" si="28"/>
        <v>17.005542028985509</v>
      </c>
      <c r="O113" s="4">
        <f t="shared" ref="O113:O176" si="37">IF(F113&gt;0,G113+O112,O112)</f>
        <v>1173.3824000000002</v>
      </c>
      <c r="P113">
        <f t="shared" si="34"/>
        <v>1</v>
      </c>
      <c r="Q113">
        <f t="shared" si="29"/>
        <v>69</v>
      </c>
    </row>
    <row r="114" spans="1:17" x14ac:dyDescent="0.2">
      <c r="A114">
        <v>1</v>
      </c>
      <c r="B114" s="3">
        <f>'Marktpreise EEX NCG 2018'!A1255</f>
        <v>42893</v>
      </c>
      <c r="C114" s="7">
        <f t="shared" si="24"/>
        <v>3834.7529411764708</v>
      </c>
      <c r="D114" s="7">
        <f t="shared" si="30"/>
        <v>0</v>
      </c>
      <c r="E114" s="7">
        <f t="shared" si="31"/>
        <v>7669.5058823529416</v>
      </c>
      <c r="F114" s="4">
        <f>'Marktpreise EEX NCG 2018'!B1255</f>
        <v>16.440000000000001</v>
      </c>
      <c r="G114" s="4">
        <f t="shared" si="35"/>
        <v>16.6496</v>
      </c>
      <c r="H114" s="4">
        <f t="shared" si="32"/>
        <v>16.6496</v>
      </c>
      <c r="I114" s="19">
        <f t="shared" si="33"/>
        <v>127694.20513882353</v>
      </c>
      <c r="J114" s="19">
        <f t="shared" si="25"/>
        <v>4360970.0109741185</v>
      </c>
      <c r="K114" s="7">
        <f t="shared" si="36"/>
        <v>256928.44705882351</v>
      </c>
      <c r="L114" s="18">
        <f t="shared" si="26"/>
        <v>39.411764705882348</v>
      </c>
      <c r="M114" s="4">
        <f t="shared" si="27"/>
        <v>16.97348059701493</v>
      </c>
      <c r="N114" s="4">
        <f t="shared" si="28"/>
        <v>17.000457142857144</v>
      </c>
      <c r="O114" s="4">
        <f t="shared" si="37"/>
        <v>1190.0320000000002</v>
      </c>
      <c r="P114">
        <f t="shared" si="34"/>
        <v>1</v>
      </c>
      <c r="Q114">
        <f t="shared" si="29"/>
        <v>70</v>
      </c>
    </row>
    <row r="115" spans="1:17" x14ac:dyDescent="0.2">
      <c r="A115">
        <v>1</v>
      </c>
      <c r="B115" s="3">
        <f>'Marktpreise EEX NCG 2018'!A1256</f>
        <v>42894</v>
      </c>
      <c r="C115" s="7">
        <f t="shared" si="24"/>
        <v>3834.7529411764708</v>
      </c>
      <c r="D115" s="7">
        <f t="shared" si="30"/>
        <v>0</v>
      </c>
      <c r="E115" s="7">
        <f t="shared" si="31"/>
        <v>3834.7529411764708</v>
      </c>
      <c r="F115" s="4">
        <f>'Marktpreise EEX NCG 2018'!B1256</f>
        <v>16.64</v>
      </c>
      <c r="G115" s="4">
        <f t="shared" si="35"/>
        <v>16.849600000000002</v>
      </c>
      <c r="H115" s="4">
        <f t="shared" si="32"/>
        <v>16.849600000000002</v>
      </c>
      <c r="I115" s="19">
        <f t="shared" si="33"/>
        <v>64614.053157647075</v>
      </c>
      <c r="J115" s="19">
        <f t="shared" si="25"/>
        <v>4425584.0641317656</v>
      </c>
      <c r="K115" s="7">
        <f t="shared" si="36"/>
        <v>260763.19999999998</v>
      </c>
      <c r="L115" s="18">
        <f t="shared" si="26"/>
        <v>40</v>
      </c>
      <c r="M115" s="4">
        <f t="shared" si="27"/>
        <v>16.971658823529417</v>
      </c>
      <c r="N115" s="4">
        <f t="shared" si="28"/>
        <v>16.998332394366198</v>
      </c>
      <c r="O115" s="4">
        <f t="shared" si="37"/>
        <v>1206.8816000000002</v>
      </c>
      <c r="P115">
        <f t="shared" si="34"/>
        <v>1</v>
      </c>
      <c r="Q115">
        <f t="shared" si="29"/>
        <v>71</v>
      </c>
    </row>
    <row r="116" spans="1:17" x14ac:dyDescent="0.2">
      <c r="A116">
        <v>1</v>
      </c>
      <c r="B116" s="3">
        <f>'Marktpreise EEX NCG 2018'!A1257</f>
        <v>42895</v>
      </c>
      <c r="C116" s="7">
        <f t="shared" si="24"/>
        <v>3834.7529411764708</v>
      </c>
      <c r="D116" s="7">
        <f t="shared" si="30"/>
        <v>3834.7529411764708</v>
      </c>
      <c r="E116" s="7">
        <f t="shared" si="31"/>
        <v>0</v>
      </c>
      <c r="F116" s="4">
        <f>'Marktpreise EEX NCG 2018'!B1257</f>
        <v>16.41</v>
      </c>
      <c r="G116" s="4">
        <f t="shared" si="35"/>
        <v>16.619599999999998</v>
      </c>
      <c r="H116" s="4">
        <f t="shared" si="32"/>
        <v>0</v>
      </c>
      <c r="I116" s="19">
        <f t="shared" si="33"/>
        <v>0</v>
      </c>
      <c r="J116" s="19">
        <f t="shared" si="25"/>
        <v>4425584.0641317656</v>
      </c>
      <c r="K116" s="7">
        <f t="shared" si="36"/>
        <v>260763.19999999998</v>
      </c>
      <c r="L116" s="18">
        <f t="shared" si="26"/>
        <v>40</v>
      </c>
      <c r="M116" s="4">
        <f t="shared" si="27"/>
        <v>16.971658823529417</v>
      </c>
      <c r="N116" s="4">
        <f t="shared" si="28"/>
        <v>16.993072222222224</v>
      </c>
      <c r="O116" s="4">
        <f t="shared" si="37"/>
        <v>1223.5012000000002</v>
      </c>
      <c r="P116">
        <f t="shared" si="34"/>
        <v>1</v>
      </c>
      <c r="Q116">
        <f t="shared" si="29"/>
        <v>72</v>
      </c>
    </row>
    <row r="117" spans="1:17" x14ac:dyDescent="0.2">
      <c r="B117" s="3">
        <f>'Marktpreise EEX NCG 2018'!A1258</f>
        <v>42896</v>
      </c>
      <c r="C117" s="7">
        <f t="shared" si="24"/>
        <v>0</v>
      </c>
      <c r="D117" s="7">
        <f t="shared" si="30"/>
        <v>3834.7529411764708</v>
      </c>
      <c r="E117" s="7">
        <f t="shared" si="31"/>
        <v>0</v>
      </c>
      <c r="F117" s="4">
        <f>'Marktpreise EEX NCG 2018'!B1258</f>
        <v>0</v>
      </c>
      <c r="G117" s="4">
        <f t="shared" si="35"/>
        <v>16.619599999999998</v>
      </c>
      <c r="H117" s="4">
        <f t="shared" si="32"/>
        <v>0</v>
      </c>
      <c r="I117" s="19">
        <f t="shared" si="33"/>
        <v>0</v>
      </c>
      <c r="J117" s="19">
        <f t="shared" si="25"/>
        <v>4425584.0641317656</v>
      </c>
      <c r="K117" s="7">
        <f t="shared" si="36"/>
        <v>260763.19999999998</v>
      </c>
      <c r="L117" s="18">
        <f t="shared" si="26"/>
        <v>40</v>
      </c>
      <c r="M117" s="4">
        <f t="shared" si="27"/>
        <v>16.971658823529417</v>
      </c>
      <c r="N117" s="4">
        <f t="shared" si="28"/>
        <v>16.993072222222224</v>
      </c>
      <c r="O117" s="4">
        <f t="shared" si="37"/>
        <v>1223.5012000000002</v>
      </c>
      <c r="P117">
        <f t="shared" si="34"/>
        <v>0</v>
      </c>
      <c r="Q117">
        <f t="shared" si="29"/>
        <v>72</v>
      </c>
    </row>
    <row r="118" spans="1:17" x14ac:dyDescent="0.2">
      <c r="B118" s="3">
        <f>'Marktpreise EEX NCG 2018'!A1259</f>
        <v>42897</v>
      </c>
      <c r="C118" s="7">
        <f t="shared" si="24"/>
        <v>0</v>
      </c>
      <c r="D118" s="7">
        <f t="shared" si="30"/>
        <v>3834.7529411764708</v>
      </c>
      <c r="E118" s="7">
        <f t="shared" si="31"/>
        <v>0</v>
      </c>
      <c r="F118" s="4">
        <f>'Marktpreise EEX NCG 2018'!B1259</f>
        <v>0</v>
      </c>
      <c r="G118" s="4">
        <f t="shared" si="35"/>
        <v>16.619599999999998</v>
      </c>
      <c r="H118" s="4">
        <f t="shared" si="32"/>
        <v>0</v>
      </c>
      <c r="I118" s="19">
        <f t="shared" si="33"/>
        <v>0</v>
      </c>
      <c r="J118" s="19">
        <f t="shared" si="25"/>
        <v>4425584.0641317656</v>
      </c>
      <c r="K118" s="7">
        <f t="shared" si="36"/>
        <v>260763.19999999998</v>
      </c>
      <c r="L118" s="18">
        <f t="shared" si="26"/>
        <v>40</v>
      </c>
      <c r="M118" s="4">
        <f t="shared" si="27"/>
        <v>16.971658823529417</v>
      </c>
      <c r="N118" s="4">
        <f t="shared" si="28"/>
        <v>16.993072222222224</v>
      </c>
      <c r="O118" s="4">
        <f t="shared" si="37"/>
        <v>1223.5012000000002</v>
      </c>
      <c r="P118">
        <f t="shared" si="34"/>
        <v>0</v>
      </c>
      <c r="Q118">
        <f t="shared" si="29"/>
        <v>72</v>
      </c>
    </row>
    <row r="119" spans="1:17" x14ac:dyDescent="0.2">
      <c r="A119">
        <v>1</v>
      </c>
      <c r="B119" s="3">
        <f>'Marktpreise EEX NCG 2018'!A1260</f>
        <v>42898</v>
      </c>
      <c r="C119" s="7">
        <f t="shared" si="24"/>
        <v>3834.7529411764708</v>
      </c>
      <c r="D119" s="7">
        <f t="shared" si="30"/>
        <v>7669.5058823529416</v>
      </c>
      <c r="E119" s="7">
        <f t="shared" si="31"/>
        <v>0</v>
      </c>
      <c r="F119" s="4">
        <f>'Marktpreise EEX NCG 2018'!B1260</f>
        <v>16.25</v>
      </c>
      <c r="G119" s="4">
        <f t="shared" si="35"/>
        <v>16.459600000000002</v>
      </c>
      <c r="H119" s="4">
        <f t="shared" si="32"/>
        <v>0</v>
      </c>
      <c r="I119" s="19">
        <f t="shared" si="33"/>
        <v>0</v>
      </c>
      <c r="J119" s="19">
        <f t="shared" si="25"/>
        <v>4425584.0641317656</v>
      </c>
      <c r="K119" s="7">
        <f t="shared" si="36"/>
        <v>260763.19999999998</v>
      </c>
      <c r="L119" s="18">
        <f t="shared" si="26"/>
        <v>40</v>
      </c>
      <c r="M119" s="4">
        <f t="shared" si="27"/>
        <v>16.971658823529417</v>
      </c>
      <c r="N119" s="4">
        <f t="shared" si="28"/>
        <v>16.985764383561644</v>
      </c>
      <c r="O119" s="4">
        <f t="shared" si="37"/>
        <v>1239.9608000000001</v>
      </c>
      <c r="P119">
        <f t="shared" si="34"/>
        <v>1</v>
      </c>
      <c r="Q119">
        <f t="shared" si="29"/>
        <v>73</v>
      </c>
    </row>
    <row r="120" spans="1:17" x14ac:dyDescent="0.2">
      <c r="A120">
        <v>1</v>
      </c>
      <c r="B120" s="3">
        <f>'Marktpreise EEX NCG 2018'!A1261</f>
        <v>42899</v>
      </c>
      <c r="C120" s="7">
        <f t="shared" si="24"/>
        <v>3834.7529411764708</v>
      </c>
      <c r="D120" s="7">
        <f t="shared" si="30"/>
        <v>11504.258823529413</v>
      </c>
      <c r="E120" s="7">
        <f t="shared" si="31"/>
        <v>0</v>
      </c>
      <c r="F120" s="4">
        <f>'Marktpreise EEX NCG 2018'!B1261</f>
        <v>16.190000000000001</v>
      </c>
      <c r="G120" s="4">
        <f t="shared" si="35"/>
        <v>16.3996</v>
      </c>
      <c r="H120" s="4">
        <f t="shared" si="32"/>
        <v>0</v>
      </c>
      <c r="I120" s="19">
        <f t="shared" si="33"/>
        <v>0</v>
      </c>
      <c r="J120" s="19">
        <f t="shared" si="25"/>
        <v>4425584.0641317656</v>
      </c>
      <c r="K120" s="7">
        <f t="shared" si="36"/>
        <v>260763.19999999998</v>
      </c>
      <c r="L120" s="18">
        <f t="shared" si="26"/>
        <v>40</v>
      </c>
      <c r="M120" s="4">
        <f t="shared" si="27"/>
        <v>16.971658823529417</v>
      </c>
      <c r="N120" s="4">
        <f t="shared" si="28"/>
        <v>16.977843243243242</v>
      </c>
      <c r="O120" s="4">
        <f t="shared" si="37"/>
        <v>1256.3604</v>
      </c>
      <c r="P120">
        <f t="shared" si="34"/>
        <v>1</v>
      </c>
      <c r="Q120">
        <f t="shared" si="29"/>
        <v>74</v>
      </c>
    </row>
    <row r="121" spans="1:17" x14ac:dyDescent="0.2">
      <c r="A121">
        <v>1</v>
      </c>
      <c r="B121" s="3">
        <f>'Marktpreise EEX NCG 2018'!A1262</f>
        <v>42900</v>
      </c>
      <c r="C121" s="7">
        <f t="shared" si="24"/>
        <v>3834.7529411764708</v>
      </c>
      <c r="D121" s="7">
        <f t="shared" si="30"/>
        <v>15339.011764705883</v>
      </c>
      <c r="E121" s="7">
        <f t="shared" si="31"/>
        <v>0</v>
      </c>
      <c r="F121" s="4">
        <f>'Marktpreise EEX NCG 2018'!B1262</f>
        <v>16.18</v>
      </c>
      <c r="G121" s="4">
        <f t="shared" si="35"/>
        <v>16.389600000000002</v>
      </c>
      <c r="H121" s="4">
        <f t="shared" si="32"/>
        <v>0</v>
      </c>
      <c r="I121" s="19">
        <f t="shared" si="33"/>
        <v>0</v>
      </c>
      <c r="J121" s="19">
        <f t="shared" si="25"/>
        <v>4425584.0641317656</v>
      </c>
      <c r="K121" s="7">
        <f t="shared" si="36"/>
        <v>260763.19999999998</v>
      </c>
      <c r="L121" s="18">
        <f t="shared" si="26"/>
        <v>40</v>
      </c>
      <c r="M121" s="4">
        <f t="shared" si="27"/>
        <v>16.971658823529417</v>
      </c>
      <c r="N121" s="4">
        <f t="shared" si="28"/>
        <v>16.97</v>
      </c>
      <c r="O121" s="4">
        <f t="shared" si="37"/>
        <v>1272.75</v>
      </c>
      <c r="P121">
        <f t="shared" si="34"/>
        <v>1</v>
      </c>
      <c r="Q121">
        <f t="shared" si="29"/>
        <v>75</v>
      </c>
    </row>
    <row r="122" spans="1:17" x14ac:dyDescent="0.2">
      <c r="A122">
        <v>1</v>
      </c>
      <c r="B122" s="3">
        <f>'Marktpreise EEX NCG 2018'!A1263</f>
        <v>42901</v>
      </c>
      <c r="C122" s="7">
        <f t="shared" si="24"/>
        <v>3834.7529411764708</v>
      </c>
      <c r="D122" s="7">
        <f t="shared" si="30"/>
        <v>19173.764705882353</v>
      </c>
      <c r="E122" s="7">
        <f t="shared" si="31"/>
        <v>0</v>
      </c>
      <c r="F122" s="4">
        <f>'Marktpreise EEX NCG 2018'!B1263</f>
        <v>16.14</v>
      </c>
      <c r="G122" s="4">
        <f t="shared" si="35"/>
        <v>16.349600000000002</v>
      </c>
      <c r="H122" s="4">
        <f t="shared" si="32"/>
        <v>0</v>
      </c>
      <c r="I122" s="19">
        <f t="shared" si="33"/>
        <v>0</v>
      </c>
      <c r="J122" s="19">
        <f t="shared" si="25"/>
        <v>4425584.0641317656</v>
      </c>
      <c r="K122" s="7">
        <f t="shared" si="36"/>
        <v>260763.19999999998</v>
      </c>
      <c r="L122" s="18">
        <f t="shared" si="26"/>
        <v>40</v>
      </c>
      <c r="M122" s="4">
        <f t="shared" si="27"/>
        <v>16.971658823529417</v>
      </c>
      <c r="N122" s="4">
        <f t="shared" si="28"/>
        <v>16.961836842105264</v>
      </c>
      <c r="O122" s="4">
        <f t="shared" si="37"/>
        <v>1289.0996</v>
      </c>
      <c r="P122">
        <f t="shared" si="34"/>
        <v>1</v>
      </c>
      <c r="Q122">
        <f t="shared" si="29"/>
        <v>76</v>
      </c>
    </row>
    <row r="123" spans="1:17" x14ac:dyDescent="0.2">
      <c r="A123">
        <v>1</v>
      </c>
      <c r="B123" s="3">
        <f>'Marktpreise EEX NCG 2018'!A1264</f>
        <v>42902</v>
      </c>
      <c r="C123" s="7">
        <f t="shared" si="24"/>
        <v>3834.7529411764708</v>
      </c>
      <c r="D123" s="7">
        <f t="shared" si="30"/>
        <v>23008.517647058823</v>
      </c>
      <c r="E123" s="7">
        <f t="shared" si="31"/>
        <v>0</v>
      </c>
      <c r="F123" s="4">
        <f>'Marktpreise EEX NCG 2018'!B1264</f>
        <v>16.100000000000001</v>
      </c>
      <c r="G123" s="4">
        <f t="shared" si="35"/>
        <v>16.309600000000003</v>
      </c>
      <c r="H123" s="4">
        <f t="shared" si="32"/>
        <v>0</v>
      </c>
      <c r="I123" s="19">
        <f t="shared" si="33"/>
        <v>0</v>
      </c>
      <c r="J123" s="19">
        <f t="shared" si="25"/>
        <v>4425584.0641317656</v>
      </c>
      <c r="K123" s="7">
        <f t="shared" si="36"/>
        <v>260763.19999999998</v>
      </c>
      <c r="L123" s="18">
        <f t="shared" si="26"/>
        <v>40</v>
      </c>
      <c r="M123" s="4">
        <f t="shared" si="27"/>
        <v>16.971658823529417</v>
      </c>
      <c r="N123" s="4">
        <f t="shared" si="28"/>
        <v>16.953366233766236</v>
      </c>
      <c r="O123" s="4">
        <f t="shared" si="37"/>
        <v>1305.4092000000001</v>
      </c>
      <c r="P123">
        <f t="shared" si="34"/>
        <v>1</v>
      </c>
      <c r="Q123">
        <f t="shared" si="29"/>
        <v>77</v>
      </c>
    </row>
    <row r="124" spans="1:17" x14ac:dyDescent="0.2">
      <c r="B124" s="3">
        <f>'Marktpreise EEX NCG 2018'!A1265</f>
        <v>42903</v>
      </c>
      <c r="C124" s="7">
        <f t="shared" si="24"/>
        <v>0</v>
      </c>
      <c r="D124" s="7">
        <f t="shared" si="30"/>
        <v>23008.517647058823</v>
      </c>
      <c r="E124" s="7">
        <f t="shared" si="31"/>
        <v>0</v>
      </c>
      <c r="F124" s="4">
        <f>'Marktpreise EEX NCG 2018'!B1265</f>
        <v>0</v>
      </c>
      <c r="G124" s="4">
        <f t="shared" si="35"/>
        <v>16.309600000000003</v>
      </c>
      <c r="H124" s="4">
        <f t="shared" si="32"/>
        <v>0</v>
      </c>
      <c r="I124" s="19">
        <f t="shared" si="33"/>
        <v>0</v>
      </c>
      <c r="J124" s="19">
        <f t="shared" si="25"/>
        <v>4425584.0641317656</v>
      </c>
      <c r="K124" s="7">
        <f t="shared" si="36"/>
        <v>260763.19999999998</v>
      </c>
      <c r="L124" s="18">
        <f t="shared" si="26"/>
        <v>40</v>
      </c>
      <c r="M124" s="4">
        <f t="shared" si="27"/>
        <v>16.971658823529417</v>
      </c>
      <c r="N124" s="4">
        <f t="shared" si="28"/>
        <v>16.953366233766236</v>
      </c>
      <c r="O124" s="4">
        <f t="shared" si="37"/>
        <v>1305.4092000000001</v>
      </c>
      <c r="P124">
        <f t="shared" si="34"/>
        <v>0</v>
      </c>
      <c r="Q124">
        <f t="shared" si="29"/>
        <v>77</v>
      </c>
    </row>
    <row r="125" spans="1:17" x14ac:dyDescent="0.2">
      <c r="B125" s="3">
        <f>'Marktpreise EEX NCG 2018'!A1266</f>
        <v>42904</v>
      </c>
      <c r="C125" s="7">
        <f t="shared" si="24"/>
        <v>0</v>
      </c>
      <c r="D125" s="7">
        <f t="shared" si="30"/>
        <v>23008.517647058823</v>
      </c>
      <c r="E125" s="7">
        <f t="shared" si="31"/>
        <v>0</v>
      </c>
      <c r="F125" s="4">
        <f>'Marktpreise EEX NCG 2018'!B1266</f>
        <v>0</v>
      </c>
      <c r="G125" s="4">
        <f t="shared" si="35"/>
        <v>16.309600000000003</v>
      </c>
      <c r="H125" s="4">
        <f t="shared" si="32"/>
        <v>0</v>
      </c>
      <c r="I125" s="19">
        <f t="shared" si="33"/>
        <v>0</v>
      </c>
      <c r="J125" s="19">
        <f t="shared" si="25"/>
        <v>4425584.0641317656</v>
      </c>
      <c r="K125" s="7">
        <f t="shared" si="36"/>
        <v>260763.19999999998</v>
      </c>
      <c r="L125" s="18">
        <f t="shared" si="26"/>
        <v>40</v>
      </c>
      <c r="M125" s="4">
        <f t="shared" si="27"/>
        <v>16.971658823529417</v>
      </c>
      <c r="N125" s="4">
        <f t="shared" si="28"/>
        <v>16.953366233766236</v>
      </c>
      <c r="O125" s="4">
        <f t="shared" si="37"/>
        <v>1305.4092000000001</v>
      </c>
      <c r="P125">
        <f t="shared" si="34"/>
        <v>0</v>
      </c>
      <c r="Q125">
        <f t="shared" si="29"/>
        <v>77</v>
      </c>
    </row>
    <row r="126" spans="1:17" x14ac:dyDescent="0.2">
      <c r="A126">
        <v>1</v>
      </c>
      <c r="B126" s="3">
        <f>'Marktpreise EEX NCG 2018'!A1267</f>
        <v>42905</v>
      </c>
      <c r="C126" s="7">
        <f t="shared" si="24"/>
        <v>3834.7529411764708</v>
      </c>
      <c r="D126" s="7">
        <f t="shared" si="30"/>
        <v>0</v>
      </c>
      <c r="E126" s="7">
        <f t="shared" si="31"/>
        <v>26843.270588235293</v>
      </c>
      <c r="F126" s="4">
        <f>'Marktpreise EEX NCG 2018'!B1267</f>
        <v>16.170000000000002</v>
      </c>
      <c r="G126" s="4">
        <f t="shared" si="35"/>
        <v>16.379600000000003</v>
      </c>
      <c r="H126" s="4">
        <f t="shared" si="32"/>
        <v>16.379600000000003</v>
      </c>
      <c r="I126" s="19">
        <f t="shared" si="33"/>
        <v>439682.03492705891</v>
      </c>
      <c r="J126" s="19">
        <f t="shared" si="25"/>
        <v>4865266.0990588246</v>
      </c>
      <c r="K126" s="7">
        <f t="shared" si="36"/>
        <v>287606.4705882353</v>
      </c>
      <c r="L126" s="18">
        <f t="shared" si="26"/>
        <v>44.117647058823529</v>
      </c>
      <c r="M126" s="4">
        <f t="shared" si="27"/>
        <v>16.916400000000003</v>
      </c>
      <c r="N126" s="4">
        <f t="shared" si="28"/>
        <v>16.946010256410258</v>
      </c>
      <c r="O126" s="4">
        <f t="shared" si="37"/>
        <v>1321.7888</v>
      </c>
      <c r="P126">
        <f t="shared" si="34"/>
        <v>1</v>
      </c>
      <c r="Q126">
        <f t="shared" si="29"/>
        <v>78</v>
      </c>
    </row>
    <row r="127" spans="1:17" x14ac:dyDescent="0.2">
      <c r="A127">
        <v>1</v>
      </c>
      <c r="B127" s="3">
        <f>'Marktpreise EEX NCG 2018'!A1268</f>
        <v>42906</v>
      </c>
      <c r="C127" s="7">
        <f t="shared" si="24"/>
        <v>3834.7529411764708</v>
      </c>
      <c r="D127" s="7">
        <f t="shared" si="30"/>
        <v>3834.7529411764708</v>
      </c>
      <c r="E127" s="7">
        <f t="shared" si="31"/>
        <v>0</v>
      </c>
      <c r="F127" s="4">
        <f>'Marktpreise EEX NCG 2018'!B1268</f>
        <v>16.14</v>
      </c>
      <c r="G127" s="4">
        <f t="shared" si="35"/>
        <v>16.349600000000002</v>
      </c>
      <c r="H127" s="4">
        <f t="shared" si="32"/>
        <v>0</v>
      </c>
      <c r="I127" s="19">
        <f t="shared" si="33"/>
        <v>0</v>
      </c>
      <c r="J127" s="19">
        <f t="shared" si="25"/>
        <v>4865266.0990588246</v>
      </c>
      <c r="K127" s="7">
        <f t="shared" si="36"/>
        <v>287606.4705882353</v>
      </c>
      <c r="L127" s="18">
        <f t="shared" si="26"/>
        <v>44.117647058823529</v>
      </c>
      <c r="M127" s="4">
        <f t="shared" si="27"/>
        <v>16.916400000000003</v>
      </c>
      <c r="N127" s="4">
        <f t="shared" si="28"/>
        <v>16.938460759493672</v>
      </c>
      <c r="O127" s="4">
        <f t="shared" si="37"/>
        <v>1338.1384</v>
      </c>
      <c r="P127">
        <f t="shared" si="34"/>
        <v>1</v>
      </c>
      <c r="Q127">
        <f t="shared" si="29"/>
        <v>79</v>
      </c>
    </row>
    <row r="128" spans="1:17" x14ac:dyDescent="0.2">
      <c r="A128">
        <v>1</v>
      </c>
      <c r="B128" s="3">
        <f>'Marktpreise EEX NCG 2018'!A1269</f>
        <v>42907</v>
      </c>
      <c r="C128" s="7">
        <f t="shared" si="24"/>
        <v>3834.7529411764708</v>
      </c>
      <c r="D128" s="7">
        <f t="shared" si="30"/>
        <v>7669.5058823529416</v>
      </c>
      <c r="E128" s="7">
        <f t="shared" si="31"/>
        <v>0</v>
      </c>
      <c r="F128" s="4">
        <f>'Marktpreise EEX NCG 2018'!B1269</f>
        <v>16.100000000000001</v>
      </c>
      <c r="G128" s="4">
        <f t="shared" si="35"/>
        <v>16.309600000000003</v>
      </c>
      <c r="H128" s="4">
        <f t="shared" si="32"/>
        <v>0</v>
      </c>
      <c r="I128" s="19">
        <f t="shared" si="33"/>
        <v>0</v>
      </c>
      <c r="J128" s="19">
        <f t="shared" si="25"/>
        <v>4865266.0990588246</v>
      </c>
      <c r="K128" s="7">
        <f t="shared" si="36"/>
        <v>287606.4705882353</v>
      </c>
      <c r="L128" s="18">
        <f t="shared" si="26"/>
        <v>44.117647058823529</v>
      </c>
      <c r="M128" s="4">
        <f t="shared" si="27"/>
        <v>16.916400000000003</v>
      </c>
      <c r="N128" s="4">
        <f t="shared" si="28"/>
        <v>16.930600000000002</v>
      </c>
      <c r="O128" s="4">
        <f t="shared" si="37"/>
        <v>1354.4480000000001</v>
      </c>
      <c r="P128">
        <f t="shared" si="34"/>
        <v>1</v>
      </c>
      <c r="Q128">
        <f t="shared" si="29"/>
        <v>80</v>
      </c>
    </row>
    <row r="129" spans="1:17" x14ac:dyDescent="0.2">
      <c r="A129">
        <v>1</v>
      </c>
      <c r="B129" s="3">
        <f>'Marktpreise EEX NCG 2018'!A1270</f>
        <v>42908</v>
      </c>
      <c r="C129" s="7">
        <f t="shared" si="24"/>
        <v>3834.7529411764708</v>
      </c>
      <c r="D129" s="7">
        <f t="shared" si="30"/>
        <v>11504.258823529413</v>
      </c>
      <c r="E129" s="7">
        <f t="shared" si="31"/>
        <v>0</v>
      </c>
      <c r="F129" s="4">
        <f>'Marktpreise EEX NCG 2018'!B1270</f>
        <v>16.079999999999998</v>
      </c>
      <c r="G129" s="4">
        <f t="shared" si="35"/>
        <v>16.2896</v>
      </c>
      <c r="H129" s="4">
        <f t="shared" si="32"/>
        <v>0</v>
      </c>
      <c r="I129" s="19">
        <f t="shared" si="33"/>
        <v>0</v>
      </c>
      <c r="J129" s="19">
        <f t="shared" si="25"/>
        <v>4865266.0990588246</v>
      </c>
      <c r="K129" s="7">
        <f t="shared" si="36"/>
        <v>287606.4705882353</v>
      </c>
      <c r="L129" s="18">
        <f t="shared" si="26"/>
        <v>44.117647058823529</v>
      </c>
      <c r="M129" s="4">
        <f t="shared" si="27"/>
        <v>16.916400000000003</v>
      </c>
      <c r="N129" s="4">
        <f t="shared" si="28"/>
        <v>16.922686419753088</v>
      </c>
      <c r="O129" s="4">
        <f t="shared" si="37"/>
        <v>1370.7376000000002</v>
      </c>
      <c r="P129">
        <f t="shared" si="34"/>
        <v>1</v>
      </c>
      <c r="Q129">
        <f t="shared" si="29"/>
        <v>81</v>
      </c>
    </row>
    <row r="130" spans="1:17" x14ac:dyDescent="0.2">
      <c r="A130">
        <v>1</v>
      </c>
      <c r="B130" s="3">
        <f>'Marktpreise EEX NCG 2018'!A1271</f>
        <v>42909</v>
      </c>
      <c r="C130" s="7">
        <f t="shared" ref="C130:C140" si="38">IF(A130&gt;0,$C$6/$C$8,0)</f>
        <v>3834.7529411764708</v>
      </c>
      <c r="D130" s="7">
        <f t="shared" si="30"/>
        <v>15339.011764705883</v>
      </c>
      <c r="E130" s="7">
        <f t="shared" si="31"/>
        <v>0</v>
      </c>
      <c r="F130" s="4">
        <f>'Marktpreise EEX NCG 2018'!B1271</f>
        <v>16.02</v>
      </c>
      <c r="G130" s="4">
        <f t="shared" si="35"/>
        <v>16.229599999999998</v>
      </c>
      <c r="H130" s="4">
        <f t="shared" si="32"/>
        <v>0</v>
      </c>
      <c r="I130" s="19">
        <f t="shared" si="33"/>
        <v>0</v>
      </c>
      <c r="J130" s="19">
        <f t="shared" ref="J130:J193" si="39">I130+J129</f>
        <v>4865266.0990588246</v>
      </c>
      <c r="K130" s="7">
        <f t="shared" si="36"/>
        <v>287606.4705882353</v>
      </c>
      <c r="L130" s="18">
        <f t="shared" ref="L130:L193" si="40">K130*100/$C$6</f>
        <v>44.117647058823529</v>
      </c>
      <c r="M130" s="4">
        <f t="shared" ref="M130:M193" si="41">J130/K130</f>
        <v>16.916400000000003</v>
      </c>
      <c r="N130" s="4">
        <f t="shared" ref="N130:N193" si="42">O130/Q130</f>
        <v>16.914234146341464</v>
      </c>
      <c r="O130" s="4">
        <f t="shared" si="37"/>
        <v>1386.9672</v>
      </c>
      <c r="P130">
        <f t="shared" si="34"/>
        <v>1</v>
      </c>
      <c r="Q130">
        <f t="shared" ref="Q130:Q193" si="43">P130+Q129</f>
        <v>82</v>
      </c>
    </row>
    <row r="131" spans="1:17" x14ac:dyDescent="0.2">
      <c r="B131" s="3">
        <f>'Marktpreise EEX NCG 2018'!A1272</f>
        <v>42910</v>
      </c>
      <c r="C131" s="7">
        <f t="shared" si="38"/>
        <v>0</v>
      </c>
      <c r="D131" s="7">
        <f t="shared" si="30"/>
        <v>15339.011764705883</v>
      </c>
      <c r="E131" s="7">
        <f t="shared" si="31"/>
        <v>0</v>
      </c>
      <c r="F131" s="4">
        <f>'Marktpreise EEX NCG 2018'!B1272</f>
        <v>0</v>
      </c>
      <c r="G131" s="4">
        <f t="shared" si="35"/>
        <v>16.229599999999998</v>
      </c>
      <c r="H131" s="4">
        <f t="shared" si="32"/>
        <v>0</v>
      </c>
      <c r="I131" s="19">
        <f t="shared" si="33"/>
        <v>0</v>
      </c>
      <c r="J131" s="19">
        <f t="shared" si="39"/>
        <v>4865266.0990588246</v>
      </c>
      <c r="K131" s="7">
        <f t="shared" si="36"/>
        <v>287606.4705882353</v>
      </c>
      <c r="L131" s="18">
        <f t="shared" si="40"/>
        <v>44.117647058823529</v>
      </c>
      <c r="M131" s="4">
        <f t="shared" si="41"/>
        <v>16.916400000000003</v>
      </c>
      <c r="N131" s="4">
        <f t="shared" si="42"/>
        <v>16.914234146341464</v>
      </c>
      <c r="O131" s="4">
        <f t="shared" si="37"/>
        <v>1386.9672</v>
      </c>
      <c r="P131">
        <f t="shared" si="34"/>
        <v>0</v>
      </c>
      <c r="Q131">
        <f t="shared" si="43"/>
        <v>82</v>
      </c>
    </row>
    <row r="132" spans="1:17" x14ac:dyDescent="0.2">
      <c r="B132" s="3">
        <f>'Marktpreise EEX NCG 2018'!A1273</f>
        <v>42911</v>
      </c>
      <c r="C132" s="7">
        <f t="shared" si="38"/>
        <v>0</v>
      </c>
      <c r="D132" s="7">
        <f t="shared" si="30"/>
        <v>15339.011764705883</v>
      </c>
      <c r="E132" s="7">
        <f t="shared" si="31"/>
        <v>0</v>
      </c>
      <c r="F132" s="4">
        <f>'Marktpreise EEX NCG 2018'!B1273</f>
        <v>0</v>
      </c>
      <c r="G132" s="4">
        <f t="shared" si="35"/>
        <v>16.229599999999998</v>
      </c>
      <c r="H132" s="4">
        <f t="shared" si="32"/>
        <v>0</v>
      </c>
      <c r="I132" s="19">
        <f t="shared" si="33"/>
        <v>0</v>
      </c>
      <c r="J132" s="19">
        <f t="shared" si="39"/>
        <v>4865266.0990588246</v>
      </c>
      <c r="K132" s="7">
        <f t="shared" si="36"/>
        <v>287606.4705882353</v>
      </c>
      <c r="L132" s="18">
        <f t="shared" si="40"/>
        <v>44.117647058823529</v>
      </c>
      <c r="M132" s="4">
        <f t="shared" si="41"/>
        <v>16.916400000000003</v>
      </c>
      <c r="N132" s="4">
        <f t="shared" si="42"/>
        <v>16.914234146341464</v>
      </c>
      <c r="O132" s="4">
        <f t="shared" si="37"/>
        <v>1386.9672</v>
      </c>
      <c r="P132">
        <f t="shared" si="34"/>
        <v>0</v>
      </c>
      <c r="Q132">
        <f t="shared" si="43"/>
        <v>82</v>
      </c>
    </row>
    <row r="133" spans="1:17" x14ac:dyDescent="0.2">
      <c r="A133">
        <v>1</v>
      </c>
      <c r="B133" s="3">
        <f>'Marktpreise EEX NCG 2018'!A1274</f>
        <v>42912</v>
      </c>
      <c r="C133" s="7">
        <f t="shared" si="38"/>
        <v>3834.7529411764708</v>
      </c>
      <c r="D133" s="7">
        <f t="shared" si="30"/>
        <v>0</v>
      </c>
      <c r="E133" s="7">
        <f t="shared" si="31"/>
        <v>19173.764705882353</v>
      </c>
      <c r="F133" s="4">
        <f>'Marktpreise EEX NCG 2018'!B1274</f>
        <v>16.13</v>
      </c>
      <c r="G133" s="4">
        <f t="shared" si="35"/>
        <v>16.339599999999997</v>
      </c>
      <c r="H133" s="4">
        <f t="shared" si="32"/>
        <v>16.339599999999997</v>
      </c>
      <c r="I133" s="19">
        <f t="shared" si="33"/>
        <v>313291.64578823524</v>
      </c>
      <c r="J133" s="19">
        <f t="shared" si="39"/>
        <v>5178557.7448470602</v>
      </c>
      <c r="K133" s="7">
        <f t="shared" si="36"/>
        <v>306780.23529411765</v>
      </c>
      <c r="L133" s="18">
        <f t="shared" si="40"/>
        <v>47.058823529411768</v>
      </c>
      <c r="M133" s="4">
        <f t="shared" si="41"/>
        <v>16.880350000000004</v>
      </c>
      <c r="N133" s="4">
        <f t="shared" si="42"/>
        <v>16.907310843373494</v>
      </c>
      <c r="O133" s="4">
        <f t="shared" si="37"/>
        <v>1403.3068000000001</v>
      </c>
      <c r="P133">
        <f t="shared" si="34"/>
        <v>1</v>
      </c>
      <c r="Q133">
        <f t="shared" si="43"/>
        <v>83</v>
      </c>
    </row>
    <row r="134" spans="1:17" x14ac:dyDescent="0.2">
      <c r="A134">
        <v>1</v>
      </c>
      <c r="B134" s="3">
        <f>'Marktpreise EEX NCG 2018'!A1275</f>
        <v>42913</v>
      </c>
      <c r="C134" s="7">
        <f t="shared" si="38"/>
        <v>3834.7529411764708</v>
      </c>
      <c r="D134" s="7">
        <f t="shared" si="30"/>
        <v>0</v>
      </c>
      <c r="E134" s="7">
        <f t="shared" si="31"/>
        <v>3834.7529411764708</v>
      </c>
      <c r="F134" s="4">
        <f>'Marktpreise EEX NCG 2018'!B1275</f>
        <v>16.170000000000002</v>
      </c>
      <c r="G134" s="4">
        <f t="shared" si="35"/>
        <v>16.379600000000003</v>
      </c>
      <c r="H134" s="4">
        <f t="shared" si="32"/>
        <v>16.379600000000003</v>
      </c>
      <c r="I134" s="19">
        <f t="shared" si="33"/>
        <v>62811.719275294134</v>
      </c>
      <c r="J134" s="19">
        <f t="shared" si="39"/>
        <v>5241369.4641223541</v>
      </c>
      <c r="K134" s="7">
        <f t="shared" si="36"/>
        <v>310614.98823529412</v>
      </c>
      <c r="L134" s="18">
        <f t="shared" si="40"/>
        <v>47.647058823529413</v>
      </c>
      <c r="M134" s="4">
        <f t="shared" si="41"/>
        <v>16.874167901234571</v>
      </c>
      <c r="N134" s="4">
        <f t="shared" si="42"/>
        <v>16.901028571428572</v>
      </c>
      <c r="O134" s="4">
        <f t="shared" si="37"/>
        <v>1419.6864</v>
      </c>
      <c r="P134">
        <f t="shared" si="34"/>
        <v>1</v>
      </c>
      <c r="Q134">
        <f t="shared" si="43"/>
        <v>84</v>
      </c>
    </row>
    <row r="135" spans="1:17" x14ac:dyDescent="0.2">
      <c r="A135">
        <v>1</v>
      </c>
      <c r="B135" s="3">
        <f>'Marktpreise EEX NCG 2018'!A1276</f>
        <v>42914</v>
      </c>
      <c r="C135" s="7">
        <f t="shared" si="38"/>
        <v>3834.7529411764708</v>
      </c>
      <c r="D135" s="7">
        <f t="shared" si="30"/>
        <v>0</v>
      </c>
      <c r="E135" s="7">
        <f t="shared" si="31"/>
        <v>3834.7529411764708</v>
      </c>
      <c r="F135" s="4">
        <f>'Marktpreise EEX NCG 2018'!B1276</f>
        <v>16.28</v>
      </c>
      <c r="G135" s="4">
        <f t="shared" si="35"/>
        <v>16.489600000000003</v>
      </c>
      <c r="H135" s="4">
        <f t="shared" si="32"/>
        <v>16.489600000000003</v>
      </c>
      <c r="I135" s="19">
        <f t="shared" si="33"/>
        <v>63233.542098823542</v>
      </c>
      <c r="J135" s="19">
        <f t="shared" si="39"/>
        <v>5304603.006221178</v>
      </c>
      <c r="K135" s="7">
        <f t="shared" si="36"/>
        <v>314449.74117647059</v>
      </c>
      <c r="L135" s="18">
        <f t="shared" si="40"/>
        <v>48.235294117647058</v>
      </c>
      <c r="M135" s="4">
        <f t="shared" si="41"/>
        <v>16.869478048780493</v>
      </c>
      <c r="N135" s="4">
        <f t="shared" si="42"/>
        <v>16.896188235294119</v>
      </c>
      <c r="O135" s="4">
        <f t="shared" si="37"/>
        <v>1436.1760000000002</v>
      </c>
      <c r="P135">
        <f t="shared" si="34"/>
        <v>1</v>
      </c>
      <c r="Q135">
        <f t="shared" si="43"/>
        <v>85</v>
      </c>
    </row>
    <row r="136" spans="1:17" x14ac:dyDescent="0.2">
      <c r="A136">
        <v>1</v>
      </c>
      <c r="B136" s="3">
        <f>'Marktpreise EEX NCG 2018'!A1277</f>
        <v>42915</v>
      </c>
      <c r="C136" s="7">
        <f t="shared" si="38"/>
        <v>3834.7529411764708</v>
      </c>
      <c r="D136" s="7">
        <f t="shared" si="30"/>
        <v>3834.7529411764708</v>
      </c>
      <c r="E136" s="7">
        <f t="shared" si="31"/>
        <v>0</v>
      </c>
      <c r="F136" s="4">
        <f>'Marktpreise EEX NCG 2018'!B1277</f>
        <v>16.13</v>
      </c>
      <c r="G136" s="4">
        <f t="shared" si="35"/>
        <v>16.339599999999997</v>
      </c>
      <c r="H136" s="4">
        <f t="shared" si="32"/>
        <v>0</v>
      </c>
      <c r="I136" s="19">
        <f t="shared" si="33"/>
        <v>0</v>
      </c>
      <c r="J136" s="19">
        <f t="shared" si="39"/>
        <v>5304603.006221178</v>
      </c>
      <c r="K136" s="7">
        <f t="shared" si="36"/>
        <v>314449.74117647059</v>
      </c>
      <c r="L136" s="18">
        <f t="shared" si="40"/>
        <v>48.235294117647058</v>
      </c>
      <c r="M136" s="4">
        <f t="shared" si="41"/>
        <v>16.869478048780493</v>
      </c>
      <c r="N136" s="4">
        <f t="shared" si="42"/>
        <v>16.88971627906977</v>
      </c>
      <c r="O136" s="4">
        <f t="shared" si="37"/>
        <v>1452.5156000000002</v>
      </c>
      <c r="P136">
        <f t="shared" si="34"/>
        <v>1</v>
      </c>
      <c r="Q136">
        <f t="shared" si="43"/>
        <v>86</v>
      </c>
    </row>
    <row r="137" spans="1:17" x14ac:dyDescent="0.2">
      <c r="A137">
        <v>1</v>
      </c>
      <c r="B137" s="3">
        <f>'Marktpreise EEX NCG 2018'!A1278</f>
        <v>42916</v>
      </c>
      <c r="C137" s="7">
        <f t="shared" si="38"/>
        <v>3834.7529411764708</v>
      </c>
      <c r="D137" s="7">
        <f t="shared" si="30"/>
        <v>0</v>
      </c>
      <c r="E137" s="7">
        <f t="shared" si="31"/>
        <v>7669.5058823529416</v>
      </c>
      <c r="F137" s="4">
        <f>'Marktpreise EEX NCG 2018'!B1278</f>
        <v>16.2</v>
      </c>
      <c r="G137" s="4">
        <f t="shared" si="35"/>
        <v>16.409599999999998</v>
      </c>
      <c r="H137" s="4">
        <f t="shared" si="32"/>
        <v>16.409599999999998</v>
      </c>
      <c r="I137" s="19">
        <f t="shared" si="33"/>
        <v>125853.52372705881</v>
      </c>
      <c r="J137" s="19">
        <f t="shared" si="39"/>
        <v>5430456.5299482364</v>
      </c>
      <c r="K137" s="7">
        <f t="shared" si="36"/>
        <v>322119.24705882353</v>
      </c>
      <c r="L137" s="18">
        <f t="shared" si="40"/>
        <v>49.411764705882348</v>
      </c>
      <c r="M137" s="4">
        <f t="shared" si="41"/>
        <v>16.858528571428575</v>
      </c>
      <c r="N137" s="4">
        <f t="shared" si="42"/>
        <v>16.884197701149425</v>
      </c>
      <c r="O137" s="4">
        <f t="shared" si="37"/>
        <v>1468.9252000000001</v>
      </c>
      <c r="P137">
        <f t="shared" si="34"/>
        <v>1</v>
      </c>
      <c r="Q137">
        <f t="shared" si="43"/>
        <v>87</v>
      </c>
    </row>
    <row r="138" spans="1:17" x14ac:dyDescent="0.2">
      <c r="B138" s="3">
        <f>'Marktpreise EEX NCG 2018'!A1279</f>
        <v>42917</v>
      </c>
      <c r="C138" s="7">
        <f t="shared" si="38"/>
        <v>0</v>
      </c>
      <c r="D138" s="7">
        <f t="shared" si="30"/>
        <v>0</v>
      </c>
      <c r="E138" s="7">
        <f t="shared" si="31"/>
        <v>0</v>
      </c>
      <c r="F138" s="4">
        <f>'Marktpreise EEX NCG 2018'!B1279</f>
        <v>0</v>
      </c>
      <c r="G138" s="4">
        <f t="shared" si="35"/>
        <v>16.409599999999998</v>
      </c>
      <c r="H138" s="4">
        <f t="shared" si="32"/>
        <v>0</v>
      </c>
      <c r="I138" s="19">
        <f t="shared" si="33"/>
        <v>0</v>
      </c>
      <c r="J138" s="19">
        <f t="shared" si="39"/>
        <v>5430456.5299482364</v>
      </c>
      <c r="K138" s="7">
        <f t="shared" si="36"/>
        <v>322119.24705882353</v>
      </c>
      <c r="L138" s="18">
        <f t="shared" si="40"/>
        <v>49.411764705882348</v>
      </c>
      <c r="M138" s="4">
        <f t="shared" si="41"/>
        <v>16.858528571428575</v>
      </c>
      <c r="N138" s="4">
        <f t="shared" si="42"/>
        <v>16.884197701149425</v>
      </c>
      <c r="O138" s="4">
        <f t="shared" si="37"/>
        <v>1468.9252000000001</v>
      </c>
      <c r="P138">
        <f t="shared" si="34"/>
        <v>0</v>
      </c>
      <c r="Q138">
        <f t="shared" si="43"/>
        <v>87</v>
      </c>
    </row>
    <row r="139" spans="1:17" x14ac:dyDescent="0.2">
      <c r="B139" s="3">
        <f>'Marktpreise EEX NCG 2018'!A1280</f>
        <v>42918</v>
      </c>
      <c r="C139" s="7">
        <f t="shared" si="38"/>
        <v>0</v>
      </c>
      <c r="D139" s="7">
        <f t="shared" si="30"/>
        <v>0</v>
      </c>
      <c r="E139" s="7">
        <f t="shared" si="31"/>
        <v>0</v>
      </c>
      <c r="F139" s="4">
        <f>'Marktpreise EEX NCG 2018'!B1280</f>
        <v>0</v>
      </c>
      <c r="G139" s="4">
        <f t="shared" si="35"/>
        <v>16.409599999999998</v>
      </c>
      <c r="H139" s="4">
        <f t="shared" si="32"/>
        <v>0</v>
      </c>
      <c r="I139" s="19">
        <f t="shared" si="33"/>
        <v>0</v>
      </c>
      <c r="J139" s="19">
        <f t="shared" si="39"/>
        <v>5430456.5299482364</v>
      </c>
      <c r="K139" s="7">
        <f t="shared" si="36"/>
        <v>322119.24705882353</v>
      </c>
      <c r="L139" s="18">
        <f t="shared" si="40"/>
        <v>49.411764705882348</v>
      </c>
      <c r="M139" s="4">
        <f t="shared" si="41"/>
        <v>16.858528571428575</v>
      </c>
      <c r="N139" s="4">
        <f t="shared" si="42"/>
        <v>16.884197701149425</v>
      </c>
      <c r="O139" s="4">
        <f t="shared" si="37"/>
        <v>1468.9252000000001</v>
      </c>
      <c r="P139">
        <f t="shared" si="34"/>
        <v>0</v>
      </c>
      <c r="Q139">
        <f t="shared" si="43"/>
        <v>87</v>
      </c>
    </row>
    <row r="140" spans="1:17" x14ac:dyDescent="0.2">
      <c r="A140">
        <v>1</v>
      </c>
      <c r="B140" s="3">
        <f>'Marktpreise EEX NCG 2018'!A1281</f>
        <v>42919</v>
      </c>
      <c r="C140" s="7">
        <f t="shared" si="38"/>
        <v>3834.7529411764708</v>
      </c>
      <c r="D140" s="7">
        <f t="shared" si="30"/>
        <v>0</v>
      </c>
      <c r="E140" s="7">
        <f t="shared" si="31"/>
        <v>3834.7529411764708</v>
      </c>
      <c r="F140" s="4">
        <f>'Marktpreise EEX NCG 2018'!B1281</f>
        <v>16.350000000000001</v>
      </c>
      <c r="G140" s="4">
        <f t="shared" si="35"/>
        <v>16.559600000000003</v>
      </c>
      <c r="H140" s="4">
        <f t="shared" si="32"/>
        <v>16.559600000000003</v>
      </c>
      <c r="I140" s="19">
        <f t="shared" si="33"/>
        <v>63501.974804705897</v>
      </c>
      <c r="J140" s="19">
        <f t="shared" si="39"/>
        <v>5493958.5047529424</v>
      </c>
      <c r="K140" s="7">
        <f t="shared" si="36"/>
        <v>325954</v>
      </c>
      <c r="L140" s="18">
        <f t="shared" si="40"/>
        <v>50</v>
      </c>
      <c r="M140" s="4">
        <f t="shared" si="41"/>
        <v>16.855011764705885</v>
      </c>
      <c r="N140" s="4">
        <f t="shared" si="42"/>
        <v>16.880509090909094</v>
      </c>
      <c r="O140" s="4">
        <f t="shared" si="37"/>
        <v>1485.4848000000002</v>
      </c>
      <c r="P140">
        <f t="shared" si="34"/>
        <v>1</v>
      </c>
      <c r="Q140">
        <f t="shared" si="43"/>
        <v>88</v>
      </c>
    </row>
    <row r="141" spans="1:17" x14ac:dyDescent="0.2">
      <c r="A141">
        <v>1</v>
      </c>
      <c r="B141" s="3">
        <f>'Marktpreise EEX NCG 2018'!A1282</f>
        <v>42920</v>
      </c>
      <c r="C141" s="7">
        <f t="shared" ref="C141:C204" si="44">IF(A141&gt;0,$C$6/$C$8,0)</f>
        <v>3834.7529411764708</v>
      </c>
      <c r="D141" s="7">
        <f t="shared" si="30"/>
        <v>3834.7529411764708</v>
      </c>
      <c r="E141" s="7">
        <f t="shared" si="31"/>
        <v>0</v>
      </c>
      <c r="F141" s="4">
        <f>'Marktpreise EEX NCG 2018'!B1282</f>
        <v>16.32</v>
      </c>
      <c r="G141" s="4">
        <f t="shared" si="35"/>
        <v>16.529600000000002</v>
      </c>
      <c r="H141" s="4">
        <f t="shared" si="32"/>
        <v>0</v>
      </c>
      <c r="I141" s="19">
        <f t="shared" si="33"/>
        <v>0</v>
      </c>
      <c r="J141" s="19">
        <f t="shared" si="39"/>
        <v>5493958.5047529424</v>
      </c>
      <c r="K141" s="7">
        <f t="shared" si="36"/>
        <v>325954</v>
      </c>
      <c r="L141" s="18">
        <f t="shared" si="40"/>
        <v>50</v>
      </c>
      <c r="M141" s="4">
        <f t="shared" si="41"/>
        <v>16.855011764705885</v>
      </c>
      <c r="N141" s="4">
        <f t="shared" si="42"/>
        <v>16.876566292134836</v>
      </c>
      <c r="O141" s="4">
        <f t="shared" si="37"/>
        <v>1502.0144000000003</v>
      </c>
      <c r="P141">
        <f t="shared" si="34"/>
        <v>1</v>
      </c>
      <c r="Q141">
        <f t="shared" si="43"/>
        <v>89</v>
      </c>
    </row>
    <row r="142" spans="1:17" x14ac:dyDescent="0.2">
      <c r="A142">
        <v>1</v>
      </c>
      <c r="B142" s="3">
        <f>'Marktpreise EEX NCG 2018'!A1283</f>
        <v>42921</v>
      </c>
      <c r="C142" s="7">
        <f t="shared" si="44"/>
        <v>3834.7529411764708</v>
      </c>
      <c r="D142" s="7">
        <f t="shared" si="30"/>
        <v>7669.5058823529416</v>
      </c>
      <c r="E142" s="7">
        <f t="shared" si="31"/>
        <v>0</v>
      </c>
      <c r="F142" s="4">
        <f>'Marktpreise EEX NCG 2018'!B1283</f>
        <v>16.23</v>
      </c>
      <c r="G142" s="4">
        <f t="shared" si="35"/>
        <v>16.439599999999999</v>
      </c>
      <c r="H142" s="4">
        <f t="shared" si="32"/>
        <v>0</v>
      </c>
      <c r="I142" s="19">
        <f t="shared" si="33"/>
        <v>0</v>
      </c>
      <c r="J142" s="19">
        <f t="shared" si="39"/>
        <v>5493958.5047529424</v>
      </c>
      <c r="K142" s="7">
        <f t="shared" si="36"/>
        <v>325954</v>
      </c>
      <c r="L142" s="18">
        <f t="shared" si="40"/>
        <v>50</v>
      </c>
      <c r="M142" s="4">
        <f t="shared" si="41"/>
        <v>16.855011764705885</v>
      </c>
      <c r="N142" s="4">
        <f t="shared" si="42"/>
        <v>16.871711111111114</v>
      </c>
      <c r="O142" s="4">
        <f t="shared" si="37"/>
        <v>1518.4540000000002</v>
      </c>
      <c r="P142">
        <f t="shared" si="34"/>
        <v>1</v>
      </c>
      <c r="Q142">
        <f t="shared" si="43"/>
        <v>90</v>
      </c>
    </row>
    <row r="143" spans="1:17" x14ac:dyDescent="0.2">
      <c r="A143">
        <v>1</v>
      </c>
      <c r="B143" s="3">
        <f>'Marktpreise EEX NCG 2018'!A1284</f>
        <v>42922</v>
      </c>
      <c r="C143" s="7">
        <f t="shared" si="44"/>
        <v>3834.7529411764708</v>
      </c>
      <c r="D143" s="7">
        <f t="shared" si="30"/>
        <v>0</v>
      </c>
      <c r="E143" s="7">
        <f t="shared" si="31"/>
        <v>11504.258823529413</v>
      </c>
      <c r="F143" s="4">
        <f>'Marktpreise EEX NCG 2018'!B1284</f>
        <v>16.29</v>
      </c>
      <c r="G143" s="4">
        <f t="shared" si="35"/>
        <v>16.499600000000001</v>
      </c>
      <c r="H143" s="4">
        <f t="shared" si="32"/>
        <v>16.499600000000001</v>
      </c>
      <c r="I143" s="19">
        <f t="shared" si="33"/>
        <v>189815.66888470593</v>
      </c>
      <c r="J143" s="19">
        <f t="shared" si="39"/>
        <v>5683774.1736376481</v>
      </c>
      <c r="K143" s="7">
        <f t="shared" si="36"/>
        <v>337458.25882352941</v>
      </c>
      <c r="L143" s="18">
        <f t="shared" si="40"/>
        <v>51.764705882352942</v>
      </c>
      <c r="M143" s="4">
        <f t="shared" si="41"/>
        <v>16.842895454545459</v>
      </c>
      <c r="N143" s="4">
        <f t="shared" si="42"/>
        <v>16.86762197802198</v>
      </c>
      <c r="O143" s="4">
        <f t="shared" si="37"/>
        <v>1534.9536000000003</v>
      </c>
      <c r="P143">
        <f t="shared" si="34"/>
        <v>1</v>
      </c>
      <c r="Q143">
        <f t="shared" si="43"/>
        <v>91</v>
      </c>
    </row>
    <row r="144" spans="1:17" x14ac:dyDescent="0.2">
      <c r="A144">
        <v>1</v>
      </c>
      <c r="B144" s="3">
        <f>'Marktpreise EEX NCG 2018'!A1285</f>
        <v>42923</v>
      </c>
      <c r="C144" s="7">
        <f t="shared" si="44"/>
        <v>3834.7529411764708</v>
      </c>
      <c r="D144" s="7">
        <f t="shared" si="30"/>
        <v>3834.7529411764708</v>
      </c>
      <c r="E144" s="7">
        <f t="shared" si="31"/>
        <v>0</v>
      </c>
      <c r="F144" s="4">
        <f>'Marktpreise EEX NCG 2018'!B1285</f>
        <v>16.100000000000001</v>
      </c>
      <c r="G144" s="4">
        <f t="shared" si="35"/>
        <v>16.309600000000003</v>
      </c>
      <c r="H144" s="4">
        <f t="shared" si="32"/>
        <v>0</v>
      </c>
      <c r="I144" s="19">
        <f t="shared" si="33"/>
        <v>0</v>
      </c>
      <c r="J144" s="19">
        <f t="shared" si="39"/>
        <v>5683774.1736376481</v>
      </c>
      <c r="K144" s="7">
        <f t="shared" si="36"/>
        <v>337458.25882352941</v>
      </c>
      <c r="L144" s="18">
        <f t="shared" si="40"/>
        <v>51.764705882352942</v>
      </c>
      <c r="M144" s="4">
        <f t="shared" si="41"/>
        <v>16.842895454545459</v>
      </c>
      <c r="N144" s="4">
        <f t="shared" si="42"/>
        <v>16.861556521739136</v>
      </c>
      <c r="O144" s="4">
        <f t="shared" si="37"/>
        <v>1551.2632000000003</v>
      </c>
      <c r="P144">
        <f t="shared" si="34"/>
        <v>1</v>
      </c>
      <c r="Q144">
        <f t="shared" si="43"/>
        <v>92</v>
      </c>
    </row>
    <row r="145" spans="1:17" x14ac:dyDescent="0.2">
      <c r="B145" s="3">
        <f>'Marktpreise EEX NCG 2018'!A1286</f>
        <v>42924</v>
      </c>
      <c r="C145" s="7">
        <f t="shared" si="44"/>
        <v>0</v>
      </c>
      <c r="D145" s="7">
        <f t="shared" si="30"/>
        <v>3834.7529411764708</v>
      </c>
      <c r="E145" s="7">
        <f t="shared" si="31"/>
        <v>0</v>
      </c>
      <c r="F145" s="4">
        <f>'Marktpreise EEX NCG 2018'!B1286</f>
        <v>0</v>
      </c>
      <c r="G145" s="4">
        <f t="shared" si="35"/>
        <v>16.309600000000003</v>
      </c>
      <c r="H145" s="4">
        <f t="shared" si="32"/>
        <v>0</v>
      </c>
      <c r="I145" s="19">
        <f t="shared" si="33"/>
        <v>0</v>
      </c>
      <c r="J145" s="19">
        <f t="shared" si="39"/>
        <v>5683774.1736376481</v>
      </c>
      <c r="K145" s="7">
        <f t="shared" si="36"/>
        <v>337458.25882352941</v>
      </c>
      <c r="L145" s="18">
        <f t="shared" si="40"/>
        <v>51.764705882352942</v>
      </c>
      <c r="M145" s="4">
        <f t="shared" si="41"/>
        <v>16.842895454545459</v>
      </c>
      <c r="N145" s="4">
        <f t="shared" si="42"/>
        <v>16.861556521739136</v>
      </c>
      <c r="O145" s="4">
        <f t="shared" si="37"/>
        <v>1551.2632000000003</v>
      </c>
      <c r="P145">
        <f t="shared" si="34"/>
        <v>0</v>
      </c>
      <c r="Q145">
        <f t="shared" si="43"/>
        <v>92</v>
      </c>
    </row>
    <row r="146" spans="1:17" x14ac:dyDescent="0.2">
      <c r="B146" s="3">
        <f>'Marktpreise EEX NCG 2018'!A1287</f>
        <v>42925</v>
      </c>
      <c r="C146" s="7">
        <f t="shared" si="44"/>
        <v>0</v>
      </c>
      <c r="D146" s="7">
        <f t="shared" si="30"/>
        <v>3834.7529411764708</v>
      </c>
      <c r="E146" s="7">
        <f t="shared" si="31"/>
        <v>0</v>
      </c>
      <c r="F146" s="4">
        <f>'Marktpreise EEX NCG 2018'!B1287</f>
        <v>0</v>
      </c>
      <c r="G146" s="4">
        <f t="shared" si="35"/>
        <v>16.309600000000003</v>
      </c>
      <c r="H146" s="4">
        <f t="shared" si="32"/>
        <v>0</v>
      </c>
      <c r="I146" s="19">
        <f t="shared" si="33"/>
        <v>0</v>
      </c>
      <c r="J146" s="19">
        <f t="shared" si="39"/>
        <v>5683774.1736376481</v>
      </c>
      <c r="K146" s="7">
        <f t="shared" si="36"/>
        <v>337458.25882352941</v>
      </c>
      <c r="L146" s="18">
        <f t="shared" si="40"/>
        <v>51.764705882352942</v>
      </c>
      <c r="M146" s="4">
        <f t="shared" si="41"/>
        <v>16.842895454545459</v>
      </c>
      <c r="N146" s="4">
        <f t="shared" si="42"/>
        <v>16.861556521739136</v>
      </c>
      <c r="O146" s="4">
        <f t="shared" si="37"/>
        <v>1551.2632000000003</v>
      </c>
      <c r="P146">
        <f t="shared" si="34"/>
        <v>0</v>
      </c>
      <c r="Q146">
        <f t="shared" si="43"/>
        <v>92</v>
      </c>
    </row>
    <row r="147" spans="1:17" x14ac:dyDescent="0.2">
      <c r="A147">
        <v>1</v>
      </c>
      <c r="B147" s="3">
        <f>'Marktpreise EEX NCG 2018'!A1288</f>
        <v>42926</v>
      </c>
      <c r="C147" s="7">
        <f t="shared" si="44"/>
        <v>3834.7529411764708</v>
      </c>
      <c r="D147" s="7">
        <f t="shared" si="30"/>
        <v>7669.5058823529416</v>
      </c>
      <c r="E147" s="7">
        <f t="shared" si="31"/>
        <v>0</v>
      </c>
      <c r="F147" s="4">
        <f>'Marktpreise EEX NCG 2018'!B1288</f>
        <v>15.99</v>
      </c>
      <c r="G147" s="4">
        <f t="shared" si="35"/>
        <v>16.1996</v>
      </c>
      <c r="H147" s="4">
        <f t="shared" si="32"/>
        <v>0</v>
      </c>
      <c r="I147" s="19">
        <f t="shared" si="33"/>
        <v>0</v>
      </c>
      <c r="J147" s="19">
        <f t="shared" si="39"/>
        <v>5683774.1736376481</v>
      </c>
      <c r="K147" s="7">
        <f t="shared" si="36"/>
        <v>337458.25882352941</v>
      </c>
      <c r="L147" s="18">
        <f t="shared" si="40"/>
        <v>51.764705882352942</v>
      </c>
      <c r="M147" s="4">
        <f t="shared" si="41"/>
        <v>16.842895454545459</v>
      </c>
      <c r="N147" s="4">
        <f t="shared" si="42"/>
        <v>16.854438709677421</v>
      </c>
      <c r="O147" s="4">
        <f t="shared" si="37"/>
        <v>1567.4628000000002</v>
      </c>
      <c r="P147">
        <f t="shared" si="34"/>
        <v>1</v>
      </c>
      <c r="Q147">
        <f t="shared" si="43"/>
        <v>93</v>
      </c>
    </row>
    <row r="148" spans="1:17" x14ac:dyDescent="0.2">
      <c r="A148">
        <v>1</v>
      </c>
      <c r="B148" s="3">
        <f>'Marktpreise EEX NCG 2018'!A1289</f>
        <v>42927</v>
      </c>
      <c r="C148" s="7">
        <f t="shared" si="44"/>
        <v>3834.7529411764708</v>
      </c>
      <c r="D148" s="7">
        <f t="shared" si="30"/>
        <v>11504.258823529413</v>
      </c>
      <c r="E148" s="7">
        <f t="shared" si="31"/>
        <v>0</v>
      </c>
      <c r="F148" s="4">
        <f>'Marktpreise EEX NCG 2018'!B1289</f>
        <v>15.91</v>
      </c>
      <c r="G148" s="4">
        <f t="shared" si="35"/>
        <v>16.119599999999998</v>
      </c>
      <c r="H148" s="4">
        <f t="shared" si="32"/>
        <v>0</v>
      </c>
      <c r="I148" s="19">
        <f t="shared" si="33"/>
        <v>0</v>
      </c>
      <c r="J148" s="19">
        <f t="shared" si="39"/>
        <v>5683774.1736376481</v>
      </c>
      <c r="K148" s="7">
        <f t="shared" si="36"/>
        <v>337458.25882352941</v>
      </c>
      <c r="L148" s="18">
        <f t="shared" si="40"/>
        <v>51.764705882352942</v>
      </c>
      <c r="M148" s="4">
        <f t="shared" si="41"/>
        <v>16.842895454545459</v>
      </c>
      <c r="N148" s="4">
        <f t="shared" si="42"/>
        <v>16.846621276595748</v>
      </c>
      <c r="O148" s="4">
        <f t="shared" si="37"/>
        <v>1583.5824000000002</v>
      </c>
      <c r="P148">
        <f t="shared" si="34"/>
        <v>1</v>
      </c>
      <c r="Q148">
        <f t="shared" si="43"/>
        <v>94</v>
      </c>
    </row>
    <row r="149" spans="1:17" x14ac:dyDescent="0.2">
      <c r="A149">
        <v>1</v>
      </c>
      <c r="B149" s="3">
        <f>'Marktpreise EEX NCG 2018'!A1290</f>
        <v>42928</v>
      </c>
      <c r="C149" s="7">
        <f t="shared" si="44"/>
        <v>3834.7529411764708</v>
      </c>
      <c r="D149" s="7">
        <f t="shared" ref="D149:D212" si="45">IF(G149&gt;=G148,IF(F149=0,C149+D148,0),C149+D148)</f>
        <v>0</v>
      </c>
      <c r="E149" s="7">
        <f t="shared" ref="E149:E212" si="46">IF(G149&gt;=G148,IF(F149=0,0,C149+D148),0)</f>
        <v>15339.011764705883</v>
      </c>
      <c r="F149" s="4">
        <f>'Marktpreise EEX NCG 2018'!B1290</f>
        <v>15.95</v>
      </c>
      <c r="G149" s="4">
        <f t="shared" si="35"/>
        <v>16.159599999999998</v>
      </c>
      <c r="H149" s="4">
        <f t="shared" si="32"/>
        <v>16.159599999999998</v>
      </c>
      <c r="I149" s="19">
        <f t="shared" si="33"/>
        <v>247872.29451294115</v>
      </c>
      <c r="J149" s="19">
        <f t="shared" si="39"/>
        <v>5931646.4681505896</v>
      </c>
      <c r="K149" s="7">
        <f t="shared" si="36"/>
        <v>352797.27058823529</v>
      </c>
      <c r="L149" s="18">
        <f t="shared" si="40"/>
        <v>54.117647058823522</v>
      </c>
      <c r="M149" s="4">
        <f t="shared" si="41"/>
        <v>16.813186956521744</v>
      </c>
      <c r="N149" s="4">
        <f t="shared" si="42"/>
        <v>16.839389473684214</v>
      </c>
      <c r="O149" s="4">
        <f t="shared" si="37"/>
        <v>1599.7420000000002</v>
      </c>
      <c r="P149">
        <f t="shared" si="34"/>
        <v>1</v>
      </c>
      <c r="Q149">
        <f t="shared" si="43"/>
        <v>95</v>
      </c>
    </row>
    <row r="150" spans="1:17" x14ac:dyDescent="0.2">
      <c r="A150">
        <v>1</v>
      </c>
      <c r="B150" s="3">
        <f>'Marktpreise EEX NCG 2018'!A1291</f>
        <v>42929</v>
      </c>
      <c r="C150" s="7">
        <f t="shared" si="44"/>
        <v>3834.7529411764708</v>
      </c>
      <c r="D150" s="7">
        <f t="shared" si="45"/>
        <v>0</v>
      </c>
      <c r="E150" s="7">
        <f t="shared" si="46"/>
        <v>3834.7529411764708</v>
      </c>
      <c r="F150" s="4">
        <f>'Marktpreise EEX NCG 2018'!B1291</f>
        <v>16.11</v>
      </c>
      <c r="G150" s="4">
        <f t="shared" si="35"/>
        <v>16.319600000000001</v>
      </c>
      <c r="H150" s="4">
        <f t="shared" si="32"/>
        <v>16.319600000000001</v>
      </c>
      <c r="I150" s="19">
        <f t="shared" si="33"/>
        <v>62581.634098823539</v>
      </c>
      <c r="J150" s="19">
        <f t="shared" si="39"/>
        <v>5994228.1022494128</v>
      </c>
      <c r="K150" s="7">
        <f t="shared" si="36"/>
        <v>356632.02352941176</v>
      </c>
      <c r="L150" s="18">
        <f t="shared" si="40"/>
        <v>54.705882352941181</v>
      </c>
      <c r="M150" s="4">
        <f t="shared" si="41"/>
        <v>16.807879569892478</v>
      </c>
      <c r="N150" s="4">
        <f t="shared" si="42"/>
        <v>16.833975000000002</v>
      </c>
      <c r="O150" s="4">
        <f t="shared" si="37"/>
        <v>1616.0616000000002</v>
      </c>
      <c r="P150">
        <f t="shared" si="34"/>
        <v>1</v>
      </c>
      <c r="Q150">
        <f t="shared" si="43"/>
        <v>96</v>
      </c>
    </row>
    <row r="151" spans="1:17" x14ac:dyDescent="0.2">
      <c r="A151">
        <v>1</v>
      </c>
      <c r="B151" s="3">
        <f>'Marktpreise EEX NCG 2018'!A1292</f>
        <v>42930</v>
      </c>
      <c r="C151" s="7">
        <f t="shared" si="44"/>
        <v>3834.7529411764708</v>
      </c>
      <c r="D151" s="7">
        <f t="shared" si="45"/>
        <v>0</v>
      </c>
      <c r="E151" s="7">
        <f t="shared" si="46"/>
        <v>3834.7529411764708</v>
      </c>
      <c r="F151" s="4">
        <f>'Marktpreise EEX NCG 2018'!B1292</f>
        <v>16.260000000000002</v>
      </c>
      <c r="G151" s="4">
        <f t="shared" si="35"/>
        <v>16.4696</v>
      </c>
      <c r="H151" s="4">
        <f t="shared" si="32"/>
        <v>16.4696</v>
      </c>
      <c r="I151" s="19">
        <f t="shared" si="33"/>
        <v>63156.847040000001</v>
      </c>
      <c r="J151" s="19">
        <f t="shared" si="39"/>
        <v>6057384.9492894132</v>
      </c>
      <c r="K151" s="7">
        <f t="shared" si="36"/>
        <v>360466.77647058823</v>
      </c>
      <c r="L151" s="18">
        <f t="shared" si="40"/>
        <v>55.294117647058819</v>
      </c>
      <c r="M151" s="4">
        <f t="shared" si="41"/>
        <v>16.804280851063833</v>
      </c>
      <c r="N151" s="4">
        <f t="shared" si="42"/>
        <v>16.830218556701031</v>
      </c>
      <c r="O151" s="4">
        <f t="shared" si="37"/>
        <v>1632.5312000000001</v>
      </c>
      <c r="P151">
        <f t="shared" si="34"/>
        <v>1</v>
      </c>
      <c r="Q151">
        <f t="shared" si="43"/>
        <v>97</v>
      </c>
    </row>
    <row r="152" spans="1:17" x14ac:dyDescent="0.2">
      <c r="B152" s="3">
        <f>'Marktpreise EEX NCG 2018'!A1293</f>
        <v>42931</v>
      </c>
      <c r="C152" s="7">
        <f t="shared" si="44"/>
        <v>0</v>
      </c>
      <c r="D152" s="7">
        <f t="shared" si="45"/>
        <v>0</v>
      </c>
      <c r="E152" s="7">
        <f t="shared" si="46"/>
        <v>0</v>
      </c>
      <c r="F152" s="4">
        <f>'Marktpreise EEX NCG 2018'!B1293</f>
        <v>0</v>
      </c>
      <c r="G152" s="4">
        <f t="shared" si="35"/>
        <v>16.4696</v>
      </c>
      <c r="H152" s="4">
        <f t="shared" si="32"/>
        <v>0</v>
      </c>
      <c r="I152" s="19">
        <f t="shared" si="33"/>
        <v>0</v>
      </c>
      <c r="J152" s="19">
        <f t="shared" si="39"/>
        <v>6057384.9492894132</v>
      </c>
      <c r="K152" s="7">
        <f t="shared" si="36"/>
        <v>360466.77647058823</v>
      </c>
      <c r="L152" s="18">
        <f t="shared" si="40"/>
        <v>55.294117647058819</v>
      </c>
      <c r="M152" s="4">
        <f t="shared" si="41"/>
        <v>16.804280851063833</v>
      </c>
      <c r="N152" s="4">
        <f t="shared" si="42"/>
        <v>16.830218556701031</v>
      </c>
      <c r="O152" s="4">
        <f t="shared" si="37"/>
        <v>1632.5312000000001</v>
      </c>
      <c r="P152">
        <f t="shared" si="34"/>
        <v>0</v>
      </c>
      <c r="Q152">
        <f t="shared" si="43"/>
        <v>97</v>
      </c>
    </row>
    <row r="153" spans="1:17" x14ac:dyDescent="0.2">
      <c r="B153" s="3">
        <f>'Marktpreise EEX NCG 2018'!A1294</f>
        <v>42932</v>
      </c>
      <c r="C153" s="7">
        <f t="shared" si="44"/>
        <v>0</v>
      </c>
      <c r="D153" s="7">
        <f t="shared" si="45"/>
        <v>0</v>
      </c>
      <c r="E153" s="7">
        <f t="shared" si="46"/>
        <v>0</v>
      </c>
      <c r="F153" s="4">
        <f>'Marktpreise EEX NCG 2018'!B1294</f>
        <v>0</v>
      </c>
      <c r="G153" s="4">
        <f t="shared" si="35"/>
        <v>16.4696</v>
      </c>
      <c r="H153" s="4">
        <f t="shared" si="32"/>
        <v>0</v>
      </c>
      <c r="I153" s="19">
        <f t="shared" si="33"/>
        <v>0</v>
      </c>
      <c r="J153" s="19">
        <f t="shared" si="39"/>
        <v>6057384.9492894132</v>
      </c>
      <c r="K153" s="7">
        <f t="shared" si="36"/>
        <v>360466.77647058823</v>
      </c>
      <c r="L153" s="18">
        <f t="shared" si="40"/>
        <v>55.294117647058819</v>
      </c>
      <c r="M153" s="4">
        <f t="shared" si="41"/>
        <v>16.804280851063833</v>
      </c>
      <c r="N153" s="4">
        <f t="shared" si="42"/>
        <v>16.830218556701031</v>
      </c>
      <c r="O153" s="4">
        <f t="shared" si="37"/>
        <v>1632.5312000000001</v>
      </c>
      <c r="P153">
        <f t="shared" si="34"/>
        <v>0</v>
      </c>
      <c r="Q153">
        <f t="shared" si="43"/>
        <v>97</v>
      </c>
    </row>
    <row r="154" spans="1:17" x14ac:dyDescent="0.2">
      <c r="A154">
        <v>1</v>
      </c>
      <c r="B154" s="3">
        <f>'Marktpreise EEX NCG 2018'!A1295</f>
        <v>42933</v>
      </c>
      <c r="C154" s="7">
        <f t="shared" si="44"/>
        <v>3834.7529411764708</v>
      </c>
      <c r="D154" s="7">
        <f t="shared" si="45"/>
        <v>0</v>
      </c>
      <c r="E154" s="7">
        <f t="shared" si="46"/>
        <v>3834.7529411764708</v>
      </c>
      <c r="F154" s="4">
        <f>'Marktpreise EEX NCG 2018'!B1295</f>
        <v>16.399999999999999</v>
      </c>
      <c r="G154" s="4">
        <f t="shared" si="35"/>
        <v>16.6096</v>
      </c>
      <c r="H154" s="4">
        <f t="shared" si="32"/>
        <v>16.6096</v>
      </c>
      <c r="I154" s="19">
        <f t="shared" si="33"/>
        <v>63693.71245176471</v>
      </c>
      <c r="J154" s="19">
        <f t="shared" si="39"/>
        <v>6121078.6617411776</v>
      </c>
      <c r="K154" s="7">
        <f t="shared" si="36"/>
        <v>364301.5294117647</v>
      </c>
      <c r="L154" s="18">
        <f t="shared" si="40"/>
        <v>55.882352941176464</v>
      </c>
      <c r="M154" s="4">
        <f t="shared" si="41"/>
        <v>16.802231578947371</v>
      </c>
      <c r="N154" s="4">
        <f t="shared" si="42"/>
        <v>16.827967346938777</v>
      </c>
      <c r="O154" s="4">
        <f t="shared" si="37"/>
        <v>1649.1408000000001</v>
      </c>
      <c r="P154">
        <f t="shared" si="34"/>
        <v>1</v>
      </c>
      <c r="Q154">
        <f t="shared" si="43"/>
        <v>98</v>
      </c>
    </row>
    <row r="155" spans="1:17" x14ac:dyDescent="0.2">
      <c r="A155">
        <v>1</v>
      </c>
      <c r="B155" s="3">
        <f>'Marktpreise EEX NCG 2018'!A1296</f>
        <v>42934</v>
      </c>
      <c r="C155" s="7">
        <f t="shared" si="44"/>
        <v>3834.7529411764708</v>
      </c>
      <c r="D155" s="7">
        <f t="shared" si="45"/>
        <v>3834.7529411764708</v>
      </c>
      <c r="E155" s="7">
        <f t="shared" si="46"/>
        <v>0</v>
      </c>
      <c r="F155" s="4">
        <f>'Marktpreise EEX NCG 2018'!B1296</f>
        <v>16.3</v>
      </c>
      <c r="G155" s="4">
        <f t="shared" si="35"/>
        <v>16.509599999999999</v>
      </c>
      <c r="H155" s="4">
        <f t="shared" si="32"/>
        <v>0</v>
      </c>
      <c r="I155" s="19">
        <f t="shared" si="33"/>
        <v>0</v>
      </c>
      <c r="J155" s="19">
        <f t="shared" si="39"/>
        <v>6121078.6617411776</v>
      </c>
      <c r="K155" s="7">
        <f t="shared" si="36"/>
        <v>364301.5294117647</v>
      </c>
      <c r="L155" s="18">
        <f t="shared" si="40"/>
        <v>55.882352941176464</v>
      </c>
      <c r="M155" s="4">
        <f t="shared" si="41"/>
        <v>16.802231578947371</v>
      </c>
      <c r="N155" s="4">
        <f t="shared" si="42"/>
        <v>16.824751515151519</v>
      </c>
      <c r="O155" s="4">
        <f t="shared" si="37"/>
        <v>1665.6504000000002</v>
      </c>
      <c r="P155">
        <f t="shared" si="34"/>
        <v>1</v>
      </c>
      <c r="Q155">
        <f t="shared" si="43"/>
        <v>99</v>
      </c>
    </row>
    <row r="156" spans="1:17" x14ac:dyDescent="0.2">
      <c r="A156">
        <v>1</v>
      </c>
      <c r="B156" s="3">
        <f>'Marktpreise EEX NCG 2018'!A1297</f>
        <v>42935</v>
      </c>
      <c r="C156" s="7">
        <f t="shared" si="44"/>
        <v>3834.7529411764708</v>
      </c>
      <c r="D156" s="7">
        <f t="shared" si="45"/>
        <v>0</v>
      </c>
      <c r="E156" s="7">
        <f t="shared" si="46"/>
        <v>7669.5058823529416</v>
      </c>
      <c r="F156" s="4">
        <f>'Marktpreise EEX NCG 2018'!B1297</f>
        <v>16.34</v>
      </c>
      <c r="G156" s="4">
        <f t="shared" si="35"/>
        <v>16.549599999999998</v>
      </c>
      <c r="H156" s="4">
        <f t="shared" si="32"/>
        <v>16.549599999999998</v>
      </c>
      <c r="I156" s="19">
        <f t="shared" si="33"/>
        <v>126927.25455058823</v>
      </c>
      <c r="J156" s="19">
        <f t="shared" si="39"/>
        <v>6248005.9162917659</v>
      </c>
      <c r="K156" s="7">
        <f t="shared" si="36"/>
        <v>371971.03529411764</v>
      </c>
      <c r="L156" s="18">
        <f t="shared" si="40"/>
        <v>57.058823529411761</v>
      </c>
      <c r="M156" s="4">
        <f t="shared" si="41"/>
        <v>16.797022680412375</v>
      </c>
      <c r="N156" s="4">
        <f t="shared" si="42"/>
        <v>16.822000000000003</v>
      </c>
      <c r="O156" s="4">
        <f t="shared" si="37"/>
        <v>1682.2000000000003</v>
      </c>
      <c r="P156">
        <f t="shared" si="34"/>
        <v>1</v>
      </c>
      <c r="Q156">
        <f t="shared" si="43"/>
        <v>100</v>
      </c>
    </row>
    <row r="157" spans="1:17" x14ac:dyDescent="0.2">
      <c r="A157">
        <v>1</v>
      </c>
      <c r="B157" s="3">
        <f>'Marktpreise EEX NCG 2018'!A1298</f>
        <v>42936</v>
      </c>
      <c r="C157" s="7">
        <f t="shared" si="44"/>
        <v>3834.7529411764708</v>
      </c>
      <c r="D157" s="7">
        <f t="shared" si="45"/>
        <v>3834.7529411764708</v>
      </c>
      <c r="E157" s="7">
        <f t="shared" si="46"/>
        <v>0</v>
      </c>
      <c r="F157" s="4">
        <f>'Marktpreise EEX NCG 2018'!B1298</f>
        <v>16.309999999999999</v>
      </c>
      <c r="G157" s="4">
        <f t="shared" si="35"/>
        <v>16.519599999999997</v>
      </c>
      <c r="H157" s="4">
        <f t="shared" si="32"/>
        <v>0</v>
      </c>
      <c r="I157" s="19">
        <f t="shared" si="33"/>
        <v>0</v>
      </c>
      <c r="J157" s="19">
        <f t="shared" si="39"/>
        <v>6248005.9162917659</v>
      </c>
      <c r="K157" s="7">
        <f t="shared" si="36"/>
        <v>371971.03529411764</v>
      </c>
      <c r="L157" s="18">
        <f t="shared" si="40"/>
        <v>57.058823529411761</v>
      </c>
      <c r="M157" s="4">
        <f t="shared" si="41"/>
        <v>16.797022680412375</v>
      </c>
      <c r="N157" s="4">
        <f t="shared" si="42"/>
        <v>16.819005940594064</v>
      </c>
      <c r="O157" s="4">
        <f t="shared" si="37"/>
        <v>1698.7196000000004</v>
      </c>
      <c r="P157">
        <f t="shared" si="34"/>
        <v>1</v>
      </c>
      <c r="Q157">
        <f t="shared" si="43"/>
        <v>101</v>
      </c>
    </row>
    <row r="158" spans="1:17" x14ac:dyDescent="0.2">
      <c r="A158">
        <v>1</v>
      </c>
      <c r="B158" s="3">
        <f>'Marktpreise EEX NCG 2018'!A1299</f>
        <v>42937</v>
      </c>
      <c r="C158" s="7">
        <f t="shared" si="44"/>
        <v>3834.7529411764708</v>
      </c>
      <c r="D158" s="7">
        <f t="shared" si="45"/>
        <v>7669.5058823529416</v>
      </c>
      <c r="E158" s="7">
        <f t="shared" si="46"/>
        <v>0</v>
      </c>
      <c r="F158" s="4">
        <f>'Marktpreise EEX NCG 2018'!B1299</f>
        <v>16.12</v>
      </c>
      <c r="G158" s="4">
        <f t="shared" si="35"/>
        <v>16.329599999999999</v>
      </c>
      <c r="H158" s="4">
        <f t="shared" si="32"/>
        <v>0</v>
      </c>
      <c r="I158" s="19">
        <f t="shared" si="33"/>
        <v>0</v>
      </c>
      <c r="J158" s="19">
        <f t="shared" si="39"/>
        <v>6248005.9162917659</v>
      </c>
      <c r="K158" s="7">
        <f t="shared" si="36"/>
        <v>371971.03529411764</v>
      </c>
      <c r="L158" s="18">
        <f t="shared" si="40"/>
        <v>57.058823529411761</v>
      </c>
      <c r="M158" s="4">
        <f t="shared" si="41"/>
        <v>16.797022680412375</v>
      </c>
      <c r="N158" s="4">
        <f t="shared" si="42"/>
        <v>16.814207843137257</v>
      </c>
      <c r="O158" s="4">
        <f t="shared" si="37"/>
        <v>1715.0492000000004</v>
      </c>
      <c r="P158">
        <f t="shared" si="34"/>
        <v>1</v>
      </c>
      <c r="Q158">
        <f t="shared" si="43"/>
        <v>102</v>
      </c>
    </row>
    <row r="159" spans="1:17" x14ac:dyDescent="0.2">
      <c r="B159" s="3">
        <f>'Marktpreise EEX NCG 2018'!A1300</f>
        <v>42938</v>
      </c>
      <c r="C159" s="7">
        <f t="shared" si="44"/>
        <v>0</v>
      </c>
      <c r="D159" s="7">
        <f t="shared" si="45"/>
        <v>7669.5058823529416</v>
      </c>
      <c r="E159" s="7">
        <f t="shared" si="46"/>
        <v>0</v>
      </c>
      <c r="F159" s="4">
        <f>'Marktpreise EEX NCG 2018'!B1300</f>
        <v>0</v>
      </c>
      <c r="G159" s="4">
        <f t="shared" si="35"/>
        <v>16.329599999999999</v>
      </c>
      <c r="H159" s="4">
        <f t="shared" si="32"/>
        <v>0</v>
      </c>
      <c r="I159" s="19">
        <f t="shared" si="33"/>
        <v>0</v>
      </c>
      <c r="J159" s="19">
        <f t="shared" si="39"/>
        <v>6248005.9162917659</v>
      </c>
      <c r="K159" s="7">
        <f t="shared" si="36"/>
        <v>371971.03529411764</v>
      </c>
      <c r="L159" s="18">
        <f t="shared" si="40"/>
        <v>57.058823529411761</v>
      </c>
      <c r="M159" s="4">
        <f t="shared" si="41"/>
        <v>16.797022680412375</v>
      </c>
      <c r="N159" s="4">
        <f t="shared" si="42"/>
        <v>16.814207843137257</v>
      </c>
      <c r="O159" s="4">
        <f t="shared" si="37"/>
        <v>1715.0492000000004</v>
      </c>
      <c r="P159">
        <f t="shared" si="34"/>
        <v>0</v>
      </c>
      <c r="Q159">
        <f t="shared" si="43"/>
        <v>102</v>
      </c>
    </row>
    <row r="160" spans="1:17" x14ac:dyDescent="0.2">
      <c r="B160" s="3">
        <f>'Marktpreise EEX NCG 2018'!A1301</f>
        <v>42939</v>
      </c>
      <c r="C160" s="7">
        <f t="shared" si="44"/>
        <v>0</v>
      </c>
      <c r="D160" s="7">
        <f t="shared" si="45"/>
        <v>7669.5058823529416</v>
      </c>
      <c r="E160" s="7">
        <f t="shared" si="46"/>
        <v>0</v>
      </c>
      <c r="F160" s="4">
        <f>'Marktpreise EEX NCG 2018'!B1301</f>
        <v>0</v>
      </c>
      <c r="G160" s="4">
        <f t="shared" si="35"/>
        <v>16.329599999999999</v>
      </c>
      <c r="H160" s="4">
        <f t="shared" si="32"/>
        <v>0</v>
      </c>
      <c r="I160" s="19">
        <f t="shared" si="33"/>
        <v>0</v>
      </c>
      <c r="J160" s="19">
        <f t="shared" si="39"/>
        <v>6248005.9162917659</v>
      </c>
      <c r="K160" s="7">
        <f t="shared" si="36"/>
        <v>371971.03529411764</v>
      </c>
      <c r="L160" s="18">
        <f t="shared" si="40"/>
        <v>57.058823529411761</v>
      </c>
      <c r="M160" s="4">
        <f t="shared" si="41"/>
        <v>16.797022680412375</v>
      </c>
      <c r="N160" s="4">
        <f t="shared" si="42"/>
        <v>16.814207843137257</v>
      </c>
      <c r="O160" s="4">
        <f t="shared" si="37"/>
        <v>1715.0492000000004</v>
      </c>
      <c r="P160">
        <f t="shared" si="34"/>
        <v>0</v>
      </c>
      <c r="Q160">
        <f t="shared" si="43"/>
        <v>102</v>
      </c>
    </row>
    <row r="161" spans="1:17" x14ac:dyDescent="0.2">
      <c r="A161">
        <v>1</v>
      </c>
      <c r="B161" s="3">
        <f>'Marktpreise EEX NCG 2018'!A1302</f>
        <v>42940</v>
      </c>
      <c r="C161" s="7">
        <f t="shared" si="44"/>
        <v>3834.7529411764708</v>
      </c>
      <c r="D161" s="7">
        <f t="shared" si="45"/>
        <v>11504.258823529413</v>
      </c>
      <c r="E161" s="7">
        <f t="shared" si="46"/>
        <v>0</v>
      </c>
      <c r="F161" s="4">
        <f>'Marktpreise EEX NCG 2018'!B1302</f>
        <v>15.97</v>
      </c>
      <c r="G161" s="4">
        <f t="shared" si="35"/>
        <v>16.179600000000001</v>
      </c>
      <c r="H161" s="4">
        <f t="shared" si="32"/>
        <v>0</v>
      </c>
      <c r="I161" s="19">
        <f t="shared" si="33"/>
        <v>0</v>
      </c>
      <c r="J161" s="19">
        <f t="shared" si="39"/>
        <v>6248005.9162917659</v>
      </c>
      <c r="K161" s="7">
        <f t="shared" si="36"/>
        <v>371971.03529411764</v>
      </c>
      <c r="L161" s="18">
        <f t="shared" si="40"/>
        <v>57.058823529411761</v>
      </c>
      <c r="M161" s="4">
        <f t="shared" si="41"/>
        <v>16.797022680412375</v>
      </c>
      <c r="N161" s="4">
        <f t="shared" si="42"/>
        <v>16.808046601941751</v>
      </c>
      <c r="O161" s="4">
        <f t="shared" si="37"/>
        <v>1731.2288000000003</v>
      </c>
      <c r="P161">
        <f t="shared" si="34"/>
        <v>1</v>
      </c>
      <c r="Q161">
        <f t="shared" si="43"/>
        <v>103</v>
      </c>
    </row>
    <row r="162" spans="1:17" x14ac:dyDescent="0.2">
      <c r="A162">
        <v>1</v>
      </c>
      <c r="B162" s="3">
        <f>'Marktpreise EEX NCG 2018'!A1303</f>
        <v>42941</v>
      </c>
      <c r="C162" s="7">
        <f t="shared" si="44"/>
        <v>3834.7529411764708</v>
      </c>
      <c r="D162" s="7">
        <f t="shared" si="45"/>
        <v>0</v>
      </c>
      <c r="E162" s="7">
        <f t="shared" si="46"/>
        <v>15339.011764705883</v>
      </c>
      <c r="F162" s="4">
        <f>'Marktpreise EEX NCG 2018'!B1303</f>
        <v>16.100000000000001</v>
      </c>
      <c r="G162" s="4">
        <f t="shared" si="35"/>
        <v>16.309600000000003</v>
      </c>
      <c r="H162" s="4">
        <f t="shared" si="32"/>
        <v>16.309600000000003</v>
      </c>
      <c r="I162" s="19">
        <f t="shared" si="33"/>
        <v>250173.14627764712</v>
      </c>
      <c r="J162" s="19">
        <f t="shared" si="39"/>
        <v>6498179.0625694133</v>
      </c>
      <c r="K162" s="7">
        <f t="shared" si="36"/>
        <v>387310.04705882352</v>
      </c>
      <c r="L162" s="18">
        <f t="shared" si="40"/>
        <v>59.411764705882355</v>
      </c>
      <c r="M162" s="4">
        <f t="shared" si="41"/>
        <v>16.777718811881194</v>
      </c>
      <c r="N162" s="4">
        <f t="shared" si="42"/>
        <v>16.803253846153851</v>
      </c>
      <c r="O162" s="4">
        <f t="shared" si="37"/>
        <v>1747.5384000000004</v>
      </c>
      <c r="P162">
        <f t="shared" si="34"/>
        <v>1</v>
      </c>
      <c r="Q162">
        <f t="shared" si="43"/>
        <v>104</v>
      </c>
    </row>
    <row r="163" spans="1:17" x14ac:dyDescent="0.2">
      <c r="A163">
        <v>1</v>
      </c>
      <c r="B163" s="3">
        <f>'Marktpreise EEX NCG 2018'!A1304</f>
        <v>42942</v>
      </c>
      <c r="C163" s="7">
        <f t="shared" si="44"/>
        <v>3834.7529411764708</v>
      </c>
      <c r="D163" s="7">
        <f t="shared" si="45"/>
        <v>0</v>
      </c>
      <c r="E163" s="7">
        <f t="shared" si="46"/>
        <v>3834.7529411764708</v>
      </c>
      <c r="F163" s="4">
        <f>'Marktpreise EEX NCG 2018'!B1304</f>
        <v>16.329999999999998</v>
      </c>
      <c r="G163" s="4">
        <f t="shared" si="35"/>
        <v>16.5396</v>
      </c>
      <c r="H163" s="4">
        <f t="shared" si="32"/>
        <v>16.5396</v>
      </c>
      <c r="I163" s="19">
        <f t="shared" si="33"/>
        <v>63425.279745882355</v>
      </c>
      <c r="J163" s="19">
        <f t="shared" si="39"/>
        <v>6561604.3423152957</v>
      </c>
      <c r="K163" s="7">
        <f t="shared" si="36"/>
        <v>391144.8</v>
      </c>
      <c r="L163" s="18">
        <f t="shared" si="40"/>
        <v>60</v>
      </c>
      <c r="M163" s="4">
        <f t="shared" si="41"/>
        <v>16.775384313725496</v>
      </c>
      <c r="N163" s="4">
        <f t="shared" si="42"/>
        <v>16.800742857142861</v>
      </c>
      <c r="O163" s="4">
        <f t="shared" si="37"/>
        <v>1764.0780000000004</v>
      </c>
      <c r="P163">
        <f t="shared" si="34"/>
        <v>1</v>
      </c>
      <c r="Q163">
        <f t="shared" si="43"/>
        <v>105</v>
      </c>
    </row>
    <row r="164" spans="1:17" x14ac:dyDescent="0.2">
      <c r="A164">
        <v>1</v>
      </c>
      <c r="B164" s="3">
        <f>'Marktpreise EEX NCG 2018'!A1305</f>
        <v>42943</v>
      </c>
      <c r="C164" s="7">
        <f t="shared" si="44"/>
        <v>3834.7529411764708</v>
      </c>
      <c r="D164" s="7">
        <f t="shared" si="45"/>
        <v>3834.7529411764708</v>
      </c>
      <c r="E164" s="7">
        <f t="shared" si="46"/>
        <v>0</v>
      </c>
      <c r="F164" s="4">
        <f>'Marktpreise EEX NCG 2018'!B1305</f>
        <v>16.29</v>
      </c>
      <c r="G164" s="4">
        <f t="shared" si="35"/>
        <v>16.499600000000001</v>
      </c>
      <c r="H164" s="4">
        <f t="shared" si="32"/>
        <v>0</v>
      </c>
      <c r="I164" s="19">
        <f t="shared" si="33"/>
        <v>0</v>
      </c>
      <c r="J164" s="19">
        <f t="shared" si="39"/>
        <v>6561604.3423152957</v>
      </c>
      <c r="K164" s="7">
        <f t="shared" si="36"/>
        <v>391144.8</v>
      </c>
      <c r="L164" s="18">
        <f t="shared" si="40"/>
        <v>60</v>
      </c>
      <c r="M164" s="4">
        <f t="shared" si="41"/>
        <v>16.775384313725496</v>
      </c>
      <c r="N164" s="4">
        <f t="shared" si="42"/>
        <v>16.797901886792459</v>
      </c>
      <c r="O164" s="4">
        <f t="shared" si="37"/>
        <v>1780.5776000000005</v>
      </c>
      <c r="P164">
        <f t="shared" si="34"/>
        <v>1</v>
      </c>
      <c r="Q164">
        <f t="shared" si="43"/>
        <v>106</v>
      </c>
    </row>
    <row r="165" spans="1:17" x14ac:dyDescent="0.2">
      <c r="A165">
        <v>1</v>
      </c>
      <c r="B165" s="3">
        <f>'Marktpreise EEX NCG 2018'!A1306</f>
        <v>42944</v>
      </c>
      <c r="C165" s="7">
        <f t="shared" si="44"/>
        <v>3834.7529411764708</v>
      </c>
      <c r="D165" s="7">
        <f t="shared" si="45"/>
        <v>7669.5058823529416</v>
      </c>
      <c r="E165" s="7">
        <f t="shared" si="46"/>
        <v>0</v>
      </c>
      <c r="F165" s="4">
        <f>'Marktpreise EEX NCG 2018'!B1306</f>
        <v>16.23</v>
      </c>
      <c r="G165" s="4">
        <f t="shared" si="35"/>
        <v>16.439599999999999</v>
      </c>
      <c r="H165" s="4">
        <f t="shared" si="32"/>
        <v>0</v>
      </c>
      <c r="I165" s="19">
        <f t="shared" si="33"/>
        <v>0</v>
      </c>
      <c r="J165" s="19">
        <f t="shared" si="39"/>
        <v>6561604.3423152957</v>
      </c>
      <c r="K165" s="7">
        <f t="shared" si="36"/>
        <v>391144.8</v>
      </c>
      <c r="L165" s="18">
        <f t="shared" si="40"/>
        <v>60</v>
      </c>
      <c r="M165" s="4">
        <f t="shared" si="41"/>
        <v>16.775384313725496</v>
      </c>
      <c r="N165" s="4">
        <f t="shared" si="42"/>
        <v>16.794553271028043</v>
      </c>
      <c r="O165" s="4">
        <f t="shared" si="37"/>
        <v>1797.0172000000005</v>
      </c>
      <c r="P165">
        <f t="shared" si="34"/>
        <v>1</v>
      </c>
      <c r="Q165">
        <f t="shared" si="43"/>
        <v>107</v>
      </c>
    </row>
    <row r="166" spans="1:17" x14ac:dyDescent="0.2">
      <c r="B166" s="3">
        <f>'Marktpreise EEX NCG 2018'!A1307</f>
        <v>42945</v>
      </c>
      <c r="C166" s="7">
        <f t="shared" si="44"/>
        <v>0</v>
      </c>
      <c r="D166" s="7">
        <f t="shared" si="45"/>
        <v>7669.5058823529416</v>
      </c>
      <c r="E166" s="7">
        <f t="shared" si="46"/>
        <v>0</v>
      </c>
      <c r="F166" s="4">
        <f>'Marktpreise EEX NCG 2018'!B1307</f>
        <v>0</v>
      </c>
      <c r="G166" s="4">
        <f t="shared" si="35"/>
        <v>16.439599999999999</v>
      </c>
      <c r="H166" s="4">
        <f t="shared" si="32"/>
        <v>0</v>
      </c>
      <c r="I166" s="19">
        <f t="shared" si="33"/>
        <v>0</v>
      </c>
      <c r="J166" s="19">
        <f t="shared" si="39"/>
        <v>6561604.3423152957</v>
      </c>
      <c r="K166" s="7">
        <f t="shared" si="36"/>
        <v>391144.8</v>
      </c>
      <c r="L166" s="18">
        <f t="shared" si="40"/>
        <v>60</v>
      </c>
      <c r="M166" s="4">
        <f t="shared" si="41"/>
        <v>16.775384313725496</v>
      </c>
      <c r="N166" s="4">
        <f t="shared" si="42"/>
        <v>16.794553271028043</v>
      </c>
      <c r="O166" s="4">
        <f t="shared" si="37"/>
        <v>1797.0172000000005</v>
      </c>
      <c r="P166">
        <f t="shared" si="34"/>
        <v>0</v>
      </c>
      <c r="Q166">
        <f t="shared" si="43"/>
        <v>107</v>
      </c>
    </row>
    <row r="167" spans="1:17" x14ac:dyDescent="0.2">
      <c r="B167" s="3">
        <f>'Marktpreise EEX NCG 2018'!A1308</f>
        <v>42946</v>
      </c>
      <c r="C167" s="7">
        <f t="shared" si="44"/>
        <v>0</v>
      </c>
      <c r="D167" s="7">
        <f t="shared" si="45"/>
        <v>7669.5058823529416</v>
      </c>
      <c r="E167" s="7">
        <f t="shared" si="46"/>
        <v>0</v>
      </c>
      <c r="F167" s="4">
        <f>'Marktpreise EEX NCG 2018'!B1308</f>
        <v>0</v>
      </c>
      <c r="G167" s="4">
        <f t="shared" si="35"/>
        <v>16.439599999999999</v>
      </c>
      <c r="H167" s="4">
        <f t="shared" si="32"/>
        <v>0</v>
      </c>
      <c r="I167" s="19">
        <f t="shared" si="33"/>
        <v>0</v>
      </c>
      <c r="J167" s="19">
        <f t="shared" si="39"/>
        <v>6561604.3423152957</v>
      </c>
      <c r="K167" s="7">
        <f t="shared" si="36"/>
        <v>391144.8</v>
      </c>
      <c r="L167" s="18">
        <f t="shared" si="40"/>
        <v>60</v>
      </c>
      <c r="M167" s="4">
        <f t="shared" si="41"/>
        <v>16.775384313725496</v>
      </c>
      <c r="N167" s="4">
        <f t="shared" si="42"/>
        <v>16.794553271028043</v>
      </c>
      <c r="O167" s="4">
        <f t="shared" si="37"/>
        <v>1797.0172000000005</v>
      </c>
      <c r="P167">
        <f t="shared" si="34"/>
        <v>0</v>
      </c>
      <c r="Q167">
        <f t="shared" si="43"/>
        <v>107</v>
      </c>
    </row>
    <row r="168" spans="1:17" x14ac:dyDescent="0.2">
      <c r="A168">
        <v>1</v>
      </c>
      <c r="B168" s="3">
        <f>'Marktpreise EEX NCG 2018'!A1309</f>
        <v>42947</v>
      </c>
      <c r="C168" s="7">
        <f t="shared" si="44"/>
        <v>3834.7529411764708</v>
      </c>
      <c r="D168" s="7">
        <f t="shared" si="45"/>
        <v>0</v>
      </c>
      <c r="E168" s="7">
        <f t="shared" si="46"/>
        <v>11504.258823529413</v>
      </c>
      <c r="F168" s="4">
        <f>'Marktpreise EEX NCG 2018'!B1309</f>
        <v>16.23</v>
      </c>
      <c r="G168" s="4">
        <f t="shared" si="35"/>
        <v>16.439599999999999</v>
      </c>
      <c r="H168" s="4">
        <f t="shared" si="32"/>
        <v>16.439599999999999</v>
      </c>
      <c r="I168" s="19">
        <f t="shared" si="33"/>
        <v>189125.41335529412</v>
      </c>
      <c r="J168" s="19">
        <f t="shared" si="39"/>
        <v>6750729.7556705894</v>
      </c>
      <c r="K168" s="7">
        <f t="shared" si="36"/>
        <v>402649.0588235294</v>
      </c>
      <c r="L168" s="18">
        <f t="shared" si="40"/>
        <v>61.764705882352942</v>
      </c>
      <c r="M168" s="4">
        <f t="shared" si="41"/>
        <v>16.765790476190478</v>
      </c>
      <c r="N168" s="4">
        <f t="shared" si="42"/>
        <v>16.791266666666669</v>
      </c>
      <c r="O168" s="4">
        <f t="shared" si="37"/>
        <v>1813.4568000000004</v>
      </c>
      <c r="P168">
        <f t="shared" si="34"/>
        <v>1</v>
      </c>
      <c r="Q168">
        <f t="shared" si="43"/>
        <v>108</v>
      </c>
    </row>
    <row r="169" spans="1:17" x14ac:dyDescent="0.2">
      <c r="A169">
        <v>1</v>
      </c>
      <c r="B169" s="3">
        <f>'Marktpreise EEX NCG 2018'!A1310</f>
        <v>42948</v>
      </c>
      <c r="C169" s="7">
        <f t="shared" si="44"/>
        <v>3834.7529411764708</v>
      </c>
      <c r="D169" s="7">
        <f t="shared" si="45"/>
        <v>3834.7529411764708</v>
      </c>
      <c r="E169" s="7">
        <f t="shared" si="46"/>
        <v>0</v>
      </c>
      <c r="F169" s="4">
        <f>'Marktpreise EEX NCG 2018'!B1310</f>
        <v>16.07</v>
      </c>
      <c r="G169" s="4">
        <f t="shared" si="35"/>
        <v>16.279600000000002</v>
      </c>
      <c r="H169" s="4">
        <f t="shared" si="32"/>
        <v>0</v>
      </c>
      <c r="I169" s="19">
        <f t="shared" si="33"/>
        <v>0</v>
      </c>
      <c r="J169" s="19">
        <f t="shared" si="39"/>
        <v>6750729.7556705894</v>
      </c>
      <c r="K169" s="7">
        <f t="shared" si="36"/>
        <v>402649.0588235294</v>
      </c>
      <c r="L169" s="18">
        <f t="shared" si="40"/>
        <v>61.764705882352942</v>
      </c>
      <c r="M169" s="4">
        <f t="shared" si="41"/>
        <v>16.765790476190478</v>
      </c>
      <c r="N169" s="4">
        <f t="shared" si="42"/>
        <v>16.786572477064226</v>
      </c>
      <c r="O169" s="4">
        <f t="shared" si="37"/>
        <v>1829.7364000000005</v>
      </c>
      <c r="P169">
        <f t="shared" si="34"/>
        <v>1</v>
      </c>
      <c r="Q169">
        <f t="shared" si="43"/>
        <v>109</v>
      </c>
    </row>
    <row r="170" spans="1:17" x14ac:dyDescent="0.2">
      <c r="A170">
        <v>1</v>
      </c>
      <c r="B170" s="3">
        <f>'Marktpreise EEX NCG 2018'!A1311</f>
        <v>42949</v>
      </c>
      <c r="C170" s="7">
        <f t="shared" si="44"/>
        <v>3834.7529411764708</v>
      </c>
      <c r="D170" s="7">
        <f t="shared" si="45"/>
        <v>0</v>
      </c>
      <c r="E170" s="7">
        <f t="shared" si="46"/>
        <v>7669.5058823529416</v>
      </c>
      <c r="F170" s="4">
        <f>'Marktpreise EEX NCG 2018'!B1311</f>
        <v>16.18</v>
      </c>
      <c r="G170" s="4">
        <f t="shared" si="35"/>
        <v>16.389600000000002</v>
      </c>
      <c r="H170" s="4">
        <f t="shared" si="32"/>
        <v>16.389600000000002</v>
      </c>
      <c r="I170" s="19">
        <f t="shared" si="33"/>
        <v>125700.13360941179</v>
      </c>
      <c r="J170" s="19">
        <f t="shared" si="39"/>
        <v>6876429.8892800016</v>
      </c>
      <c r="K170" s="7">
        <f t="shared" si="36"/>
        <v>410318.56470588234</v>
      </c>
      <c r="L170" s="18">
        <f t="shared" si="40"/>
        <v>62.941176470588239</v>
      </c>
      <c r="M170" s="4">
        <f t="shared" si="41"/>
        <v>16.758758878504679</v>
      </c>
      <c r="N170" s="4">
        <f t="shared" si="42"/>
        <v>16.78296363636364</v>
      </c>
      <c r="O170" s="4">
        <f t="shared" si="37"/>
        <v>1846.1260000000004</v>
      </c>
      <c r="P170">
        <f t="shared" si="34"/>
        <v>1</v>
      </c>
      <c r="Q170">
        <f t="shared" si="43"/>
        <v>110</v>
      </c>
    </row>
    <row r="171" spans="1:17" x14ac:dyDescent="0.2">
      <c r="A171">
        <v>1</v>
      </c>
      <c r="B171" s="3">
        <f>'Marktpreise EEX NCG 2018'!A1312</f>
        <v>42950</v>
      </c>
      <c r="C171" s="7">
        <f t="shared" si="44"/>
        <v>3834.7529411764708</v>
      </c>
      <c r="D171" s="7">
        <f t="shared" si="45"/>
        <v>0</v>
      </c>
      <c r="E171" s="7">
        <f t="shared" si="46"/>
        <v>3834.7529411764708</v>
      </c>
      <c r="F171" s="4">
        <f>'Marktpreise EEX NCG 2018'!B1312</f>
        <v>16.23</v>
      </c>
      <c r="G171" s="4">
        <f t="shared" si="35"/>
        <v>16.439599999999999</v>
      </c>
      <c r="H171" s="4">
        <f t="shared" si="32"/>
        <v>16.439599999999999</v>
      </c>
      <c r="I171" s="19">
        <f t="shared" si="33"/>
        <v>63041.804451764707</v>
      </c>
      <c r="J171" s="19">
        <f t="shared" si="39"/>
        <v>6939471.6937317662</v>
      </c>
      <c r="K171" s="7">
        <f t="shared" si="36"/>
        <v>414153.31764705881</v>
      </c>
      <c r="L171" s="18">
        <f t="shared" si="40"/>
        <v>63.529411764705884</v>
      </c>
      <c r="M171" s="4">
        <f t="shared" si="41"/>
        <v>16.755803703703709</v>
      </c>
      <c r="N171" s="4">
        <f t="shared" si="42"/>
        <v>16.779870270270273</v>
      </c>
      <c r="O171" s="4">
        <f t="shared" si="37"/>
        <v>1862.5656000000004</v>
      </c>
      <c r="P171">
        <f t="shared" si="34"/>
        <v>1</v>
      </c>
      <c r="Q171">
        <f t="shared" si="43"/>
        <v>111</v>
      </c>
    </row>
    <row r="172" spans="1:17" x14ac:dyDescent="0.2">
      <c r="A172">
        <v>1</v>
      </c>
      <c r="B172" s="3">
        <f>'Marktpreise EEX NCG 2018'!A1313</f>
        <v>42951</v>
      </c>
      <c r="C172" s="7">
        <f t="shared" si="44"/>
        <v>3834.7529411764708</v>
      </c>
      <c r="D172" s="7">
        <f t="shared" si="45"/>
        <v>0</v>
      </c>
      <c r="E172" s="7">
        <f t="shared" si="46"/>
        <v>3834.7529411764708</v>
      </c>
      <c r="F172" s="4">
        <f>'Marktpreise EEX NCG 2018'!B1313</f>
        <v>16.29</v>
      </c>
      <c r="G172" s="4">
        <f t="shared" si="35"/>
        <v>16.499600000000001</v>
      </c>
      <c r="H172" s="4">
        <f t="shared" si="32"/>
        <v>16.499600000000001</v>
      </c>
      <c r="I172" s="19">
        <f t="shared" si="33"/>
        <v>63271.889628235302</v>
      </c>
      <c r="J172" s="19">
        <f t="shared" si="39"/>
        <v>7002743.5833600014</v>
      </c>
      <c r="K172" s="7">
        <f t="shared" si="36"/>
        <v>417988.07058823528</v>
      </c>
      <c r="L172" s="18">
        <f t="shared" si="40"/>
        <v>64.117647058823522</v>
      </c>
      <c r="M172" s="4">
        <f t="shared" si="41"/>
        <v>16.753453211009177</v>
      </c>
      <c r="N172" s="4">
        <f t="shared" si="42"/>
        <v>16.77736785714286</v>
      </c>
      <c r="O172" s="4">
        <f t="shared" si="37"/>
        <v>1879.0652000000005</v>
      </c>
      <c r="P172">
        <f t="shared" si="34"/>
        <v>1</v>
      </c>
      <c r="Q172">
        <f t="shared" si="43"/>
        <v>112</v>
      </c>
    </row>
    <row r="173" spans="1:17" x14ac:dyDescent="0.2">
      <c r="B173" s="3">
        <f>'Marktpreise EEX NCG 2018'!A1314</f>
        <v>42952</v>
      </c>
      <c r="C173" s="7">
        <f t="shared" si="44"/>
        <v>0</v>
      </c>
      <c r="D173" s="7">
        <f t="shared" si="45"/>
        <v>0</v>
      </c>
      <c r="E173" s="7">
        <f t="shared" si="46"/>
        <v>0</v>
      </c>
      <c r="F173" s="4">
        <f>'Marktpreise EEX NCG 2018'!B1314</f>
        <v>0</v>
      </c>
      <c r="G173" s="4">
        <f t="shared" si="35"/>
        <v>16.499600000000001</v>
      </c>
      <c r="H173" s="4">
        <f t="shared" si="32"/>
        <v>0</v>
      </c>
      <c r="I173" s="19">
        <f t="shared" si="33"/>
        <v>0</v>
      </c>
      <c r="J173" s="19">
        <f t="shared" si="39"/>
        <v>7002743.5833600014</v>
      </c>
      <c r="K173" s="7">
        <f t="shared" si="36"/>
        <v>417988.07058823528</v>
      </c>
      <c r="L173" s="18">
        <f t="shared" si="40"/>
        <v>64.117647058823522</v>
      </c>
      <c r="M173" s="4">
        <f t="shared" si="41"/>
        <v>16.753453211009177</v>
      </c>
      <c r="N173" s="4">
        <f t="shared" si="42"/>
        <v>16.77736785714286</v>
      </c>
      <c r="O173" s="4">
        <f t="shared" si="37"/>
        <v>1879.0652000000005</v>
      </c>
      <c r="P173">
        <f t="shared" si="34"/>
        <v>0</v>
      </c>
      <c r="Q173">
        <f t="shared" si="43"/>
        <v>112</v>
      </c>
    </row>
    <row r="174" spans="1:17" x14ac:dyDescent="0.2">
      <c r="B174" s="3">
        <f>'Marktpreise EEX NCG 2018'!A1315</f>
        <v>42953</v>
      </c>
      <c r="C174" s="7">
        <f t="shared" si="44"/>
        <v>0</v>
      </c>
      <c r="D174" s="7">
        <f t="shared" si="45"/>
        <v>0</v>
      </c>
      <c r="E174" s="7">
        <f t="shared" si="46"/>
        <v>0</v>
      </c>
      <c r="F174" s="4">
        <f>'Marktpreise EEX NCG 2018'!B1315</f>
        <v>0</v>
      </c>
      <c r="G174" s="4">
        <f t="shared" si="35"/>
        <v>16.499600000000001</v>
      </c>
      <c r="H174" s="4">
        <f t="shared" si="32"/>
        <v>0</v>
      </c>
      <c r="I174" s="19">
        <f t="shared" si="33"/>
        <v>0</v>
      </c>
      <c r="J174" s="19">
        <f t="shared" si="39"/>
        <v>7002743.5833600014</v>
      </c>
      <c r="K174" s="7">
        <f t="shared" si="36"/>
        <v>417988.07058823528</v>
      </c>
      <c r="L174" s="18">
        <f t="shared" si="40"/>
        <v>64.117647058823522</v>
      </c>
      <c r="M174" s="4">
        <f t="shared" si="41"/>
        <v>16.753453211009177</v>
      </c>
      <c r="N174" s="4">
        <f t="shared" si="42"/>
        <v>16.77736785714286</v>
      </c>
      <c r="O174" s="4">
        <f t="shared" si="37"/>
        <v>1879.0652000000005</v>
      </c>
      <c r="P174">
        <f t="shared" si="34"/>
        <v>0</v>
      </c>
      <c r="Q174">
        <f t="shared" si="43"/>
        <v>112</v>
      </c>
    </row>
    <row r="175" spans="1:17" x14ac:dyDescent="0.2">
      <c r="A175">
        <v>1</v>
      </c>
      <c r="B175" s="3">
        <f>'Marktpreise EEX NCG 2018'!A1316</f>
        <v>42954</v>
      </c>
      <c r="C175" s="7">
        <f t="shared" si="44"/>
        <v>3834.7529411764708</v>
      </c>
      <c r="D175" s="7">
        <f t="shared" si="45"/>
        <v>0</v>
      </c>
      <c r="E175" s="7">
        <f t="shared" si="46"/>
        <v>3834.7529411764708</v>
      </c>
      <c r="F175" s="4">
        <f>'Marktpreise EEX NCG 2018'!B1316</f>
        <v>16.440000000000001</v>
      </c>
      <c r="G175" s="4">
        <f t="shared" si="35"/>
        <v>16.6496</v>
      </c>
      <c r="H175" s="4">
        <f t="shared" si="32"/>
        <v>16.6496</v>
      </c>
      <c r="I175" s="19">
        <f t="shared" si="33"/>
        <v>63847.102569411763</v>
      </c>
      <c r="J175" s="19">
        <f t="shared" si="39"/>
        <v>7066590.685929413</v>
      </c>
      <c r="K175" s="7">
        <f t="shared" si="36"/>
        <v>421822.82352941175</v>
      </c>
      <c r="L175" s="18">
        <f t="shared" si="40"/>
        <v>64.705882352941174</v>
      </c>
      <c r="M175" s="4">
        <f t="shared" si="41"/>
        <v>16.752509090909093</v>
      </c>
      <c r="N175" s="4">
        <f t="shared" si="42"/>
        <v>16.776237168141595</v>
      </c>
      <c r="O175" s="4">
        <f t="shared" si="37"/>
        <v>1895.7148000000004</v>
      </c>
      <c r="P175">
        <f t="shared" si="34"/>
        <v>1</v>
      </c>
      <c r="Q175">
        <f t="shared" si="43"/>
        <v>113</v>
      </c>
    </row>
    <row r="176" spans="1:17" x14ac:dyDescent="0.2">
      <c r="A176">
        <v>1</v>
      </c>
      <c r="B176" s="3">
        <f>'Marktpreise EEX NCG 2018'!A1317</f>
        <v>42955</v>
      </c>
      <c r="C176" s="7">
        <f t="shared" si="44"/>
        <v>3834.7529411764708</v>
      </c>
      <c r="D176" s="7">
        <f t="shared" si="45"/>
        <v>3834.7529411764708</v>
      </c>
      <c r="E176" s="7">
        <f t="shared" si="46"/>
        <v>0</v>
      </c>
      <c r="F176" s="4">
        <f>'Marktpreise EEX NCG 2018'!B1317</f>
        <v>16.39</v>
      </c>
      <c r="G176" s="4">
        <f t="shared" si="35"/>
        <v>16.599600000000002</v>
      </c>
      <c r="H176" s="4">
        <f t="shared" ref="H176:H239" si="47">IF(E176&gt;0,G176,0)</f>
        <v>0</v>
      </c>
      <c r="I176" s="19">
        <f t="shared" ref="I176:I239" si="48">E176*G176</f>
        <v>0</v>
      </c>
      <c r="J176" s="19">
        <f t="shared" si="39"/>
        <v>7066590.685929413</v>
      </c>
      <c r="K176" s="7">
        <f t="shared" si="36"/>
        <v>421822.82352941175</v>
      </c>
      <c r="L176" s="18">
        <f t="shared" si="40"/>
        <v>64.705882352941174</v>
      </c>
      <c r="M176" s="4">
        <f t="shared" si="41"/>
        <v>16.752509090909093</v>
      </c>
      <c r="N176" s="4">
        <f t="shared" si="42"/>
        <v>16.77468771929825</v>
      </c>
      <c r="O176" s="4">
        <f t="shared" si="37"/>
        <v>1912.3144000000004</v>
      </c>
      <c r="P176">
        <f t="shared" ref="P176:P239" si="49">IF(F176&gt;0,1,0)</f>
        <v>1</v>
      </c>
      <c r="Q176">
        <f t="shared" si="43"/>
        <v>114</v>
      </c>
    </row>
    <row r="177" spans="1:17" x14ac:dyDescent="0.2">
      <c r="A177">
        <v>1</v>
      </c>
      <c r="B177" s="3">
        <f>'Marktpreise EEX NCG 2018'!A1318</f>
        <v>42956</v>
      </c>
      <c r="C177" s="7">
        <f t="shared" si="44"/>
        <v>3834.7529411764708</v>
      </c>
      <c r="D177" s="7">
        <f t="shared" si="45"/>
        <v>0</v>
      </c>
      <c r="E177" s="7">
        <f t="shared" si="46"/>
        <v>7669.5058823529416</v>
      </c>
      <c r="F177" s="4">
        <f>'Marktpreise EEX NCG 2018'!B1318</f>
        <v>16.52</v>
      </c>
      <c r="G177" s="4">
        <f t="shared" ref="G177:G240" si="50">IF(F177&gt;0,F177+$E$7,G176)</f>
        <v>16.729599999999998</v>
      </c>
      <c r="H177" s="4">
        <f t="shared" si="47"/>
        <v>16.729599999999998</v>
      </c>
      <c r="I177" s="19">
        <f t="shared" si="48"/>
        <v>128307.76560941176</v>
      </c>
      <c r="J177" s="19">
        <f t="shared" si="39"/>
        <v>7194898.4515388245</v>
      </c>
      <c r="K177" s="7">
        <f t="shared" ref="K177:K240" si="51">E177+K176</f>
        <v>429492.32941176469</v>
      </c>
      <c r="L177" s="18">
        <f t="shared" si="40"/>
        <v>65.882352941176464</v>
      </c>
      <c r="M177" s="4">
        <f t="shared" si="41"/>
        <v>16.752100000000002</v>
      </c>
      <c r="N177" s="4">
        <f t="shared" si="42"/>
        <v>16.774295652173915</v>
      </c>
      <c r="O177" s="4">
        <f t="shared" ref="O177:O240" si="52">IF(F177&gt;0,G177+O176,O176)</f>
        <v>1929.0440000000003</v>
      </c>
      <c r="P177">
        <f t="shared" si="49"/>
        <v>1</v>
      </c>
      <c r="Q177">
        <f t="shared" si="43"/>
        <v>115</v>
      </c>
    </row>
    <row r="178" spans="1:17" x14ac:dyDescent="0.2">
      <c r="A178">
        <v>1</v>
      </c>
      <c r="B178" s="3">
        <f>'Marktpreise EEX NCG 2018'!A1319</f>
        <v>42957</v>
      </c>
      <c r="C178" s="7">
        <f t="shared" si="44"/>
        <v>3834.7529411764708</v>
      </c>
      <c r="D178" s="7">
        <f t="shared" si="45"/>
        <v>0</v>
      </c>
      <c r="E178" s="7">
        <f t="shared" si="46"/>
        <v>3834.7529411764708</v>
      </c>
      <c r="F178" s="4">
        <f>'Marktpreise EEX NCG 2018'!B1319</f>
        <v>16.760000000000002</v>
      </c>
      <c r="G178" s="4">
        <f t="shared" si="50"/>
        <v>16.9696</v>
      </c>
      <c r="H178" s="4">
        <f t="shared" si="47"/>
        <v>16.9696</v>
      </c>
      <c r="I178" s="19">
        <f t="shared" si="48"/>
        <v>65074.223510588236</v>
      </c>
      <c r="J178" s="19">
        <f t="shared" si="39"/>
        <v>7259972.675049413</v>
      </c>
      <c r="K178" s="7">
        <f t="shared" si="51"/>
        <v>433327.08235294116</v>
      </c>
      <c r="L178" s="18">
        <f t="shared" si="40"/>
        <v>66.470588235294116</v>
      </c>
      <c r="M178" s="4">
        <f t="shared" si="41"/>
        <v>16.754024778761064</v>
      </c>
      <c r="N178" s="4">
        <f t="shared" si="42"/>
        <v>16.77597931034483</v>
      </c>
      <c r="O178" s="4">
        <f t="shared" si="52"/>
        <v>1946.0136000000002</v>
      </c>
      <c r="P178">
        <f t="shared" si="49"/>
        <v>1</v>
      </c>
      <c r="Q178">
        <f t="shared" si="43"/>
        <v>116</v>
      </c>
    </row>
    <row r="179" spans="1:17" x14ac:dyDescent="0.2">
      <c r="A179">
        <v>1</v>
      </c>
      <c r="B179" s="3">
        <f>'Marktpreise EEX NCG 2018'!A1320</f>
        <v>42958</v>
      </c>
      <c r="C179" s="7">
        <f t="shared" si="44"/>
        <v>3834.7529411764708</v>
      </c>
      <c r="D179" s="7">
        <f t="shared" si="45"/>
        <v>3834.7529411764708</v>
      </c>
      <c r="E179" s="7">
        <f t="shared" si="46"/>
        <v>0</v>
      </c>
      <c r="F179" s="4">
        <f>'Marktpreise EEX NCG 2018'!B1320</f>
        <v>16.72</v>
      </c>
      <c r="G179" s="4">
        <f t="shared" si="50"/>
        <v>16.929600000000001</v>
      </c>
      <c r="H179" s="4">
        <f t="shared" si="47"/>
        <v>0</v>
      </c>
      <c r="I179" s="19">
        <f t="shared" si="48"/>
        <v>0</v>
      </c>
      <c r="J179" s="19">
        <f t="shared" si="39"/>
        <v>7259972.675049413</v>
      </c>
      <c r="K179" s="7">
        <f t="shared" si="51"/>
        <v>433327.08235294116</v>
      </c>
      <c r="L179" s="18">
        <f t="shared" si="40"/>
        <v>66.470588235294116</v>
      </c>
      <c r="M179" s="4">
        <f t="shared" si="41"/>
        <v>16.754024778761064</v>
      </c>
      <c r="N179" s="4">
        <f t="shared" si="42"/>
        <v>16.77729230769231</v>
      </c>
      <c r="O179" s="4">
        <f t="shared" si="52"/>
        <v>1962.9432000000002</v>
      </c>
      <c r="P179">
        <f t="shared" si="49"/>
        <v>1</v>
      </c>
      <c r="Q179">
        <f t="shared" si="43"/>
        <v>117</v>
      </c>
    </row>
    <row r="180" spans="1:17" x14ac:dyDescent="0.2">
      <c r="B180" s="3">
        <f>'Marktpreise EEX NCG 2018'!A1321</f>
        <v>42959</v>
      </c>
      <c r="C180" s="7">
        <f t="shared" si="44"/>
        <v>0</v>
      </c>
      <c r="D180" s="7">
        <f t="shared" si="45"/>
        <v>3834.7529411764708</v>
      </c>
      <c r="E180" s="7">
        <f t="shared" si="46"/>
        <v>0</v>
      </c>
      <c r="F180" s="4">
        <f>'Marktpreise EEX NCG 2018'!B1321</f>
        <v>0</v>
      </c>
      <c r="G180" s="4">
        <f t="shared" si="50"/>
        <v>16.929600000000001</v>
      </c>
      <c r="H180" s="4">
        <f t="shared" si="47"/>
        <v>0</v>
      </c>
      <c r="I180" s="19">
        <f t="shared" si="48"/>
        <v>0</v>
      </c>
      <c r="J180" s="19">
        <f t="shared" si="39"/>
        <v>7259972.675049413</v>
      </c>
      <c r="K180" s="7">
        <f t="shared" si="51"/>
        <v>433327.08235294116</v>
      </c>
      <c r="L180" s="18">
        <f t="shared" si="40"/>
        <v>66.470588235294116</v>
      </c>
      <c r="M180" s="4">
        <f t="shared" si="41"/>
        <v>16.754024778761064</v>
      </c>
      <c r="N180" s="4">
        <f t="shared" si="42"/>
        <v>16.77729230769231</v>
      </c>
      <c r="O180" s="4">
        <f t="shared" si="52"/>
        <v>1962.9432000000002</v>
      </c>
      <c r="P180">
        <f t="shared" si="49"/>
        <v>0</v>
      </c>
      <c r="Q180">
        <f t="shared" si="43"/>
        <v>117</v>
      </c>
    </row>
    <row r="181" spans="1:17" x14ac:dyDescent="0.2">
      <c r="B181" s="3">
        <f>'Marktpreise EEX NCG 2018'!A1322</f>
        <v>42960</v>
      </c>
      <c r="C181" s="7">
        <f t="shared" si="44"/>
        <v>0</v>
      </c>
      <c r="D181" s="7">
        <f t="shared" si="45"/>
        <v>3834.7529411764708</v>
      </c>
      <c r="E181" s="7">
        <f t="shared" si="46"/>
        <v>0</v>
      </c>
      <c r="F181" s="4">
        <f>'Marktpreise EEX NCG 2018'!B1322</f>
        <v>0</v>
      </c>
      <c r="G181" s="4">
        <f t="shared" si="50"/>
        <v>16.929600000000001</v>
      </c>
      <c r="H181" s="4">
        <f t="shared" si="47"/>
        <v>0</v>
      </c>
      <c r="I181" s="19">
        <f t="shared" si="48"/>
        <v>0</v>
      </c>
      <c r="J181" s="19">
        <f t="shared" si="39"/>
        <v>7259972.675049413</v>
      </c>
      <c r="K181" s="7">
        <f t="shared" si="51"/>
        <v>433327.08235294116</v>
      </c>
      <c r="L181" s="18">
        <f t="shared" si="40"/>
        <v>66.470588235294116</v>
      </c>
      <c r="M181" s="4">
        <f t="shared" si="41"/>
        <v>16.754024778761064</v>
      </c>
      <c r="N181" s="4">
        <f t="shared" si="42"/>
        <v>16.77729230769231</v>
      </c>
      <c r="O181" s="4">
        <f t="shared" si="52"/>
        <v>1962.9432000000002</v>
      </c>
      <c r="P181">
        <f t="shared" si="49"/>
        <v>0</v>
      </c>
      <c r="Q181">
        <f t="shared" si="43"/>
        <v>117</v>
      </c>
    </row>
    <row r="182" spans="1:17" x14ac:dyDescent="0.2">
      <c r="A182">
        <v>1</v>
      </c>
      <c r="B182" s="3">
        <f>'Marktpreise EEX NCG 2018'!A1323</f>
        <v>42961</v>
      </c>
      <c r="C182" s="7">
        <f t="shared" si="44"/>
        <v>3834.7529411764708</v>
      </c>
      <c r="D182" s="7">
        <f t="shared" si="45"/>
        <v>7669.5058823529416</v>
      </c>
      <c r="E182" s="7">
        <f t="shared" si="46"/>
        <v>0</v>
      </c>
      <c r="F182" s="4">
        <f>'Marktpreise EEX NCG 2018'!B1323</f>
        <v>16.53</v>
      </c>
      <c r="G182" s="4">
        <f t="shared" si="50"/>
        <v>16.739600000000003</v>
      </c>
      <c r="H182" s="4">
        <f t="shared" si="47"/>
        <v>0</v>
      </c>
      <c r="I182" s="19">
        <f t="shared" si="48"/>
        <v>0</v>
      </c>
      <c r="J182" s="19">
        <f t="shared" si="39"/>
        <v>7259972.675049413</v>
      </c>
      <c r="K182" s="7">
        <f t="shared" si="51"/>
        <v>433327.08235294116</v>
      </c>
      <c r="L182" s="18">
        <f t="shared" si="40"/>
        <v>66.470588235294116</v>
      </c>
      <c r="M182" s="4">
        <f t="shared" si="41"/>
        <v>16.754024778761064</v>
      </c>
      <c r="N182" s="4">
        <f t="shared" si="42"/>
        <v>16.776972881355935</v>
      </c>
      <c r="O182" s="4">
        <f t="shared" si="52"/>
        <v>1979.6828000000003</v>
      </c>
      <c r="P182">
        <f t="shared" si="49"/>
        <v>1</v>
      </c>
      <c r="Q182">
        <f t="shared" si="43"/>
        <v>118</v>
      </c>
    </row>
    <row r="183" spans="1:17" x14ac:dyDescent="0.2">
      <c r="A183">
        <v>1</v>
      </c>
      <c r="B183" s="3">
        <f>'Marktpreise EEX NCG 2018'!A1324</f>
        <v>42962</v>
      </c>
      <c r="C183" s="7">
        <f t="shared" si="44"/>
        <v>3834.7529411764708</v>
      </c>
      <c r="D183" s="7">
        <f t="shared" si="45"/>
        <v>11504.258823529413</v>
      </c>
      <c r="E183" s="7">
        <f t="shared" si="46"/>
        <v>0</v>
      </c>
      <c r="F183" s="4">
        <f>'Marktpreise EEX NCG 2018'!B1324</f>
        <v>16.32</v>
      </c>
      <c r="G183" s="4">
        <f t="shared" si="50"/>
        <v>16.529600000000002</v>
      </c>
      <c r="H183" s="4">
        <f t="shared" si="47"/>
        <v>0</v>
      </c>
      <c r="I183" s="19">
        <f t="shared" si="48"/>
        <v>0</v>
      </c>
      <c r="J183" s="19">
        <f t="shared" si="39"/>
        <v>7259972.675049413</v>
      </c>
      <c r="K183" s="7">
        <f t="shared" si="51"/>
        <v>433327.08235294116</v>
      </c>
      <c r="L183" s="18">
        <f t="shared" si="40"/>
        <v>66.470588235294116</v>
      </c>
      <c r="M183" s="4">
        <f t="shared" si="41"/>
        <v>16.754024778761064</v>
      </c>
      <c r="N183" s="4">
        <f t="shared" si="42"/>
        <v>16.774894117647062</v>
      </c>
      <c r="O183" s="4">
        <f t="shared" si="52"/>
        <v>1996.2124000000003</v>
      </c>
      <c r="P183">
        <f t="shared" si="49"/>
        <v>1</v>
      </c>
      <c r="Q183">
        <f t="shared" si="43"/>
        <v>119</v>
      </c>
    </row>
    <row r="184" spans="1:17" x14ac:dyDescent="0.2">
      <c r="A184">
        <v>1</v>
      </c>
      <c r="B184" s="3">
        <f>'Marktpreise EEX NCG 2018'!A1325</f>
        <v>42963</v>
      </c>
      <c r="C184" s="7">
        <f t="shared" si="44"/>
        <v>3834.7529411764708</v>
      </c>
      <c r="D184" s="7">
        <f t="shared" si="45"/>
        <v>0</v>
      </c>
      <c r="E184" s="7">
        <f t="shared" si="46"/>
        <v>15339.011764705883</v>
      </c>
      <c r="F184" s="4">
        <f>'Marktpreise EEX NCG 2018'!B1325</f>
        <v>16.59</v>
      </c>
      <c r="G184" s="4">
        <f t="shared" si="50"/>
        <v>16.799599999999998</v>
      </c>
      <c r="H184" s="4">
        <f t="shared" si="47"/>
        <v>16.799599999999998</v>
      </c>
      <c r="I184" s="19">
        <f t="shared" si="48"/>
        <v>257689.26204235293</v>
      </c>
      <c r="J184" s="19">
        <f t="shared" si="39"/>
        <v>7517661.9370917659</v>
      </c>
      <c r="K184" s="7">
        <f t="shared" si="51"/>
        <v>448666.09411764704</v>
      </c>
      <c r="L184" s="18">
        <f t="shared" si="40"/>
        <v>68.823529411764696</v>
      </c>
      <c r="M184" s="4">
        <f t="shared" si="41"/>
        <v>16.755582905982909</v>
      </c>
      <c r="N184" s="4">
        <f t="shared" si="42"/>
        <v>16.775100000000002</v>
      </c>
      <c r="O184" s="4">
        <f t="shared" si="52"/>
        <v>2013.0120000000004</v>
      </c>
      <c r="P184">
        <f t="shared" si="49"/>
        <v>1</v>
      </c>
      <c r="Q184">
        <f t="shared" si="43"/>
        <v>120</v>
      </c>
    </row>
    <row r="185" spans="1:17" x14ac:dyDescent="0.2">
      <c r="A185">
        <v>1</v>
      </c>
      <c r="B185" s="3">
        <f>'Marktpreise EEX NCG 2018'!A1326</f>
        <v>42964</v>
      </c>
      <c r="C185" s="7">
        <f t="shared" si="44"/>
        <v>3834.7529411764708</v>
      </c>
      <c r="D185" s="7">
        <f t="shared" si="45"/>
        <v>0</v>
      </c>
      <c r="E185" s="7">
        <f t="shared" si="46"/>
        <v>3834.7529411764708</v>
      </c>
      <c r="F185" s="4">
        <f>'Marktpreise EEX NCG 2018'!B1326</f>
        <v>16.64</v>
      </c>
      <c r="G185" s="4">
        <f t="shared" si="50"/>
        <v>16.849600000000002</v>
      </c>
      <c r="H185" s="4">
        <f t="shared" si="47"/>
        <v>16.849600000000002</v>
      </c>
      <c r="I185" s="19">
        <f t="shared" si="48"/>
        <v>64614.053157647075</v>
      </c>
      <c r="J185" s="19">
        <f t="shared" si="39"/>
        <v>7582275.9902494131</v>
      </c>
      <c r="K185" s="7">
        <f t="shared" si="51"/>
        <v>452500.84705882351</v>
      </c>
      <c r="L185" s="18">
        <f t="shared" si="40"/>
        <v>69.411764705882348</v>
      </c>
      <c r="M185" s="4">
        <f t="shared" si="41"/>
        <v>16.756379661016954</v>
      </c>
      <c r="N185" s="4">
        <f t="shared" si="42"/>
        <v>16.775715702479342</v>
      </c>
      <c r="O185" s="4">
        <f t="shared" si="52"/>
        <v>2029.8616000000004</v>
      </c>
      <c r="P185">
        <f t="shared" si="49"/>
        <v>1</v>
      </c>
      <c r="Q185">
        <f t="shared" si="43"/>
        <v>121</v>
      </c>
    </row>
    <row r="186" spans="1:17" x14ac:dyDescent="0.2">
      <c r="A186">
        <v>1</v>
      </c>
      <c r="B186" s="3">
        <f>'Marktpreise EEX NCG 2018'!A1327</f>
        <v>42965</v>
      </c>
      <c r="C186" s="7">
        <f t="shared" si="44"/>
        <v>3834.7529411764708</v>
      </c>
      <c r="D186" s="7">
        <f t="shared" si="45"/>
        <v>3834.7529411764708</v>
      </c>
      <c r="E186" s="7">
        <f t="shared" si="46"/>
        <v>0</v>
      </c>
      <c r="F186" s="4">
        <f>'Marktpreise EEX NCG 2018'!B1327</f>
        <v>16.52</v>
      </c>
      <c r="G186" s="4">
        <f t="shared" si="50"/>
        <v>16.729599999999998</v>
      </c>
      <c r="H186" s="4">
        <f t="shared" si="47"/>
        <v>0</v>
      </c>
      <c r="I186" s="19">
        <f t="shared" si="48"/>
        <v>0</v>
      </c>
      <c r="J186" s="19">
        <f t="shared" si="39"/>
        <v>7582275.9902494131</v>
      </c>
      <c r="K186" s="7">
        <f t="shared" si="51"/>
        <v>452500.84705882351</v>
      </c>
      <c r="L186" s="18">
        <f t="shared" si="40"/>
        <v>69.411764705882348</v>
      </c>
      <c r="M186" s="4">
        <f t="shared" si="41"/>
        <v>16.756379661016954</v>
      </c>
      <c r="N186" s="4">
        <f t="shared" si="42"/>
        <v>16.775337704918034</v>
      </c>
      <c r="O186" s="4">
        <f t="shared" si="52"/>
        <v>2046.5912000000003</v>
      </c>
      <c r="P186">
        <f t="shared" si="49"/>
        <v>1</v>
      </c>
      <c r="Q186">
        <f t="shared" si="43"/>
        <v>122</v>
      </c>
    </row>
    <row r="187" spans="1:17" x14ac:dyDescent="0.2">
      <c r="B187" s="3">
        <f>'Marktpreise EEX NCG 2018'!A1328</f>
        <v>42966</v>
      </c>
      <c r="C187" s="7">
        <f t="shared" si="44"/>
        <v>0</v>
      </c>
      <c r="D187" s="7">
        <f t="shared" si="45"/>
        <v>3834.7529411764708</v>
      </c>
      <c r="E187" s="7">
        <f t="shared" si="46"/>
        <v>0</v>
      </c>
      <c r="F187" s="4">
        <f>'Marktpreise EEX NCG 2018'!B1328</f>
        <v>0</v>
      </c>
      <c r="G187" s="4">
        <f t="shared" si="50"/>
        <v>16.729599999999998</v>
      </c>
      <c r="H187" s="4">
        <f t="shared" si="47"/>
        <v>0</v>
      </c>
      <c r="I187" s="19">
        <f t="shared" si="48"/>
        <v>0</v>
      </c>
      <c r="J187" s="19">
        <f t="shared" si="39"/>
        <v>7582275.9902494131</v>
      </c>
      <c r="K187" s="7">
        <f t="shared" si="51"/>
        <v>452500.84705882351</v>
      </c>
      <c r="L187" s="18">
        <f t="shared" si="40"/>
        <v>69.411764705882348</v>
      </c>
      <c r="M187" s="4">
        <f t="shared" si="41"/>
        <v>16.756379661016954</v>
      </c>
      <c r="N187" s="4">
        <f t="shared" si="42"/>
        <v>16.775337704918034</v>
      </c>
      <c r="O187" s="4">
        <f t="shared" si="52"/>
        <v>2046.5912000000003</v>
      </c>
      <c r="P187">
        <f t="shared" si="49"/>
        <v>0</v>
      </c>
      <c r="Q187">
        <f t="shared" si="43"/>
        <v>122</v>
      </c>
    </row>
    <row r="188" spans="1:17" x14ac:dyDescent="0.2">
      <c r="B188" s="3">
        <f>'Marktpreise EEX NCG 2018'!A1329</f>
        <v>42967</v>
      </c>
      <c r="C188" s="7">
        <f t="shared" si="44"/>
        <v>0</v>
      </c>
      <c r="D188" s="7">
        <f t="shared" si="45"/>
        <v>3834.7529411764708</v>
      </c>
      <c r="E188" s="7">
        <f t="shared" si="46"/>
        <v>0</v>
      </c>
      <c r="F188" s="4">
        <f>'Marktpreise EEX NCG 2018'!B1329</f>
        <v>0</v>
      </c>
      <c r="G188" s="4">
        <f t="shared" si="50"/>
        <v>16.729599999999998</v>
      </c>
      <c r="H188" s="4">
        <f t="shared" si="47"/>
        <v>0</v>
      </c>
      <c r="I188" s="19">
        <f t="shared" si="48"/>
        <v>0</v>
      </c>
      <c r="J188" s="19">
        <f t="shared" si="39"/>
        <v>7582275.9902494131</v>
      </c>
      <c r="K188" s="7">
        <f t="shared" si="51"/>
        <v>452500.84705882351</v>
      </c>
      <c r="L188" s="18">
        <f t="shared" si="40"/>
        <v>69.411764705882348</v>
      </c>
      <c r="M188" s="4">
        <f t="shared" si="41"/>
        <v>16.756379661016954</v>
      </c>
      <c r="N188" s="4">
        <f t="shared" si="42"/>
        <v>16.775337704918034</v>
      </c>
      <c r="O188" s="4">
        <f t="shared" si="52"/>
        <v>2046.5912000000003</v>
      </c>
      <c r="P188">
        <f t="shared" si="49"/>
        <v>0</v>
      </c>
      <c r="Q188">
        <f t="shared" si="43"/>
        <v>122</v>
      </c>
    </row>
    <row r="189" spans="1:17" x14ac:dyDescent="0.2">
      <c r="A189">
        <v>1</v>
      </c>
      <c r="B189" s="3">
        <f>'Marktpreise EEX NCG 2018'!A1330</f>
        <v>42968</v>
      </c>
      <c r="C189" s="7">
        <f t="shared" si="44"/>
        <v>3834.7529411764708</v>
      </c>
      <c r="D189" s="7">
        <f t="shared" si="45"/>
        <v>7669.5058823529416</v>
      </c>
      <c r="E189" s="7">
        <f t="shared" si="46"/>
        <v>0</v>
      </c>
      <c r="F189" s="4">
        <f>'Marktpreise EEX NCG 2018'!B1330</f>
        <v>16.47</v>
      </c>
      <c r="G189" s="4">
        <f t="shared" si="50"/>
        <v>16.679600000000001</v>
      </c>
      <c r="H189" s="4">
        <f t="shared" si="47"/>
        <v>0</v>
      </c>
      <c r="I189" s="19">
        <f t="shared" si="48"/>
        <v>0</v>
      </c>
      <c r="J189" s="19">
        <f t="shared" si="39"/>
        <v>7582275.9902494131</v>
      </c>
      <c r="K189" s="7">
        <f t="shared" si="51"/>
        <v>452500.84705882351</v>
      </c>
      <c r="L189" s="18">
        <f t="shared" si="40"/>
        <v>69.411764705882348</v>
      </c>
      <c r="M189" s="4">
        <f t="shared" si="41"/>
        <v>16.756379661016954</v>
      </c>
      <c r="N189" s="4">
        <f t="shared" si="42"/>
        <v>16.774559349593499</v>
      </c>
      <c r="O189" s="4">
        <f t="shared" si="52"/>
        <v>2063.2708000000002</v>
      </c>
      <c r="P189">
        <f t="shared" si="49"/>
        <v>1</v>
      </c>
      <c r="Q189">
        <f t="shared" si="43"/>
        <v>123</v>
      </c>
    </row>
    <row r="190" spans="1:17" x14ac:dyDescent="0.2">
      <c r="A190">
        <v>1</v>
      </c>
      <c r="B190" s="3">
        <f>'Marktpreise EEX NCG 2018'!A1331</f>
        <v>42969</v>
      </c>
      <c r="C190" s="7">
        <f t="shared" si="44"/>
        <v>3834.7529411764708</v>
      </c>
      <c r="D190" s="7">
        <f t="shared" si="45"/>
        <v>0</v>
      </c>
      <c r="E190" s="7">
        <f t="shared" si="46"/>
        <v>11504.258823529413</v>
      </c>
      <c r="F190" s="4">
        <f>'Marktpreise EEX NCG 2018'!B1331</f>
        <v>16.52</v>
      </c>
      <c r="G190" s="4">
        <f t="shared" si="50"/>
        <v>16.729599999999998</v>
      </c>
      <c r="H190" s="4">
        <f t="shared" si="47"/>
        <v>16.729599999999998</v>
      </c>
      <c r="I190" s="19">
        <f t="shared" si="48"/>
        <v>192461.64841411766</v>
      </c>
      <c r="J190" s="19">
        <f t="shared" si="39"/>
        <v>7774737.6386635303</v>
      </c>
      <c r="K190" s="7">
        <f t="shared" si="51"/>
        <v>464005.10588235292</v>
      </c>
      <c r="L190" s="18">
        <f t="shared" si="40"/>
        <v>71.17647058823529</v>
      </c>
      <c r="M190" s="4">
        <f t="shared" si="41"/>
        <v>16.755715702479343</v>
      </c>
      <c r="N190" s="4">
        <f t="shared" si="42"/>
        <v>16.774196774193552</v>
      </c>
      <c r="O190" s="4">
        <f t="shared" si="52"/>
        <v>2080.0004000000004</v>
      </c>
      <c r="P190">
        <f t="shared" si="49"/>
        <v>1</v>
      </c>
      <c r="Q190">
        <f t="shared" si="43"/>
        <v>124</v>
      </c>
    </row>
    <row r="191" spans="1:17" x14ac:dyDescent="0.2">
      <c r="A191">
        <v>1</v>
      </c>
      <c r="B191" s="3">
        <f>'Marktpreise EEX NCG 2018'!A1332</f>
        <v>42970</v>
      </c>
      <c r="C191" s="7">
        <f t="shared" si="44"/>
        <v>3834.7529411764708</v>
      </c>
      <c r="D191" s="7">
        <f t="shared" si="45"/>
        <v>0</v>
      </c>
      <c r="E191" s="7">
        <f t="shared" si="46"/>
        <v>3834.7529411764708</v>
      </c>
      <c r="F191" s="4">
        <f>'Marktpreise EEX NCG 2018'!B1332</f>
        <v>16.61</v>
      </c>
      <c r="G191" s="4">
        <f t="shared" si="50"/>
        <v>16.819600000000001</v>
      </c>
      <c r="H191" s="4">
        <f t="shared" si="47"/>
        <v>16.819600000000001</v>
      </c>
      <c r="I191" s="19">
        <f t="shared" si="48"/>
        <v>64499.010569411774</v>
      </c>
      <c r="J191" s="19">
        <f t="shared" si="39"/>
        <v>7839236.6492329417</v>
      </c>
      <c r="K191" s="7">
        <f t="shared" si="51"/>
        <v>467839.85882352939</v>
      </c>
      <c r="L191" s="18">
        <f t="shared" si="40"/>
        <v>71.764705882352942</v>
      </c>
      <c r="M191" s="4">
        <f t="shared" si="41"/>
        <v>16.756239344262298</v>
      </c>
      <c r="N191" s="4">
        <f t="shared" si="42"/>
        <v>16.774560000000001</v>
      </c>
      <c r="O191" s="4">
        <f t="shared" si="52"/>
        <v>2096.8200000000002</v>
      </c>
      <c r="P191">
        <f t="shared" si="49"/>
        <v>1</v>
      </c>
      <c r="Q191">
        <f t="shared" si="43"/>
        <v>125</v>
      </c>
    </row>
    <row r="192" spans="1:17" x14ac:dyDescent="0.2">
      <c r="A192">
        <v>1</v>
      </c>
      <c r="B192" s="3">
        <f>'Marktpreise EEX NCG 2018'!A1333</f>
        <v>42971</v>
      </c>
      <c r="C192" s="7">
        <f t="shared" si="44"/>
        <v>3834.7529411764708</v>
      </c>
      <c r="D192" s="7">
        <f t="shared" si="45"/>
        <v>3834.7529411764708</v>
      </c>
      <c r="E192" s="7">
        <f t="shared" si="46"/>
        <v>0</v>
      </c>
      <c r="F192" s="4">
        <f>'Marktpreise EEX NCG 2018'!B1333</f>
        <v>16.489999999999998</v>
      </c>
      <c r="G192" s="4">
        <f t="shared" si="50"/>
        <v>16.699599999999997</v>
      </c>
      <c r="H192" s="4">
        <f t="shared" si="47"/>
        <v>0</v>
      </c>
      <c r="I192" s="19">
        <f t="shared" si="48"/>
        <v>0</v>
      </c>
      <c r="J192" s="19">
        <f t="shared" si="39"/>
        <v>7839236.6492329417</v>
      </c>
      <c r="K192" s="7">
        <f t="shared" si="51"/>
        <v>467839.85882352939</v>
      </c>
      <c r="L192" s="18">
        <f t="shared" si="40"/>
        <v>71.764705882352942</v>
      </c>
      <c r="M192" s="4">
        <f t="shared" si="41"/>
        <v>16.756239344262298</v>
      </c>
      <c r="N192" s="4">
        <f t="shared" si="42"/>
        <v>16.77396507936508</v>
      </c>
      <c r="O192" s="4">
        <f t="shared" si="52"/>
        <v>2113.5196000000001</v>
      </c>
      <c r="P192">
        <f t="shared" si="49"/>
        <v>1</v>
      </c>
      <c r="Q192">
        <f t="shared" si="43"/>
        <v>126</v>
      </c>
    </row>
    <row r="193" spans="1:17" x14ac:dyDescent="0.2">
      <c r="A193">
        <v>1</v>
      </c>
      <c r="B193" s="3">
        <f>'Marktpreise EEX NCG 2018'!A1334</f>
        <v>42972</v>
      </c>
      <c r="C193" s="7">
        <f t="shared" si="44"/>
        <v>3834.7529411764708</v>
      </c>
      <c r="D193" s="7">
        <f t="shared" si="45"/>
        <v>0</v>
      </c>
      <c r="E193" s="7">
        <f t="shared" si="46"/>
        <v>7669.5058823529416</v>
      </c>
      <c r="F193" s="4">
        <f>'Marktpreise EEX NCG 2018'!B1334</f>
        <v>16.579999999999998</v>
      </c>
      <c r="G193" s="4">
        <f t="shared" si="50"/>
        <v>16.7896</v>
      </c>
      <c r="H193" s="4">
        <f t="shared" si="47"/>
        <v>16.7896</v>
      </c>
      <c r="I193" s="19">
        <f t="shared" si="48"/>
        <v>128767.93596235295</v>
      </c>
      <c r="J193" s="19">
        <f t="shared" si="39"/>
        <v>7968004.5851952946</v>
      </c>
      <c r="K193" s="7">
        <f t="shared" si="51"/>
        <v>475509.36470588233</v>
      </c>
      <c r="L193" s="18">
        <f t="shared" si="40"/>
        <v>72.941176470588232</v>
      </c>
      <c r="M193" s="4">
        <f t="shared" si="41"/>
        <v>16.75677741935484</v>
      </c>
      <c r="N193" s="4">
        <f t="shared" si="42"/>
        <v>16.774088188976378</v>
      </c>
      <c r="O193" s="4">
        <f t="shared" si="52"/>
        <v>2130.3092000000001</v>
      </c>
      <c r="P193">
        <f t="shared" si="49"/>
        <v>1</v>
      </c>
      <c r="Q193">
        <f t="shared" si="43"/>
        <v>127</v>
      </c>
    </row>
    <row r="194" spans="1:17" x14ac:dyDescent="0.2">
      <c r="B194" s="3">
        <f>'Marktpreise EEX NCG 2018'!A1335</f>
        <v>42973</v>
      </c>
      <c r="C194" s="7">
        <f t="shared" si="44"/>
        <v>0</v>
      </c>
      <c r="D194" s="7">
        <f t="shared" si="45"/>
        <v>0</v>
      </c>
      <c r="E194" s="7">
        <f t="shared" si="46"/>
        <v>0</v>
      </c>
      <c r="F194" s="4">
        <f>'Marktpreise EEX NCG 2018'!B1335</f>
        <v>0</v>
      </c>
      <c r="G194" s="4">
        <f t="shared" si="50"/>
        <v>16.7896</v>
      </c>
      <c r="H194" s="4">
        <f t="shared" si="47"/>
        <v>0</v>
      </c>
      <c r="I194" s="19">
        <f t="shared" si="48"/>
        <v>0</v>
      </c>
      <c r="J194" s="19">
        <f t="shared" ref="J194:J257" si="53">I194+J193</f>
        <v>7968004.5851952946</v>
      </c>
      <c r="K194" s="7">
        <f t="shared" si="51"/>
        <v>475509.36470588233</v>
      </c>
      <c r="L194" s="18">
        <f t="shared" ref="L194:L257" si="54">K194*100/$C$6</f>
        <v>72.941176470588232</v>
      </c>
      <c r="M194" s="4">
        <f t="shared" ref="M194:M257" si="55">J194/K194</f>
        <v>16.75677741935484</v>
      </c>
      <c r="N194" s="4">
        <f t="shared" ref="N194:N257" si="56">O194/Q194</f>
        <v>16.774088188976378</v>
      </c>
      <c r="O194" s="4">
        <f t="shared" si="52"/>
        <v>2130.3092000000001</v>
      </c>
      <c r="P194">
        <f t="shared" si="49"/>
        <v>0</v>
      </c>
      <c r="Q194">
        <f t="shared" ref="Q194:Q257" si="57">P194+Q193</f>
        <v>127</v>
      </c>
    </row>
    <row r="195" spans="1:17" x14ac:dyDescent="0.2">
      <c r="B195" s="3">
        <f>'Marktpreise EEX NCG 2018'!A1336</f>
        <v>42974</v>
      </c>
      <c r="C195" s="7">
        <f t="shared" si="44"/>
        <v>0</v>
      </c>
      <c r="D195" s="7">
        <f t="shared" si="45"/>
        <v>0</v>
      </c>
      <c r="E195" s="7">
        <f t="shared" si="46"/>
        <v>0</v>
      </c>
      <c r="F195" s="4">
        <f>'Marktpreise EEX NCG 2018'!B1336</f>
        <v>0</v>
      </c>
      <c r="G195" s="4">
        <f t="shared" si="50"/>
        <v>16.7896</v>
      </c>
      <c r="H195" s="4">
        <f t="shared" si="47"/>
        <v>0</v>
      </c>
      <c r="I195" s="19">
        <f t="shared" si="48"/>
        <v>0</v>
      </c>
      <c r="J195" s="19">
        <f t="shared" si="53"/>
        <v>7968004.5851952946</v>
      </c>
      <c r="K195" s="7">
        <f t="shared" si="51"/>
        <v>475509.36470588233</v>
      </c>
      <c r="L195" s="18">
        <f t="shared" si="54"/>
        <v>72.941176470588232</v>
      </c>
      <c r="M195" s="4">
        <f t="shared" si="55"/>
        <v>16.75677741935484</v>
      </c>
      <c r="N195" s="4">
        <f t="shared" si="56"/>
        <v>16.774088188976378</v>
      </c>
      <c r="O195" s="4">
        <f t="shared" si="52"/>
        <v>2130.3092000000001</v>
      </c>
      <c r="P195">
        <f t="shared" si="49"/>
        <v>0</v>
      </c>
      <c r="Q195">
        <f t="shared" si="57"/>
        <v>127</v>
      </c>
    </row>
    <row r="196" spans="1:17" x14ac:dyDescent="0.2">
      <c r="B196" s="3">
        <f>'Marktpreise EEX NCG 2018'!A1337</f>
        <v>42975</v>
      </c>
      <c r="C196" s="7">
        <f t="shared" si="44"/>
        <v>0</v>
      </c>
      <c r="D196" s="7">
        <f t="shared" si="45"/>
        <v>0</v>
      </c>
      <c r="E196" s="7">
        <f t="shared" si="46"/>
        <v>0</v>
      </c>
      <c r="F196" s="4">
        <f>'Marktpreise EEX NCG 2018'!B1337</f>
        <v>0</v>
      </c>
      <c r="G196" s="4">
        <f t="shared" si="50"/>
        <v>16.7896</v>
      </c>
      <c r="H196" s="4">
        <f t="shared" si="47"/>
        <v>0</v>
      </c>
      <c r="I196" s="19">
        <f t="shared" si="48"/>
        <v>0</v>
      </c>
      <c r="J196" s="19">
        <f t="shared" si="53"/>
        <v>7968004.5851952946</v>
      </c>
      <c r="K196" s="7">
        <f t="shared" si="51"/>
        <v>475509.36470588233</v>
      </c>
      <c r="L196" s="18">
        <f t="shared" si="54"/>
        <v>72.941176470588232</v>
      </c>
      <c r="M196" s="4">
        <f t="shared" si="55"/>
        <v>16.75677741935484</v>
      </c>
      <c r="N196" s="4">
        <f t="shared" si="56"/>
        <v>16.774088188976378</v>
      </c>
      <c r="O196" s="4">
        <f t="shared" si="52"/>
        <v>2130.3092000000001</v>
      </c>
      <c r="P196">
        <f t="shared" si="49"/>
        <v>0</v>
      </c>
      <c r="Q196">
        <f t="shared" si="57"/>
        <v>127</v>
      </c>
    </row>
    <row r="197" spans="1:17" x14ac:dyDescent="0.2">
      <c r="A197">
        <v>1</v>
      </c>
      <c r="B197" s="3">
        <f>'Marktpreise EEX NCG 2018'!A1338</f>
        <v>42976</v>
      </c>
      <c r="C197" s="7">
        <f t="shared" si="44"/>
        <v>3834.7529411764708</v>
      </c>
      <c r="D197" s="7">
        <f t="shared" si="45"/>
        <v>0</v>
      </c>
      <c r="E197" s="7">
        <f t="shared" si="46"/>
        <v>3834.7529411764708</v>
      </c>
      <c r="F197" s="4">
        <f>'Marktpreise EEX NCG 2018'!B1338</f>
        <v>16.579999999999998</v>
      </c>
      <c r="G197" s="4">
        <f t="shared" si="50"/>
        <v>16.7896</v>
      </c>
      <c r="H197" s="4">
        <f t="shared" si="47"/>
        <v>16.7896</v>
      </c>
      <c r="I197" s="19">
        <f t="shared" si="48"/>
        <v>64383.967981176473</v>
      </c>
      <c r="J197" s="19">
        <f t="shared" si="53"/>
        <v>8032388.553176471</v>
      </c>
      <c r="K197" s="7">
        <f t="shared" si="51"/>
        <v>479344.1176470588</v>
      </c>
      <c r="L197" s="18">
        <f t="shared" si="54"/>
        <v>73.529411764705884</v>
      </c>
      <c r="M197" s="4">
        <f t="shared" si="55"/>
        <v>16.757040000000003</v>
      </c>
      <c r="N197" s="4">
        <f t="shared" si="56"/>
        <v>16.774209375000002</v>
      </c>
      <c r="O197" s="4">
        <f t="shared" si="52"/>
        <v>2147.0988000000002</v>
      </c>
      <c r="P197">
        <f t="shared" si="49"/>
        <v>1</v>
      </c>
      <c r="Q197">
        <f t="shared" si="57"/>
        <v>128</v>
      </c>
    </row>
    <row r="198" spans="1:17" x14ac:dyDescent="0.2">
      <c r="A198">
        <v>1</v>
      </c>
      <c r="B198" s="3">
        <f>'Marktpreise EEX NCG 2018'!A1339</f>
        <v>42977</v>
      </c>
      <c r="C198" s="7">
        <f t="shared" si="44"/>
        <v>3834.7529411764708</v>
      </c>
      <c r="D198" s="7">
        <f t="shared" si="45"/>
        <v>3834.7529411764708</v>
      </c>
      <c r="E198" s="7">
        <f t="shared" si="46"/>
        <v>0</v>
      </c>
      <c r="F198" s="4">
        <f>'Marktpreise EEX NCG 2018'!B1339</f>
        <v>16.57</v>
      </c>
      <c r="G198" s="4">
        <f t="shared" si="50"/>
        <v>16.779600000000002</v>
      </c>
      <c r="H198" s="4">
        <f t="shared" si="47"/>
        <v>0</v>
      </c>
      <c r="I198" s="19">
        <f t="shared" si="48"/>
        <v>0</v>
      </c>
      <c r="J198" s="19">
        <f t="shared" si="53"/>
        <v>8032388.553176471</v>
      </c>
      <c r="K198" s="7">
        <f t="shared" si="51"/>
        <v>479344.1176470588</v>
      </c>
      <c r="L198" s="18">
        <f t="shared" si="54"/>
        <v>73.529411764705884</v>
      </c>
      <c r="M198" s="4">
        <f t="shared" si="55"/>
        <v>16.757040000000003</v>
      </c>
      <c r="N198" s="4">
        <f t="shared" si="56"/>
        <v>16.774251162790698</v>
      </c>
      <c r="O198" s="4">
        <f t="shared" si="52"/>
        <v>2163.8784000000001</v>
      </c>
      <c r="P198">
        <f t="shared" si="49"/>
        <v>1</v>
      </c>
      <c r="Q198">
        <f t="shared" si="57"/>
        <v>129</v>
      </c>
    </row>
    <row r="199" spans="1:17" x14ac:dyDescent="0.2">
      <c r="A199">
        <v>1</v>
      </c>
      <c r="B199" s="3">
        <f>'Marktpreise EEX NCG 2018'!A1340</f>
        <v>42978</v>
      </c>
      <c r="C199" s="7">
        <f t="shared" si="44"/>
        <v>3834.7529411764708</v>
      </c>
      <c r="D199" s="7">
        <f t="shared" si="45"/>
        <v>7669.5058823529416</v>
      </c>
      <c r="E199" s="7">
        <f t="shared" si="46"/>
        <v>0</v>
      </c>
      <c r="F199" s="4">
        <f>'Marktpreise EEX NCG 2018'!B1340</f>
        <v>16.46</v>
      </c>
      <c r="G199" s="4">
        <f t="shared" si="50"/>
        <v>16.669600000000003</v>
      </c>
      <c r="H199" s="4">
        <f t="shared" si="47"/>
        <v>0</v>
      </c>
      <c r="I199" s="19">
        <f t="shared" si="48"/>
        <v>0</v>
      </c>
      <c r="J199" s="19">
        <f t="shared" si="53"/>
        <v>8032388.553176471</v>
      </c>
      <c r="K199" s="7">
        <f t="shared" si="51"/>
        <v>479344.1176470588</v>
      </c>
      <c r="L199" s="18">
        <f t="shared" si="54"/>
        <v>73.529411764705884</v>
      </c>
      <c r="M199" s="4">
        <f t="shared" si="55"/>
        <v>16.757040000000003</v>
      </c>
      <c r="N199" s="4">
        <f t="shared" si="56"/>
        <v>16.773446153846155</v>
      </c>
      <c r="O199" s="4">
        <f t="shared" si="52"/>
        <v>2180.5480000000002</v>
      </c>
      <c r="P199">
        <f t="shared" si="49"/>
        <v>1</v>
      </c>
      <c r="Q199">
        <f t="shared" si="57"/>
        <v>130</v>
      </c>
    </row>
    <row r="200" spans="1:17" x14ac:dyDescent="0.2">
      <c r="A200">
        <v>1</v>
      </c>
      <c r="B200" s="3">
        <f>'Marktpreise EEX NCG 2018'!A1341</f>
        <v>42979</v>
      </c>
      <c r="C200" s="7">
        <f t="shared" si="44"/>
        <v>3834.7529411764708</v>
      </c>
      <c r="D200" s="7">
        <f t="shared" si="45"/>
        <v>0</v>
      </c>
      <c r="E200" s="7">
        <f t="shared" si="46"/>
        <v>11504.258823529413</v>
      </c>
      <c r="F200" s="4">
        <f>'Marktpreise EEX NCG 2018'!B1341</f>
        <v>16.57</v>
      </c>
      <c r="G200" s="4">
        <f t="shared" si="50"/>
        <v>16.779600000000002</v>
      </c>
      <c r="H200" s="4">
        <f t="shared" si="47"/>
        <v>16.779600000000002</v>
      </c>
      <c r="I200" s="19">
        <f t="shared" si="48"/>
        <v>193036.86135529418</v>
      </c>
      <c r="J200" s="19">
        <f t="shared" si="53"/>
        <v>8225425.4145317655</v>
      </c>
      <c r="K200" s="7">
        <f t="shared" si="51"/>
        <v>490848.37647058821</v>
      </c>
      <c r="L200" s="18">
        <f t="shared" si="54"/>
        <v>75.294117647058826</v>
      </c>
      <c r="M200" s="4">
        <f t="shared" si="55"/>
        <v>16.757568750000004</v>
      </c>
      <c r="N200" s="4">
        <f t="shared" si="56"/>
        <v>16.773493129770994</v>
      </c>
      <c r="O200" s="4">
        <f t="shared" si="52"/>
        <v>2197.3276000000001</v>
      </c>
      <c r="P200">
        <f t="shared" si="49"/>
        <v>1</v>
      </c>
      <c r="Q200">
        <f t="shared" si="57"/>
        <v>131</v>
      </c>
    </row>
    <row r="201" spans="1:17" x14ac:dyDescent="0.2">
      <c r="B201" s="3">
        <f>'Marktpreise EEX NCG 2018'!A1342</f>
        <v>42980</v>
      </c>
      <c r="C201" s="7">
        <f t="shared" si="44"/>
        <v>0</v>
      </c>
      <c r="D201" s="7">
        <f t="shared" si="45"/>
        <v>0</v>
      </c>
      <c r="E201" s="7">
        <f t="shared" si="46"/>
        <v>0</v>
      </c>
      <c r="F201" s="4">
        <f>'Marktpreise EEX NCG 2018'!B1342</f>
        <v>0</v>
      </c>
      <c r="G201" s="4">
        <f t="shared" si="50"/>
        <v>16.779600000000002</v>
      </c>
      <c r="H201" s="4">
        <f t="shared" si="47"/>
        <v>0</v>
      </c>
      <c r="I201" s="19">
        <f t="shared" si="48"/>
        <v>0</v>
      </c>
      <c r="J201" s="19">
        <f t="shared" si="53"/>
        <v>8225425.4145317655</v>
      </c>
      <c r="K201" s="7">
        <f t="shared" si="51"/>
        <v>490848.37647058821</v>
      </c>
      <c r="L201" s="18">
        <f t="shared" si="54"/>
        <v>75.294117647058826</v>
      </c>
      <c r="M201" s="4">
        <f t="shared" si="55"/>
        <v>16.757568750000004</v>
      </c>
      <c r="N201" s="4">
        <f t="shared" si="56"/>
        <v>16.773493129770994</v>
      </c>
      <c r="O201" s="4">
        <f t="shared" si="52"/>
        <v>2197.3276000000001</v>
      </c>
      <c r="P201">
        <f t="shared" si="49"/>
        <v>0</v>
      </c>
      <c r="Q201">
        <f t="shared" si="57"/>
        <v>131</v>
      </c>
    </row>
    <row r="202" spans="1:17" x14ac:dyDescent="0.2">
      <c r="B202" s="3">
        <f>'Marktpreise EEX NCG 2018'!A1343</f>
        <v>42981</v>
      </c>
      <c r="C202" s="7">
        <f t="shared" si="44"/>
        <v>0</v>
      </c>
      <c r="D202" s="7">
        <f t="shared" si="45"/>
        <v>0</v>
      </c>
      <c r="E202" s="7">
        <f t="shared" si="46"/>
        <v>0</v>
      </c>
      <c r="F202" s="4">
        <f>'Marktpreise EEX NCG 2018'!B1343</f>
        <v>0</v>
      </c>
      <c r="G202" s="4">
        <f t="shared" si="50"/>
        <v>16.779600000000002</v>
      </c>
      <c r="H202" s="4">
        <f t="shared" si="47"/>
        <v>0</v>
      </c>
      <c r="I202" s="19">
        <f t="shared" si="48"/>
        <v>0</v>
      </c>
      <c r="J202" s="19">
        <f t="shared" si="53"/>
        <v>8225425.4145317655</v>
      </c>
      <c r="K202" s="7">
        <f t="shared" si="51"/>
        <v>490848.37647058821</v>
      </c>
      <c r="L202" s="18">
        <f t="shared" si="54"/>
        <v>75.294117647058826</v>
      </c>
      <c r="M202" s="4">
        <f t="shared" si="55"/>
        <v>16.757568750000004</v>
      </c>
      <c r="N202" s="4">
        <f t="shared" si="56"/>
        <v>16.773493129770994</v>
      </c>
      <c r="O202" s="4">
        <f t="shared" si="52"/>
        <v>2197.3276000000001</v>
      </c>
      <c r="P202">
        <f t="shared" si="49"/>
        <v>0</v>
      </c>
      <c r="Q202">
        <f t="shared" si="57"/>
        <v>131</v>
      </c>
    </row>
    <row r="203" spans="1:17" x14ac:dyDescent="0.2">
      <c r="A203">
        <v>1</v>
      </c>
      <c r="B203" s="3">
        <f>'Marktpreise EEX NCG 2018'!A1344</f>
        <v>42982</v>
      </c>
      <c r="C203" s="7">
        <f t="shared" si="44"/>
        <v>3834.7529411764708</v>
      </c>
      <c r="D203" s="7">
        <f t="shared" si="45"/>
        <v>0</v>
      </c>
      <c r="E203" s="7">
        <f t="shared" si="46"/>
        <v>3834.7529411764708</v>
      </c>
      <c r="F203" s="4">
        <f>'Marktpreise EEX NCG 2018'!B1344</f>
        <v>16.63</v>
      </c>
      <c r="G203" s="4">
        <f t="shared" si="50"/>
        <v>16.839599999999997</v>
      </c>
      <c r="H203" s="4">
        <f t="shared" si="47"/>
        <v>16.839599999999997</v>
      </c>
      <c r="I203" s="19">
        <f t="shared" si="48"/>
        <v>64575.705628235286</v>
      </c>
      <c r="J203" s="19">
        <f t="shared" si="53"/>
        <v>8290001.1201600004</v>
      </c>
      <c r="K203" s="7">
        <f t="shared" si="51"/>
        <v>494683.12941176468</v>
      </c>
      <c r="L203" s="18">
        <f t="shared" si="54"/>
        <v>75.882352941176464</v>
      </c>
      <c r="M203" s="4">
        <f t="shared" si="55"/>
        <v>16.758204651162792</v>
      </c>
      <c r="N203" s="4">
        <f t="shared" si="56"/>
        <v>16.773993939393939</v>
      </c>
      <c r="O203" s="4">
        <f t="shared" si="52"/>
        <v>2214.1671999999999</v>
      </c>
      <c r="P203">
        <f t="shared" si="49"/>
        <v>1</v>
      </c>
      <c r="Q203">
        <f t="shared" si="57"/>
        <v>132</v>
      </c>
    </row>
    <row r="204" spans="1:17" x14ac:dyDescent="0.2">
      <c r="A204">
        <v>1</v>
      </c>
      <c r="B204" s="3">
        <f>'Marktpreise EEX NCG 2018'!A1345</f>
        <v>42983</v>
      </c>
      <c r="C204" s="7">
        <f t="shared" si="44"/>
        <v>3834.7529411764708</v>
      </c>
      <c r="D204" s="7">
        <f t="shared" si="45"/>
        <v>0</v>
      </c>
      <c r="E204" s="7">
        <f t="shared" si="46"/>
        <v>3834.7529411764708</v>
      </c>
      <c r="F204" s="4">
        <f>'Marktpreise EEX NCG 2018'!B1345</f>
        <v>17.023</v>
      </c>
      <c r="G204" s="4">
        <f t="shared" si="50"/>
        <v>17.232599999999998</v>
      </c>
      <c r="H204" s="4">
        <f t="shared" si="47"/>
        <v>17.232599999999998</v>
      </c>
      <c r="I204" s="19">
        <f t="shared" si="48"/>
        <v>66082.76353411765</v>
      </c>
      <c r="J204" s="19">
        <f t="shared" si="53"/>
        <v>8356083.8836941179</v>
      </c>
      <c r="K204" s="7">
        <f t="shared" si="51"/>
        <v>498517.88235294115</v>
      </c>
      <c r="L204" s="18">
        <f t="shared" si="54"/>
        <v>76.470588235294102</v>
      </c>
      <c r="M204" s="4">
        <f t="shared" si="55"/>
        <v>16.761853846153848</v>
      </c>
      <c r="N204" s="4">
        <f t="shared" si="56"/>
        <v>16.777442105263155</v>
      </c>
      <c r="O204" s="4">
        <f t="shared" si="52"/>
        <v>2231.3997999999997</v>
      </c>
      <c r="P204">
        <f t="shared" si="49"/>
        <v>1</v>
      </c>
      <c r="Q204">
        <f t="shared" si="57"/>
        <v>133</v>
      </c>
    </row>
    <row r="205" spans="1:17" x14ac:dyDescent="0.2">
      <c r="A205">
        <v>1</v>
      </c>
      <c r="B205" s="3">
        <f>'Marktpreise EEX NCG 2018'!A1346</f>
        <v>42984</v>
      </c>
      <c r="C205" s="7">
        <f t="shared" ref="C205:C268" si="58">IF(A205&gt;0,$C$6/$C$8,0)</f>
        <v>3834.7529411764708</v>
      </c>
      <c r="D205" s="7">
        <f t="shared" si="45"/>
        <v>0</v>
      </c>
      <c r="E205" s="7">
        <f t="shared" si="46"/>
        <v>3834.7529411764708</v>
      </c>
      <c r="F205" s="4">
        <f>'Marktpreise EEX NCG 2018'!B1346</f>
        <v>17.158000000000001</v>
      </c>
      <c r="G205" s="4">
        <f t="shared" si="50"/>
        <v>17.367600000000003</v>
      </c>
      <c r="H205" s="4">
        <f t="shared" si="47"/>
        <v>17.367600000000003</v>
      </c>
      <c r="I205" s="19">
        <f t="shared" si="48"/>
        <v>66600.455181176483</v>
      </c>
      <c r="J205" s="19">
        <f t="shared" si="53"/>
        <v>8422684.3388752937</v>
      </c>
      <c r="K205" s="7">
        <f t="shared" si="51"/>
        <v>502352.63529411762</v>
      </c>
      <c r="L205" s="18">
        <f t="shared" si="54"/>
        <v>77.058823529411768</v>
      </c>
      <c r="M205" s="4">
        <f t="shared" si="55"/>
        <v>16.766477862595419</v>
      </c>
      <c r="N205" s="4">
        <f t="shared" si="56"/>
        <v>16.781846268656714</v>
      </c>
      <c r="O205" s="4">
        <f t="shared" si="52"/>
        <v>2248.7673999999997</v>
      </c>
      <c r="P205">
        <f t="shared" si="49"/>
        <v>1</v>
      </c>
      <c r="Q205">
        <f t="shared" si="57"/>
        <v>134</v>
      </c>
    </row>
    <row r="206" spans="1:17" x14ac:dyDescent="0.2">
      <c r="A206">
        <v>1</v>
      </c>
      <c r="B206" s="3">
        <f>'Marktpreise EEX NCG 2018'!A1347</f>
        <v>42985</v>
      </c>
      <c r="C206" s="7">
        <v>0</v>
      </c>
      <c r="D206" s="7">
        <f t="shared" si="45"/>
        <v>0</v>
      </c>
      <c r="E206" s="7">
        <f t="shared" si="46"/>
        <v>0</v>
      </c>
      <c r="F206" s="4">
        <f>'Marktpreise EEX NCG 2018'!B1347</f>
        <v>17.132999999999999</v>
      </c>
      <c r="G206" s="4">
        <f t="shared" si="50"/>
        <v>17.342599999999997</v>
      </c>
      <c r="H206" s="4">
        <f t="shared" si="47"/>
        <v>0</v>
      </c>
      <c r="I206" s="19">
        <f t="shared" si="48"/>
        <v>0</v>
      </c>
      <c r="J206" s="19">
        <f t="shared" si="53"/>
        <v>8422684.3388752937</v>
      </c>
      <c r="K206" s="7">
        <f t="shared" si="51"/>
        <v>502352.63529411762</v>
      </c>
      <c r="L206" s="18">
        <f t="shared" si="54"/>
        <v>77.058823529411768</v>
      </c>
      <c r="M206" s="4">
        <f t="shared" si="55"/>
        <v>16.766477862595419</v>
      </c>
      <c r="N206" s="4">
        <f t="shared" si="56"/>
        <v>16.785999999999998</v>
      </c>
      <c r="O206" s="4">
        <f t="shared" si="52"/>
        <v>2266.1099999999997</v>
      </c>
      <c r="P206">
        <f t="shared" si="49"/>
        <v>1</v>
      </c>
      <c r="Q206">
        <f t="shared" si="57"/>
        <v>135</v>
      </c>
    </row>
    <row r="207" spans="1:17" x14ac:dyDescent="0.2">
      <c r="A207">
        <v>1</v>
      </c>
      <c r="B207" s="3">
        <f>'Marktpreise EEX NCG 2018'!A1348</f>
        <v>42986</v>
      </c>
      <c r="C207" s="7">
        <v>0</v>
      </c>
      <c r="D207" s="7">
        <f t="shared" si="45"/>
        <v>0</v>
      </c>
      <c r="E207" s="7">
        <f t="shared" si="46"/>
        <v>0</v>
      </c>
      <c r="F207" s="4">
        <f>'Marktpreise EEX NCG 2018'!B1348</f>
        <v>17.356999999999999</v>
      </c>
      <c r="G207" s="4">
        <f t="shared" si="50"/>
        <v>17.566600000000001</v>
      </c>
      <c r="H207" s="4">
        <f t="shared" si="47"/>
        <v>0</v>
      </c>
      <c r="I207" s="19">
        <f t="shared" si="48"/>
        <v>0</v>
      </c>
      <c r="J207" s="19">
        <f t="shared" si="53"/>
        <v>8422684.3388752937</v>
      </c>
      <c r="K207" s="7">
        <f t="shared" si="51"/>
        <v>502352.63529411762</v>
      </c>
      <c r="L207" s="18">
        <f t="shared" si="54"/>
        <v>77.058823529411768</v>
      </c>
      <c r="M207" s="4">
        <f t="shared" si="55"/>
        <v>16.766477862595419</v>
      </c>
      <c r="N207" s="4">
        <f t="shared" si="56"/>
        <v>16.79173970588235</v>
      </c>
      <c r="O207" s="4">
        <f t="shared" si="52"/>
        <v>2283.6765999999998</v>
      </c>
      <c r="P207">
        <f t="shared" si="49"/>
        <v>1</v>
      </c>
      <c r="Q207">
        <f t="shared" si="57"/>
        <v>136</v>
      </c>
    </row>
    <row r="208" spans="1:17" x14ac:dyDescent="0.2">
      <c r="B208" s="3">
        <f>'Marktpreise EEX NCG 2018'!A1349</f>
        <v>42987</v>
      </c>
      <c r="C208" s="7">
        <f t="shared" si="58"/>
        <v>0</v>
      </c>
      <c r="D208" s="7">
        <f t="shared" si="45"/>
        <v>0</v>
      </c>
      <c r="E208" s="7">
        <f t="shared" si="46"/>
        <v>0</v>
      </c>
      <c r="F208" s="4">
        <f>'Marktpreise EEX NCG 2018'!B1349</f>
        <v>0</v>
      </c>
      <c r="G208" s="4">
        <f t="shared" si="50"/>
        <v>17.566600000000001</v>
      </c>
      <c r="H208" s="4">
        <f t="shared" si="47"/>
        <v>0</v>
      </c>
      <c r="I208" s="19">
        <f t="shared" si="48"/>
        <v>0</v>
      </c>
      <c r="J208" s="19">
        <f t="shared" si="53"/>
        <v>8422684.3388752937</v>
      </c>
      <c r="K208" s="7">
        <f t="shared" si="51"/>
        <v>502352.63529411762</v>
      </c>
      <c r="L208" s="18">
        <f t="shared" si="54"/>
        <v>77.058823529411768</v>
      </c>
      <c r="M208" s="4">
        <f t="shared" si="55"/>
        <v>16.766477862595419</v>
      </c>
      <c r="N208" s="4">
        <f t="shared" si="56"/>
        <v>16.79173970588235</v>
      </c>
      <c r="O208" s="4">
        <f t="shared" si="52"/>
        <v>2283.6765999999998</v>
      </c>
      <c r="P208">
        <f t="shared" si="49"/>
        <v>0</v>
      </c>
      <c r="Q208">
        <f t="shared" si="57"/>
        <v>136</v>
      </c>
    </row>
    <row r="209" spans="1:17" x14ac:dyDescent="0.2">
      <c r="B209" s="3">
        <f>'Marktpreise EEX NCG 2018'!A1350</f>
        <v>42988</v>
      </c>
      <c r="C209" s="7">
        <f t="shared" si="58"/>
        <v>0</v>
      </c>
      <c r="D209" s="7">
        <f t="shared" si="45"/>
        <v>0</v>
      </c>
      <c r="E209" s="7">
        <f t="shared" si="46"/>
        <v>0</v>
      </c>
      <c r="F209" s="4">
        <f>'Marktpreise EEX NCG 2018'!B1350</f>
        <v>0</v>
      </c>
      <c r="G209" s="4">
        <f t="shared" si="50"/>
        <v>17.566600000000001</v>
      </c>
      <c r="H209" s="4">
        <f t="shared" si="47"/>
        <v>0</v>
      </c>
      <c r="I209" s="19">
        <f t="shared" si="48"/>
        <v>0</v>
      </c>
      <c r="J209" s="19">
        <f t="shared" si="53"/>
        <v>8422684.3388752937</v>
      </c>
      <c r="K209" s="7">
        <f t="shared" si="51"/>
        <v>502352.63529411762</v>
      </c>
      <c r="L209" s="18">
        <f t="shared" si="54"/>
        <v>77.058823529411768</v>
      </c>
      <c r="M209" s="4">
        <f t="shared" si="55"/>
        <v>16.766477862595419</v>
      </c>
      <c r="N209" s="4">
        <f t="shared" si="56"/>
        <v>16.79173970588235</v>
      </c>
      <c r="O209" s="4">
        <f t="shared" si="52"/>
        <v>2283.6765999999998</v>
      </c>
      <c r="P209">
        <f t="shared" si="49"/>
        <v>0</v>
      </c>
      <c r="Q209">
        <f t="shared" si="57"/>
        <v>136</v>
      </c>
    </row>
    <row r="210" spans="1:17" x14ac:dyDescent="0.2">
      <c r="A210">
        <v>1</v>
      </c>
      <c r="B210" s="3">
        <f>'Marktpreise EEX NCG 2018'!A1351</f>
        <v>42989</v>
      </c>
      <c r="C210" s="7">
        <v>0</v>
      </c>
      <c r="D210" s="7">
        <f t="shared" si="45"/>
        <v>0</v>
      </c>
      <c r="E210" s="7">
        <f t="shared" si="46"/>
        <v>0</v>
      </c>
      <c r="F210" s="4">
        <f>'Marktpreise EEX NCG 2018'!B1351</f>
        <v>17.483000000000001</v>
      </c>
      <c r="G210" s="4">
        <f t="shared" si="50"/>
        <v>17.692599999999999</v>
      </c>
      <c r="H210" s="4">
        <f t="shared" si="47"/>
        <v>0</v>
      </c>
      <c r="I210" s="19">
        <f t="shared" si="48"/>
        <v>0</v>
      </c>
      <c r="J210" s="19">
        <f t="shared" si="53"/>
        <v>8422684.3388752937</v>
      </c>
      <c r="K210" s="7">
        <f t="shared" si="51"/>
        <v>502352.63529411762</v>
      </c>
      <c r="L210" s="18">
        <f t="shared" si="54"/>
        <v>77.058823529411768</v>
      </c>
      <c r="M210" s="4">
        <f t="shared" si="55"/>
        <v>16.766477862595419</v>
      </c>
      <c r="N210" s="4">
        <f t="shared" si="56"/>
        <v>16.798315328467151</v>
      </c>
      <c r="O210" s="4">
        <f t="shared" si="52"/>
        <v>2301.3691999999996</v>
      </c>
      <c r="P210">
        <f t="shared" si="49"/>
        <v>1</v>
      </c>
      <c r="Q210">
        <f t="shared" si="57"/>
        <v>137</v>
      </c>
    </row>
    <row r="211" spans="1:17" x14ac:dyDescent="0.2">
      <c r="A211">
        <v>1</v>
      </c>
      <c r="B211" s="3">
        <f>'Marktpreise EEX NCG 2018'!A1352</f>
        <v>42990</v>
      </c>
      <c r="C211" s="7">
        <v>0</v>
      </c>
      <c r="D211" s="7">
        <f t="shared" si="45"/>
        <v>0</v>
      </c>
      <c r="E211" s="7">
        <f t="shared" si="46"/>
        <v>0</v>
      </c>
      <c r="F211" s="4">
        <f>'Marktpreise EEX NCG 2018'!B1352</f>
        <v>17.41</v>
      </c>
      <c r="G211" s="4">
        <f t="shared" si="50"/>
        <v>17.619599999999998</v>
      </c>
      <c r="H211" s="4">
        <f t="shared" si="47"/>
        <v>0</v>
      </c>
      <c r="I211" s="19">
        <f t="shared" si="48"/>
        <v>0</v>
      </c>
      <c r="J211" s="19">
        <f t="shared" si="53"/>
        <v>8422684.3388752937</v>
      </c>
      <c r="K211" s="7">
        <f t="shared" si="51"/>
        <v>502352.63529411762</v>
      </c>
      <c r="L211" s="18">
        <f t="shared" si="54"/>
        <v>77.058823529411768</v>
      </c>
      <c r="M211" s="4">
        <f t="shared" si="55"/>
        <v>16.766477862595419</v>
      </c>
      <c r="N211" s="4">
        <f t="shared" si="56"/>
        <v>16.804266666666663</v>
      </c>
      <c r="O211" s="4">
        <f t="shared" si="52"/>
        <v>2318.9887999999996</v>
      </c>
      <c r="P211">
        <f t="shared" si="49"/>
        <v>1</v>
      </c>
      <c r="Q211">
        <f t="shared" si="57"/>
        <v>138</v>
      </c>
    </row>
    <row r="212" spans="1:17" x14ac:dyDescent="0.2">
      <c r="A212">
        <v>1</v>
      </c>
      <c r="B212" s="3">
        <f>'Marktpreise EEX NCG 2018'!A1353</f>
        <v>42991</v>
      </c>
      <c r="C212" s="7">
        <v>0</v>
      </c>
      <c r="D212" s="7">
        <f t="shared" si="45"/>
        <v>0</v>
      </c>
      <c r="E212" s="7">
        <f t="shared" si="46"/>
        <v>0</v>
      </c>
      <c r="F212" s="4">
        <f>'Marktpreise EEX NCG 2018'!B1353</f>
        <v>17.515999999999998</v>
      </c>
      <c r="G212" s="4">
        <f t="shared" si="50"/>
        <v>17.7256</v>
      </c>
      <c r="H212" s="4">
        <f t="shared" si="47"/>
        <v>0</v>
      </c>
      <c r="I212" s="19">
        <f t="shared" si="48"/>
        <v>0</v>
      </c>
      <c r="J212" s="19">
        <f t="shared" si="53"/>
        <v>8422684.3388752937</v>
      </c>
      <c r="K212" s="7">
        <f t="shared" si="51"/>
        <v>502352.63529411762</v>
      </c>
      <c r="L212" s="18">
        <f t="shared" si="54"/>
        <v>77.058823529411768</v>
      </c>
      <c r="M212" s="4">
        <f t="shared" si="55"/>
        <v>16.766477862595419</v>
      </c>
      <c r="N212" s="4">
        <f t="shared" si="56"/>
        <v>16.810894964028776</v>
      </c>
      <c r="O212" s="4">
        <f t="shared" si="52"/>
        <v>2336.7143999999998</v>
      </c>
      <c r="P212">
        <f t="shared" si="49"/>
        <v>1</v>
      </c>
      <c r="Q212">
        <f t="shared" si="57"/>
        <v>139</v>
      </c>
    </row>
    <row r="213" spans="1:17" x14ac:dyDescent="0.2">
      <c r="A213">
        <v>1</v>
      </c>
      <c r="B213" s="3">
        <f>'Marktpreise EEX NCG 2018'!A1354</f>
        <v>42992</v>
      </c>
      <c r="C213" s="7">
        <v>0</v>
      </c>
      <c r="D213" s="7">
        <f t="shared" ref="D213:D276" si="59">IF(G213&gt;=G212,IF(F213=0,C213+D212,0),C213+D212)</f>
        <v>0</v>
      </c>
      <c r="E213" s="7">
        <f t="shared" ref="E213:E276" si="60">IF(G213&gt;=G212,IF(F213=0,0,C213+D212),0)</f>
        <v>0</v>
      </c>
      <c r="F213" s="4">
        <f>'Marktpreise EEX NCG 2018'!B1354</f>
        <v>17.655000000000001</v>
      </c>
      <c r="G213" s="4">
        <f t="shared" si="50"/>
        <v>17.864600000000003</v>
      </c>
      <c r="H213" s="4">
        <f t="shared" si="47"/>
        <v>0</v>
      </c>
      <c r="I213" s="19">
        <f t="shared" si="48"/>
        <v>0</v>
      </c>
      <c r="J213" s="19">
        <f t="shared" si="53"/>
        <v>8422684.3388752937</v>
      </c>
      <c r="K213" s="7">
        <f t="shared" si="51"/>
        <v>502352.63529411762</v>
      </c>
      <c r="L213" s="18">
        <f t="shared" si="54"/>
        <v>77.058823529411768</v>
      </c>
      <c r="M213" s="4">
        <f t="shared" si="55"/>
        <v>16.766477862595419</v>
      </c>
      <c r="N213" s="4">
        <f t="shared" si="56"/>
        <v>16.818421428571426</v>
      </c>
      <c r="O213" s="4">
        <f t="shared" si="52"/>
        <v>2354.5789999999997</v>
      </c>
      <c r="P213">
        <f t="shared" si="49"/>
        <v>1</v>
      </c>
      <c r="Q213">
        <f t="shared" si="57"/>
        <v>140</v>
      </c>
    </row>
    <row r="214" spans="1:17" x14ac:dyDescent="0.2">
      <c r="A214">
        <v>1</v>
      </c>
      <c r="B214" s="3">
        <f>'Marktpreise EEX NCG 2018'!A1355</f>
        <v>42993</v>
      </c>
      <c r="C214" s="7">
        <v>0</v>
      </c>
      <c r="D214" s="7">
        <f t="shared" si="59"/>
        <v>0</v>
      </c>
      <c r="E214" s="7">
        <f t="shared" si="60"/>
        <v>0</v>
      </c>
      <c r="F214" s="4">
        <f>'Marktpreise EEX NCG 2018'!B1355</f>
        <v>17.294</v>
      </c>
      <c r="G214" s="4">
        <f t="shared" si="50"/>
        <v>17.503599999999999</v>
      </c>
      <c r="H214" s="4">
        <f t="shared" si="47"/>
        <v>0</v>
      </c>
      <c r="I214" s="19">
        <f t="shared" si="48"/>
        <v>0</v>
      </c>
      <c r="J214" s="19">
        <f t="shared" si="53"/>
        <v>8422684.3388752937</v>
      </c>
      <c r="K214" s="7">
        <f t="shared" si="51"/>
        <v>502352.63529411762</v>
      </c>
      <c r="L214" s="18">
        <f t="shared" si="54"/>
        <v>77.058823529411768</v>
      </c>
      <c r="M214" s="4">
        <f t="shared" si="55"/>
        <v>16.766477862595419</v>
      </c>
      <c r="N214" s="4">
        <f t="shared" si="56"/>
        <v>16.823280851063828</v>
      </c>
      <c r="O214" s="4">
        <f t="shared" si="52"/>
        <v>2372.0825999999997</v>
      </c>
      <c r="P214">
        <f t="shared" si="49"/>
        <v>1</v>
      </c>
      <c r="Q214">
        <f t="shared" si="57"/>
        <v>141</v>
      </c>
    </row>
    <row r="215" spans="1:17" x14ac:dyDescent="0.2">
      <c r="B215" s="3">
        <f>'Marktpreise EEX NCG 2018'!A1356</f>
        <v>42994</v>
      </c>
      <c r="C215" s="7">
        <v>0</v>
      </c>
      <c r="D215" s="7">
        <f t="shared" si="59"/>
        <v>0</v>
      </c>
      <c r="E215" s="7">
        <f t="shared" si="60"/>
        <v>0</v>
      </c>
      <c r="F215" s="4">
        <f>'Marktpreise EEX NCG 2018'!B1356</f>
        <v>0</v>
      </c>
      <c r="G215" s="4">
        <f t="shared" si="50"/>
        <v>17.503599999999999</v>
      </c>
      <c r="H215" s="4">
        <f t="shared" si="47"/>
        <v>0</v>
      </c>
      <c r="I215" s="19">
        <f t="shared" si="48"/>
        <v>0</v>
      </c>
      <c r="J215" s="19">
        <f t="shared" si="53"/>
        <v>8422684.3388752937</v>
      </c>
      <c r="K215" s="7">
        <f t="shared" si="51"/>
        <v>502352.63529411762</v>
      </c>
      <c r="L215" s="18">
        <f t="shared" si="54"/>
        <v>77.058823529411768</v>
      </c>
      <c r="M215" s="4">
        <f t="shared" si="55"/>
        <v>16.766477862595419</v>
      </c>
      <c r="N215" s="4">
        <f t="shared" si="56"/>
        <v>16.823280851063828</v>
      </c>
      <c r="O215" s="4">
        <f t="shared" si="52"/>
        <v>2372.0825999999997</v>
      </c>
      <c r="P215">
        <f t="shared" si="49"/>
        <v>0</v>
      </c>
      <c r="Q215">
        <f t="shared" si="57"/>
        <v>141</v>
      </c>
    </row>
    <row r="216" spans="1:17" x14ac:dyDescent="0.2">
      <c r="B216" s="3">
        <f>'Marktpreise EEX NCG 2018'!A1357</f>
        <v>42995</v>
      </c>
      <c r="C216" s="7">
        <v>0</v>
      </c>
      <c r="D216" s="7">
        <f t="shared" si="59"/>
        <v>0</v>
      </c>
      <c r="E216" s="7">
        <f t="shared" si="60"/>
        <v>0</v>
      </c>
      <c r="F216" s="4">
        <f>'Marktpreise EEX NCG 2018'!B1357</f>
        <v>0</v>
      </c>
      <c r="G216" s="4">
        <f t="shared" si="50"/>
        <v>17.503599999999999</v>
      </c>
      <c r="H216" s="4">
        <f t="shared" si="47"/>
        <v>0</v>
      </c>
      <c r="I216" s="19">
        <f t="shared" si="48"/>
        <v>0</v>
      </c>
      <c r="J216" s="19">
        <f t="shared" si="53"/>
        <v>8422684.3388752937</v>
      </c>
      <c r="K216" s="7">
        <f t="shared" si="51"/>
        <v>502352.63529411762</v>
      </c>
      <c r="L216" s="18">
        <f t="shared" si="54"/>
        <v>77.058823529411768</v>
      </c>
      <c r="M216" s="4">
        <f t="shared" si="55"/>
        <v>16.766477862595419</v>
      </c>
      <c r="N216" s="4">
        <f t="shared" si="56"/>
        <v>16.823280851063828</v>
      </c>
      <c r="O216" s="4">
        <f t="shared" si="52"/>
        <v>2372.0825999999997</v>
      </c>
      <c r="P216">
        <f t="shared" si="49"/>
        <v>0</v>
      </c>
      <c r="Q216">
        <f t="shared" si="57"/>
        <v>141</v>
      </c>
    </row>
    <row r="217" spans="1:17" x14ac:dyDescent="0.2">
      <c r="A217">
        <v>1</v>
      </c>
      <c r="B217" s="3">
        <f>'Marktpreise EEX NCG 2018'!A1358</f>
        <v>42996</v>
      </c>
      <c r="C217" s="7">
        <v>0</v>
      </c>
      <c r="D217" s="7">
        <f t="shared" si="59"/>
        <v>0</v>
      </c>
      <c r="E217" s="7">
        <f t="shared" si="60"/>
        <v>0</v>
      </c>
      <c r="F217" s="4">
        <f>'Marktpreise EEX NCG 2018'!B1358</f>
        <v>17.219000000000001</v>
      </c>
      <c r="G217" s="4">
        <f t="shared" si="50"/>
        <v>17.428600000000003</v>
      </c>
      <c r="H217" s="4">
        <f t="shared" si="47"/>
        <v>0</v>
      </c>
      <c r="I217" s="19">
        <f t="shared" si="48"/>
        <v>0</v>
      </c>
      <c r="J217" s="19">
        <f t="shared" si="53"/>
        <v>8422684.3388752937</v>
      </c>
      <c r="K217" s="7">
        <f t="shared" si="51"/>
        <v>502352.63529411762</v>
      </c>
      <c r="L217" s="18">
        <f t="shared" si="54"/>
        <v>77.058823529411768</v>
      </c>
      <c r="M217" s="4">
        <f t="shared" si="55"/>
        <v>16.766477862595419</v>
      </c>
      <c r="N217" s="4">
        <f t="shared" si="56"/>
        <v>16.827543661971831</v>
      </c>
      <c r="O217" s="4">
        <f t="shared" si="52"/>
        <v>2389.5111999999999</v>
      </c>
      <c r="P217">
        <f t="shared" si="49"/>
        <v>1</v>
      </c>
      <c r="Q217">
        <f t="shared" si="57"/>
        <v>142</v>
      </c>
    </row>
    <row r="218" spans="1:17" x14ac:dyDescent="0.2">
      <c r="A218">
        <v>1</v>
      </c>
      <c r="B218" s="3">
        <f>'Marktpreise EEX NCG 2018'!A1359</f>
        <v>42997</v>
      </c>
      <c r="C218" s="7">
        <v>0</v>
      </c>
      <c r="D218" s="7">
        <f t="shared" si="59"/>
        <v>0</v>
      </c>
      <c r="E218" s="7">
        <f t="shared" si="60"/>
        <v>0</v>
      </c>
      <c r="F218" s="4">
        <f>'Marktpreise EEX NCG 2018'!B1359</f>
        <v>17.29</v>
      </c>
      <c r="G218" s="4">
        <f t="shared" si="50"/>
        <v>17.499600000000001</v>
      </c>
      <c r="H218" s="4">
        <f t="shared" si="47"/>
        <v>0</v>
      </c>
      <c r="I218" s="19">
        <f t="shared" si="48"/>
        <v>0</v>
      </c>
      <c r="J218" s="19">
        <f t="shared" si="53"/>
        <v>8422684.3388752937</v>
      </c>
      <c r="K218" s="7">
        <f t="shared" si="51"/>
        <v>502352.63529411762</v>
      </c>
      <c r="L218" s="18">
        <f t="shared" si="54"/>
        <v>77.058823529411768</v>
      </c>
      <c r="M218" s="4">
        <f t="shared" si="55"/>
        <v>16.766477862595419</v>
      </c>
      <c r="N218" s="4">
        <f t="shared" si="56"/>
        <v>16.832243356643357</v>
      </c>
      <c r="O218" s="4">
        <f t="shared" si="52"/>
        <v>2407.0108</v>
      </c>
      <c r="P218">
        <f t="shared" si="49"/>
        <v>1</v>
      </c>
      <c r="Q218">
        <f t="shared" si="57"/>
        <v>143</v>
      </c>
    </row>
    <row r="219" spans="1:17" x14ac:dyDescent="0.2">
      <c r="A219">
        <v>1</v>
      </c>
      <c r="B219" s="3">
        <f>'Marktpreise EEX NCG 2018'!A1360</f>
        <v>42998</v>
      </c>
      <c r="C219" s="7">
        <v>0</v>
      </c>
      <c r="D219" s="7">
        <f t="shared" si="59"/>
        <v>0</v>
      </c>
      <c r="E219" s="7">
        <f t="shared" si="60"/>
        <v>0</v>
      </c>
      <c r="F219" s="4">
        <f>'Marktpreise EEX NCG 2018'!B1360</f>
        <v>17.231000000000002</v>
      </c>
      <c r="G219" s="4">
        <f t="shared" si="50"/>
        <v>17.440600000000003</v>
      </c>
      <c r="H219" s="4">
        <f t="shared" si="47"/>
        <v>0</v>
      </c>
      <c r="I219" s="19">
        <f t="shared" si="48"/>
        <v>0</v>
      </c>
      <c r="J219" s="19">
        <f t="shared" si="53"/>
        <v>8422684.3388752937</v>
      </c>
      <c r="K219" s="7">
        <f t="shared" si="51"/>
        <v>502352.63529411762</v>
      </c>
      <c r="L219" s="18">
        <f t="shared" si="54"/>
        <v>77.058823529411768</v>
      </c>
      <c r="M219" s="4">
        <f t="shared" si="55"/>
        <v>16.766477862595419</v>
      </c>
      <c r="N219" s="4">
        <f t="shared" si="56"/>
        <v>16.836468055555557</v>
      </c>
      <c r="O219" s="4">
        <f t="shared" si="52"/>
        <v>2424.4513999999999</v>
      </c>
      <c r="P219">
        <f t="shared" si="49"/>
        <v>1</v>
      </c>
      <c r="Q219">
        <f t="shared" si="57"/>
        <v>144</v>
      </c>
    </row>
    <row r="220" spans="1:17" x14ac:dyDescent="0.2">
      <c r="A220">
        <v>1</v>
      </c>
      <c r="B220" s="3">
        <f>'Marktpreise EEX NCG 2018'!A1361</f>
        <v>42999</v>
      </c>
      <c r="C220" s="7">
        <v>0</v>
      </c>
      <c r="D220" s="7">
        <f t="shared" si="59"/>
        <v>0</v>
      </c>
      <c r="E220" s="7">
        <f t="shared" si="60"/>
        <v>0</v>
      </c>
      <c r="F220" s="4">
        <f>'Marktpreise EEX NCG 2018'!B1361</f>
        <v>17.146000000000001</v>
      </c>
      <c r="G220" s="4">
        <f t="shared" si="50"/>
        <v>17.355600000000003</v>
      </c>
      <c r="H220" s="4">
        <f t="shared" si="47"/>
        <v>0</v>
      </c>
      <c r="I220" s="19">
        <f t="shared" si="48"/>
        <v>0</v>
      </c>
      <c r="J220" s="19">
        <f t="shared" si="53"/>
        <v>8422684.3388752937</v>
      </c>
      <c r="K220" s="7">
        <f t="shared" si="51"/>
        <v>502352.63529411762</v>
      </c>
      <c r="L220" s="18">
        <f t="shared" si="54"/>
        <v>77.058823529411768</v>
      </c>
      <c r="M220" s="4">
        <f t="shared" si="55"/>
        <v>16.766477862595419</v>
      </c>
      <c r="N220" s="4">
        <f t="shared" si="56"/>
        <v>16.840048275862067</v>
      </c>
      <c r="O220" s="4">
        <f t="shared" si="52"/>
        <v>2441.8069999999998</v>
      </c>
      <c r="P220">
        <f t="shared" si="49"/>
        <v>1</v>
      </c>
      <c r="Q220">
        <f t="shared" si="57"/>
        <v>145</v>
      </c>
    </row>
    <row r="221" spans="1:17" x14ac:dyDescent="0.2">
      <c r="A221">
        <v>1</v>
      </c>
      <c r="B221" s="3">
        <f>'Marktpreise EEX NCG 2018'!A1362</f>
        <v>43000</v>
      </c>
      <c r="C221" s="7">
        <v>0</v>
      </c>
      <c r="D221" s="7">
        <f t="shared" si="59"/>
        <v>0</v>
      </c>
      <c r="E221" s="7">
        <f t="shared" si="60"/>
        <v>0</v>
      </c>
      <c r="F221" s="4">
        <f>'Marktpreise EEX NCG 2018'!B1362</f>
        <v>17.061</v>
      </c>
      <c r="G221" s="4">
        <f t="shared" si="50"/>
        <v>17.270600000000002</v>
      </c>
      <c r="H221" s="4">
        <f t="shared" si="47"/>
        <v>0</v>
      </c>
      <c r="I221" s="19">
        <f t="shared" si="48"/>
        <v>0</v>
      </c>
      <c r="J221" s="19">
        <f t="shared" si="53"/>
        <v>8422684.3388752937</v>
      </c>
      <c r="K221" s="7">
        <f t="shared" si="51"/>
        <v>502352.63529411762</v>
      </c>
      <c r="L221" s="18">
        <f t="shared" si="54"/>
        <v>77.058823529411768</v>
      </c>
      <c r="M221" s="4">
        <f t="shared" si="55"/>
        <v>16.766477862595419</v>
      </c>
      <c r="N221" s="4">
        <f t="shared" si="56"/>
        <v>16.842997260273972</v>
      </c>
      <c r="O221" s="4">
        <f t="shared" si="52"/>
        <v>2459.0775999999996</v>
      </c>
      <c r="P221">
        <f t="shared" si="49"/>
        <v>1</v>
      </c>
      <c r="Q221">
        <f t="shared" si="57"/>
        <v>146</v>
      </c>
    </row>
    <row r="222" spans="1:17" x14ac:dyDescent="0.2">
      <c r="B222" s="3">
        <f>'Marktpreise EEX NCG 2018'!A1363</f>
        <v>43001</v>
      </c>
      <c r="C222" s="7">
        <v>0</v>
      </c>
      <c r="D222" s="7">
        <f t="shared" si="59"/>
        <v>0</v>
      </c>
      <c r="E222" s="7">
        <f t="shared" si="60"/>
        <v>0</v>
      </c>
      <c r="F222" s="4">
        <f>'Marktpreise EEX NCG 2018'!B1363</f>
        <v>0</v>
      </c>
      <c r="G222" s="4">
        <f t="shared" si="50"/>
        <v>17.270600000000002</v>
      </c>
      <c r="H222" s="4">
        <f t="shared" si="47"/>
        <v>0</v>
      </c>
      <c r="I222" s="19">
        <f t="shared" si="48"/>
        <v>0</v>
      </c>
      <c r="J222" s="19">
        <f t="shared" si="53"/>
        <v>8422684.3388752937</v>
      </c>
      <c r="K222" s="7">
        <f t="shared" si="51"/>
        <v>502352.63529411762</v>
      </c>
      <c r="L222" s="18">
        <f t="shared" si="54"/>
        <v>77.058823529411768</v>
      </c>
      <c r="M222" s="4">
        <f t="shared" si="55"/>
        <v>16.766477862595419</v>
      </c>
      <c r="N222" s="4">
        <f t="shared" si="56"/>
        <v>16.842997260273972</v>
      </c>
      <c r="O222" s="4">
        <f t="shared" si="52"/>
        <v>2459.0775999999996</v>
      </c>
      <c r="P222">
        <f t="shared" si="49"/>
        <v>0</v>
      </c>
      <c r="Q222">
        <f t="shared" si="57"/>
        <v>146</v>
      </c>
    </row>
    <row r="223" spans="1:17" x14ac:dyDescent="0.2">
      <c r="B223" s="3">
        <f>'Marktpreise EEX NCG 2018'!A1364</f>
        <v>43002</v>
      </c>
      <c r="C223" s="7">
        <v>0</v>
      </c>
      <c r="D223" s="7">
        <f t="shared" si="59"/>
        <v>0</v>
      </c>
      <c r="E223" s="7">
        <f t="shared" si="60"/>
        <v>0</v>
      </c>
      <c r="F223" s="4">
        <f>'Marktpreise EEX NCG 2018'!B1364</f>
        <v>0</v>
      </c>
      <c r="G223" s="4">
        <f t="shared" si="50"/>
        <v>17.270600000000002</v>
      </c>
      <c r="H223" s="4">
        <f t="shared" si="47"/>
        <v>0</v>
      </c>
      <c r="I223" s="19">
        <f t="shared" si="48"/>
        <v>0</v>
      </c>
      <c r="J223" s="19">
        <f t="shared" si="53"/>
        <v>8422684.3388752937</v>
      </c>
      <c r="K223" s="7">
        <f t="shared" si="51"/>
        <v>502352.63529411762</v>
      </c>
      <c r="L223" s="18">
        <f t="shared" si="54"/>
        <v>77.058823529411768</v>
      </c>
      <c r="M223" s="4">
        <f t="shared" si="55"/>
        <v>16.766477862595419</v>
      </c>
      <c r="N223" s="4">
        <f t="shared" si="56"/>
        <v>16.842997260273972</v>
      </c>
      <c r="O223" s="4">
        <f t="shared" si="52"/>
        <v>2459.0775999999996</v>
      </c>
      <c r="P223">
        <f t="shared" si="49"/>
        <v>0</v>
      </c>
      <c r="Q223">
        <f t="shared" si="57"/>
        <v>146</v>
      </c>
    </row>
    <row r="224" spans="1:17" x14ac:dyDescent="0.2">
      <c r="A224">
        <v>1</v>
      </c>
      <c r="B224" s="3">
        <f>'Marktpreise EEX NCG 2018'!A1365</f>
        <v>43003</v>
      </c>
      <c r="C224" s="7">
        <v>0</v>
      </c>
      <c r="D224" s="7">
        <f t="shared" si="59"/>
        <v>0</v>
      </c>
      <c r="E224" s="7">
        <f t="shared" si="60"/>
        <v>0</v>
      </c>
      <c r="F224" s="4">
        <f>'Marktpreise EEX NCG 2018'!B1365</f>
        <v>17.497</v>
      </c>
      <c r="G224" s="4">
        <f t="shared" si="50"/>
        <v>17.706600000000002</v>
      </c>
      <c r="H224" s="4">
        <f t="shared" si="47"/>
        <v>0</v>
      </c>
      <c r="I224" s="19">
        <f t="shared" si="48"/>
        <v>0</v>
      </c>
      <c r="J224" s="19">
        <f t="shared" si="53"/>
        <v>8422684.3388752937</v>
      </c>
      <c r="K224" s="7">
        <f t="shared" si="51"/>
        <v>502352.63529411762</v>
      </c>
      <c r="L224" s="18">
        <f t="shared" si="54"/>
        <v>77.058823529411768</v>
      </c>
      <c r="M224" s="4">
        <f t="shared" si="55"/>
        <v>16.766477862595419</v>
      </c>
      <c r="N224" s="4">
        <f t="shared" si="56"/>
        <v>16.848872108843533</v>
      </c>
      <c r="O224" s="4">
        <f t="shared" si="52"/>
        <v>2476.7841999999996</v>
      </c>
      <c r="P224">
        <f t="shared" si="49"/>
        <v>1</v>
      </c>
      <c r="Q224">
        <f t="shared" si="57"/>
        <v>147</v>
      </c>
    </row>
    <row r="225" spans="1:17" x14ac:dyDescent="0.2">
      <c r="A225">
        <v>1</v>
      </c>
      <c r="B225" s="3">
        <f>'Marktpreise EEX NCG 2018'!A1366</f>
        <v>43004</v>
      </c>
      <c r="C225" s="7">
        <v>0</v>
      </c>
      <c r="D225" s="7">
        <f t="shared" si="59"/>
        <v>0</v>
      </c>
      <c r="E225" s="7">
        <f t="shared" si="60"/>
        <v>0</v>
      </c>
      <c r="F225" s="4">
        <f>'Marktpreise EEX NCG 2018'!B1366</f>
        <v>17.404</v>
      </c>
      <c r="G225" s="4">
        <f t="shared" si="50"/>
        <v>17.613599999999998</v>
      </c>
      <c r="H225" s="4">
        <f t="shared" si="47"/>
        <v>0</v>
      </c>
      <c r="I225" s="19">
        <f t="shared" si="48"/>
        <v>0</v>
      </c>
      <c r="J225" s="19">
        <f t="shared" si="53"/>
        <v>8422684.3388752937</v>
      </c>
      <c r="K225" s="7">
        <f t="shared" si="51"/>
        <v>502352.63529411762</v>
      </c>
      <c r="L225" s="18">
        <f t="shared" si="54"/>
        <v>77.058823529411768</v>
      </c>
      <c r="M225" s="4">
        <f t="shared" si="55"/>
        <v>16.766477862595419</v>
      </c>
      <c r="N225" s="4">
        <f t="shared" si="56"/>
        <v>16.854039189189187</v>
      </c>
      <c r="O225" s="4">
        <f t="shared" si="52"/>
        <v>2494.3977999999997</v>
      </c>
      <c r="P225">
        <f t="shared" si="49"/>
        <v>1</v>
      </c>
      <c r="Q225">
        <f t="shared" si="57"/>
        <v>148</v>
      </c>
    </row>
    <row r="226" spans="1:17" x14ac:dyDescent="0.2">
      <c r="A226">
        <v>1</v>
      </c>
      <c r="B226" s="3">
        <f>'Marktpreise EEX NCG 2018'!A1367</f>
        <v>43005</v>
      </c>
      <c r="C226" s="7">
        <v>0</v>
      </c>
      <c r="D226" s="7">
        <f t="shared" si="59"/>
        <v>0</v>
      </c>
      <c r="E226" s="7">
        <f t="shared" si="60"/>
        <v>0</v>
      </c>
      <c r="F226" s="4">
        <f>'Marktpreise EEX NCG 2018'!B1367</f>
        <v>17.428999999999998</v>
      </c>
      <c r="G226" s="4">
        <f t="shared" si="50"/>
        <v>17.638599999999997</v>
      </c>
      <c r="H226" s="4">
        <f t="shared" si="47"/>
        <v>0</v>
      </c>
      <c r="I226" s="19">
        <f t="shared" si="48"/>
        <v>0</v>
      </c>
      <c r="J226" s="19">
        <f t="shared" si="53"/>
        <v>8422684.3388752937</v>
      </c>
      <c r="K226" s="7">
        <f t="shared" si="51"/>
        <v>502352.63529411762</v>
      </c>
      <c r="L226" s="18">
        <f t="shared" si="54"/>
        <v>77.058823529411768</v>
      </c>
      <c r="M226" s="4">
        <f t="shared" si="55"/>
        <v>16.766477862595419</v>
      </c>
      <c r="N226" s="4">
        <f t="shared" si="56"/>
        <v>16.859304697986577</v>
      </c>
      <c r="O226" s="4">
        <f t="shared" si="52"/>
        <v>2512.0364</v>
      </c>
      <c r="P226">
        <f t="shared" si="49"/>
        <v>1</v>
      </c>
      <c r="Q226">
        <f t="shared" si="57"/>
        <v>149</v>
      </c>
    </row>
    <row r="227" spans="1:17" x14ac:dyDescent="0.2">
      <c r="A227">
        <v>1</v>
      </c>
      <c r="B227" s="3">
        <f>'Marktpreise EEX NCG 2018'!A1368</f>
        <v>43006</v>
      </c>
      <c r="C227" s="7">
        <v>0</v>
      </c>
      <c r="D227" s="7">
        <f t="shared" si="59"/>
        <v>0</v>
      </c>
      <c r="E227" s="7">
        <f t="shared" si="60"/>
        <v>0</v>
      </c>
      <c r="F227" s="4">
        <f>'Marktpreise EEX NCG 2018'!B1368</f>
        <v>17.466999999999999</v>
      </c>
      <c r="G227" s="4">
        <f t="shared" si="50"/>
        <v>17.676600000000001</v>
      </c>
      <c r="H227" s="4">
        <f t="shared" si="47"/>
        <v>0</v>
      </c>
      <c r="I227" s="19">
        <f t="shared" si="48"/>
        <v>0</v>
      </c>
      <c r="J227" s="19">
        <f t="shared" si="53"/>
        <v>8422684.3388752937</v>
      </c>
      <c r="K227" s="7">
        <f t="shared" si="51"/>
        <v>502352.63529411762</v>
      </c>
      <c r="L227" s="18">
        <f t="shared" si="54"/>
        <v>77.058823529411768</v>
      </c>
      <c r="M227" s="4">
        <f t="shared" si="55"/>
        <v>16.766477862595419</v>
      </c>
      <c r="N227" s="4">
        <f t="shared" si="56"/>
        <v>16.864753333333333</v>
      </c>
      <c r="O227" s="4">
        <f t="shared" si="52"/>
        <v>2529.7129999999997</v>
      </c>
      <c r="P227">
        <f t="shared" si="49"/>
        <v>1</v>
      </c>
      <c r="Q227">
        <f t="shared" si="57"/>
        <v>150</v>
      </c>
    </row>
    <row r="228" spans="1:17" x14ac:dyDescent="0.2">
      <c r="A228">
        <v>1</v>
      </c>
      <c r="B228" s="3">
        <f>'Marktpreise EEX NCG 2018'!A1369</f>
        <v>43007</v>
      </c>
      <c r="C228" s="7">
        <v>0</v>
      </c>
      <c r="D228" s="7">
        <f t="shared" si="59"/>
        <v>0</v>
      </c>
      <c r="E228" s="7">
        <f t="shared" si="60"/>
        <v>0</v>
      </c>
      <c r="F228" s="4">
        <f>'Marktpreise EEX NCG 2018'!B1369</f>
        <v>17.045000000000002</v>
      </c>
      <c r="G228" s="4">
        <f t="shared" si="50"/>
        <v>17.254600000000003</v>
      </c>
      <c r="H228" s="4">
        <f t="shared" si="47"/>
        <v>0</v>
      </c>
      <c r="I228" s="19">
        <f t="shared" si="48"/>
        <v>0</v>
      </c>
      <c r="J228" s="19">
        <f t="shared" si="53"/>
        <v>8422684.3388752937</v>
      </c>
      <c r="K228" s="7">
        <f t="shared" si="51"/>
        <v>502352.63529411762</v>
      </c>
      <c r="L228" s="18">
        <f t="shared" si="54"/>
        <v>77.058823529411768</v>
      </c>
      <c r="M228" s="4">
        <f t="shared" si="55"/>
        <v>16.766477862595419</v>
      </c>
      <c r="N228" s="4">
        <f t="shared" si="56"/>
        <v>16.867335099337748</v>
      </c>
      <c r="O228" s="4">
        <f t="shared" si="52"/>
        <v>2546.9675999999999</v>
      </c>
      <c r="P228">
        <f t="shared" si="49"/>
        <v>1</v>
      </c>
      <c r="Q228">
        <f t="shared" si="57"/>
        <v>151</v>
      </c>
    </row>
    <row r="229" spans="1:17" x14ac:dyDescent="0.2">
      <c r="B229" s="3">
        <f>'Marktpreise EEX NCG 2018'!A1370</f>
        <v>43008</v>
      </c>
      <c r="C229" s="7">
        <v>0</v>
      </c>
      <c r="D229" s="7">
        <f t="shared" si="59"/>
        <v>0</v>
      </c>
      <c r="E229" s="7">
        <f t="shared" si="60"/>
        <v>0</v>
      </c>
      <c r="F229" s="4">
        <f>'Marktpreise EEX NCG 2018'!B1370</f>
        <v>0</v>
      </c>
      <c r="G229" s="4">
        <f t="shared" si="50"/>
        <v>17.254600000000003</v>
      </c>
      <c r="H229" s="4">
        <f t="shared" si="47"/>
        <v>0</v>
      </c>
      <c r="I229" s="19">
        <f t="shared" si="48"/>
        <v>0</v>
      </c>
      <c r="J229" s="19">
        <f t="shared" si="53"/>
        <v>8422684.3388752937</v>
      </c>
      <c r="K229" s="7">
        <f t="shared" si="51"/>
        <v>502352.63529411762</v>
      </c>
      <c r="L229" s="18">
        <f t="shared" si="54"/>
        <v>77.058823529411768</v>
      </c>
      <c r="M229" s="4">
        <f t="shared" si="55"/>
        <v>16.766477862595419</v>
      </c>
      <c r="N229" s="4">
        <f t="shared" si="56"/>
        <v>16.867335099337748</v>
      </c>
      <c r="O229" s="4">
        <f t="shared" si="52"/>
        <v>2546.9675999999999</v>
      </c>
      <c r="P229">
        <f t="shared" si="49"/>
        <v>0</v>
      </c>
      <c r="Q229">
        <f t="shared" si="57"/>
        <v>151</v>
      </c>
    </row>
    <row r="230" spans="1:17" x14ac:dyDescent="0.2">
      <c r="B230" s="3">
        <f>'Marktpreise EEX NCG 2018'!A1371</f>
        <v>43009</v>
      </c>
      <c r="C230" s="7">
        <v>0</v>
      </c>
      <c r="D230" s="7">
        <f t="shared" si="59"/>
        <v>0</v>
      </c>
      <c r="E230" s="7">
        <f t="shared" si="60"/>
        <v>0</v>
      </c>
      <c r="F230" s="4">
        <f>'Marktpreise EEX NCG 2018'!B1371</f>
        <v>0</v>
      </c>
      <c r="G230" s="4">
        <f t="shared" si="50"/>
        <v>17.254600000000003</v>
      </c>
      <c r="H230" s="4">
        <f t="shared" si="47"/>
        <v>0</v>
      </c>
      <c r="I230" s="19">
        <f t="shared" si="48"/>
        <v>0</v>
      </c>
      <c r="J230" s="19">
        <f t="shared" si="53"/>
        <v>8422684.3388752937</v>
      </c>
      <c r="K230" s="7">
        <f t="shared" si="51"/>
        <v>502352.63529411762</v>
      </c>
      <c r="L230" s="18">
        <f t="shared" si="54"/>
        <v>77.058823529411768</v>
      </c>
      <c r="M230" s="4">
        <f t="shared" si="55"/>
        <v>16.766477862595419</v>
      </c>
      <c r="N230" s="4">
        <f t="shared" si="56"/>
        <v>16.867335099337748</v>
      </c>
      <c r="O230" s="4">
        <f t="shared" si="52"/>
        <v>2546.9675999999999</v>
      </c>
      <c r="P230">
        <f t="shared" si="49"/>
        <v>0</v>
      </c>
      <c r="Q230">
        <f t="shared" si="57"/>
        <v>151</v>
      </c>
    </row>
    <row r="231" spans="1:17" x14ac:dyDescent="0.2">
      <c r="A231">
        <v>1</v>
      </c>
      <c r="B231" s="3">
        <f>'Marktpreise EEX NCG 2018'!A1372</f>
        <v>43010</v>
      </c>
      <c r="C231" s="7">
        <v>0</v>
      </c>
      <c r="D231" s="7">
        <f t="shared" si="59"/>
        <v>0</v>
      </c>
      <c r="E231" s="7">
        <f t="shared" si="60"/>
        <v>0</v>
      </c>
      <c r="F231" s="4">
        <f>'Marktpreise EEX NCG 2018'!B1372</f>
        <v>17.166</v>
      </c>
      <c r="G231" s="4">
        <f t="shared" si="50"/>
        <v>17.375599999999999</v>
      </c>
      <c r="H231" s="4">
        <f t="shared" si="47"/>
        <v>0</v>
      </c>
      <c r="I231" s="19">
        <f t="shared" si="48"/>
        <v>0</v>
      </c>
      <c r="J231" s="19">
        <f t="shared" si="53"/>
        <v>8422684.3388752937</v>
      </c>
      <c r="K231" s="7">
        <f t="shared" si="51"/>
        <v>502352.63529411762</v>
      </c>
      <c r="L231" s="18">
        <f t="shared" si="54"/>
        <v>77.058823529411768</v>
      </c>
      <c r="M231" s="4">
        <f t="shared" si="55"/>
        <v>16.766477862595419</v>
      </c>
      <c r="N231" s="4">
        <f t="shared" si="56"/>
        <v>16.870678947368418</v>
      </c>
      <c r="O231" s="4">
        <f t="shared" si="52"/>
        <v>2564.3431999999998</v>
      </c>
      <c r="P231">
        <f t="shared" si="49"/>
        <v>1</v>
      </c>
      <c r="Q231">
        <f t="shared" si="57"/>
        <v>152</v>
      </c>
    </row>
    <row r="232" spans="1:17" x14ac:dyDescent="0.2">
      <c r="A232">
        <v>1</v>
      </c>
      <c r="B232" s="3">
        <f>'Marktpreise EEX NCG 2018'!A1373</f>
        <v>43011</v>
      </c>
      <c r="C232" s="7">
        <v>0</v>
      </c>
      <c r="D232" s="7">
        <f t="shared" si="59"/>
        <v>0</v>
      </c>
      <c r="E232" s="7">
        <f t="shared" si="60"/>
        <v>0</v>
      </c>
      <c r="F232" s="4">
        <f>'Marktpreise EEX NCG 2018'!B1373</f>
        <v>17.378</v>
      </c>
      <c r="G232" s="4">
        <f t="shared" si="50"/>
        <v>17.587600000000002</v>
      </c>
      <c r="H232" s="4">
        <f t="shared" si="47"/>
        <v>0</v>
      </c>
      <c r="I232" s="19">
        <f t="shared" si="48"/>
        <v>0</v>
      </c>
      <c r="J232" s="19">
        <f t="shared" si="53"/>
        <v>8422684.3388752937</v>
      </c>
      <c r="K232" s="7">
        <f t="shared" si="51"/>
        <v>502352.63529411762</v>
      </c>
      <c r="L232" s="18">
        <f t="shared" si="54"/>
        <v>77.058823529411768</v>
      </c>
      <c r="M232" s="4">
        <f t="shared" si="55"/>
        <v>16.766477862595419</v>
      </c>
      <c r="N232" s="4">
        <f t="shared" si="56"/>
        <v>16.875364705882351</v>
      </c>
      <c r="O232" s="4">
        <f t="shared" si="52"/>
        <v>2581.9307999999996</v>
      </c>
      <c r="P232">
        <f t="shared" si="49"/>
        <v>1</v>
      </c>
      <c r="Q232">
        <f t="shared" si="57"/>
        <v>153</v>
      </c>
    </row>
    <row r="233" spans="1:17" x14ac:dyDescent="0.2">
      <c r="A233">
        <v>1</v>
      </c>
      <c r="B233" s="3">
        <f>'Marktpreise EEX NCG 2018'!A1374</f>
        <v>43012</v>
      </c>
      <c r="C233" s="7">
        <v>0</v>
      </c>
      <c r="D233" s="7">
        <f t="shared" si="59"/>
        <v>0</v>
      </c>
      <c r="E233" s="7">
        <f t="shared" si="60"/>
        <v>0</v>
      </c>
      <c r="F233" s="4">
        <f>'Marktpreise EEX NCG 2018'!B1374</f>
        <v>17.404</v>
      </c>
      <c r="G233" s="4">
        <f t="shared" si="50"/>
        <v>17.613599999999998</v>
      </c>
      <c r="H233" s="4">
        <f t="shared" si="47"/>
        <v>0</v>
      </c>
      <c r="I233" s="19">
        <f t="shared" si="48"/>
        <v>0</v>
      </c>
      <c r="J233" s="19">
        <f t="shared" si="53"/>
        <v>8422684.3388752937</v>
      </c>
      <c r="K233" s="7">
        <f t="shared" si="51"/>
        <v>502352.63529411762</v>
      </c>
      <c r="L233" s="18">
        <f t="shared" si="54"/>
        <v>77.058823529411768</v>
      </c>
      <c r="M233" s="4">
        <f t="shared" si="55"/>
        <v>16.766477862595419</v>
      </c>
      <c r="N233" s="4">
        <f t="shared" si="56"/>
        <v>16.880158441558439</v>
      </c>
      <c r="O233" s="4">
        <f t="shared" si="52"/>
        <v>2599.5443999999998</v>
      </c>
      <c r="P233">
        <f t="shared" si="49"/>
        <v>1</v>
      </c>
      <c r="Q233">
        <f t="shared" si="57"/>
        <v>154</v>
      </c>
    </row>
    <row r="234" spans="1:17" x14ac:dyDescent="0.2">
      <c r="A234">
        <v>1</v>
      </c>
      <c r="B234" s="3">
        <f>'Marktpreise EEX NCG 2018'!A1375</f>
        <v>43013</v>
      </c>
      <c r="C234" s="7">
        <v>0</v>
      </c>
      <c r="D234" s="7">
        <f t="shared" si="59"/>
        <v>0</v>
      </c>
      <c r="E234" s="7">
        <f t="shared" si="60"/>
        <v>0</v>
      </c>
      <c r="F234" s="4">
        <f>'Marktpreise EEX NCG 2018'!B1375</f>
        <v>17.437999999999999</v>
      </c>
      <c r="G234" s="4">
        <f t="shared" si="50"/>
        <v>17.647599999999997</v>
      </c>
      <c r="H234" s="4">
        <f t="shared" si="47"/>
        <v>0</v>
      </c>
      <c r="I234" s="19">
        <f t="shared" si="48"/>
        <v>0</v>
      </c>
      <c r="J234" s="19">
        <f t="shared" si="53"/>
        <v>8422684.3388752937</v>
      </c>
      <c r="K234" s="7">
        <f t="shared" si="51"/>
        <v>502352.63529411762</v>
      </c>
      <c r="L234" s="18">
        <f t="shared" si="54"/>
        <v>77.058823529411768</v>
      </c>
      <c r="M234" s="4">
        <f t="shared" si="55"/>
        <v>16.766477862595419</v>
      </c>
      <c r="N234" s="4">
        <f t="shared" si="56"/>
        <v>16.885109677419351</v>
      </c>
      <c r="O234" s="4">
        <f t="shared" si="52"/>
        <v>2617.1919999999996</v>
      </c>
      <c r="P234">
        <f t="shared" si="49"/>
        <v>1</v>
      </c>
      <c r="Q234">
        <f t="shared" si="57"/>
        <v>155</v>
      </c>
    </row>
    <row r="235" spans="1:17" x14ac:dyDescent="0.2">
      <c r="A235">
        <v>1</v>
      </c>
      <c r="B235" s="3">
        <f>'Marktpreise EEX NCG 2018'!A1376</f>
        <v>43014</v>
      </c>
      <c r="C235" s="7">
        <v>0</v>
      </c>
      <c r="D235" s="7">
        <f t="shared" si="59"/>
        <v>0</v>
      </c>
      <c r="E235" s="7">
        <f t="shared" si="60"/>
        <v>0</v>
      </c>
      <c r="F235" s="4">
        <f>'Marktpreise EEX NCG 2018'!B1376</f>
        <v>17.356999999999999</v>
      </c>
      <c r="G235" s="4">
        <f t="shared" si="50"/>
        <v>17.566600000000001</v>
      </c>
      <c r="H235" s="4">
        <f t="shared" si="47"/>
        <v>0</v>
      </c>
      <c r="I235" s="19">
        <f t="shared" si="48"/>
        <v>0</v>
      </c>
      <c r="J235" s="19">
        <f t="shared" si="53"/>
        <v>8422684.3388752937</v>
      </c>
      <c r="K235" s="7">
        <f t="shared" si="51"/>
        <v>502352.63529411762</v>
      </c>
      <c r="L235" s="18">
        <f t="shared" si="54"/>
        <v>77.058823529411768</v>
      </c>
      <c r="M235" s="4">
        <f t="shared" si="55"/>
        <v>16.766477862595419</v>
      </c>
      <c r="N235" s="4">
        <f t="shared" si="56"/>
        <v>16.889478205128203</v>
      </c>
      <c r="O235" s="4">
        <f t="shared" si="52"/>
        <v>2634.7585999999997</v>
      </c>
      <c r="P235">
        <f t="shared" si="49"/>
        <v>1</v>
      </c>
      <c r="Q235">
        <f t="shared" si="57"/>
        <v>156</v>
      </c>
    </row>
    <row r="236" spans="1:17" x14ac:dyDescent="0.2">
      <c r="B236" s="3">
        <f>'Marktpreise EEX NCG 2018'!A1377</f>
        <v>43015</v>
      </c>
      <c r="C236" s="7">
        <v>0</v>
      </c>
      <c r="D236" s="7">
        <f t="shared" si="59"/>
        <v>0</v>
      </c>
      <c r="E236" s="7">
        <f t="shared" si="60"/>
        <v>0</v>
      </c>
      <c r="F236" s="4">
        <f>'Marktpreise EEX NCG 2018'!B1377</f>
        <v>0</v>
      </c>
      <c r="G236" s="4">
        <f t="shared" si="50"/>
        <v>17.566600000000001</v>
      </c>
      <c r="H236" s="4">
        <f t="shared" si="47"/>
        <v>0</v>
      </c>
      <c r="I236" s="19">
        <f t="shared" si="48"/>
        <v>0</v>
      </c>
      <c r="J236" s="19">
        <f t="shared" si="53"/>
        <v>8422684.3388752937</v>
      </c>
      <c r="K236" s="7">
        <f t="shared" si="51"/>
        <v>502352.63529411762</v>
      </c>
      <c r="L236" s="18">
        <f t="shared" si="54"/>
        <v>77.058823529411768</v>
      </c>
      <c r="M236" s="4">
        <f t="shared" si="55"/>
        <v>16.766477862595419</v>
      </c>
      <c r="N236" s="4">
        <f t="shared" si="56"/>
        <v>16.889478205128203</v>
      </c>
      <c r="O236" s="4">
        <f t="shared" si="52"/>
        <v>2634.7585999999997</v>
      </c>
      <c r="P236">
        <f t="shared" si="49"/>
        <v>0</v>
      </c>
      <c r="Q236">
        <f t="shared" si="57"/>
        <v>156</v>
      </c>
    </row>
    <row r="237" spans="1:17" x14ac:dyDescent="0.2">
      <c r="B237" s="3">
        <f>'Marktpreise EEX NCG 2018'!A1378</f>
        <v>43016</v>
      </c>
      <c r="C237" s="7">
        <v>0</v>
      </c>
      <c r="D237" s="7">
        <f t="shared" si="59"/>
        <v>0</v>
      </c>
      <c r="E237" s="7">
        <f t="shared" si="60"/>
        <v>0</v>
      </c>
      <c r="F237" s="4">
        <f>'Marktpreise EEX NCG 2018'!B1378</f>
        <v>0</v>
      </c>
      <c r="G237" s="4">
        <f t="shared" si="50"/>
        <v>17.566600000000001</v>
      </c>
      <c r="H237" s="4">
        <f t="shared" si="47"/>
        <v>0</v>
      </c>
      <c r="I237" s="19">
        <f t="shared" si="48"/>
        <v>0</v>
      </c>
      <c r="J237" s="19">
        <f t="shared" si="53"/>
        <v>8422684.3388752937</v>
      </c>
      <c r="K237" s="7">
        <f t="shared" si="51"/>
        <v>502352.63529411762</v>
      </c>
      <c r="L237" s="18">
        <f t="shared" si="54"/>
        <v>77.058823529411768</v>
      </c>
      <c r="M237" s="4">
        <f t="shared" si="55"/>
        <v>16.766477862595419</v>
      </c>
      <c r="N237" s="4">
        <f t="shared" si="56"/>
        <v>16.889478205128203</v>
      </c>
      <c r="O237" s="4">
        <f t="shared" si="52"/>
        <v>2634.7585999999997</v>
      </c>
      <c r="P237">
        <f t="shared" si="49"/>
        <v>0</v>
      </c>
      <c r="Q237">
        <f t="shared" si="57"/>
        <v>156</v>
      </c>
    </row>
    <row r="238" spans="1:17" x14ac:dyDescent="0.2">
      <c r="A238">
        <v>1</v>
      </c>
      <c r="B238" s="3">
        <f>'Marktpreise EEX NCG 2018'!A1379</f>
        <v>43017</v>
      </c>
      <c r="C238" s="7">
        <v>0</v>
      </c>
      <c r="D238" s="7">
        <f t="shared" si="59"/>
        <v>0</v>
      </c>
      <c r="E238" s="7">
        <f t="shared" si="60"/>
        <v>0</v>
      </c>
      <c r="F238" s="4">
        <f>'Marktpreise EEX NCG 2018'!B1379</f>
        <v>17.48</v>
      </c>
      <c r="G238" s="4">
        <f t="shared" si="50"/>
        <v>17.689599999999999</v>
      </c>
      <c r="H238" s="4">
        <f t="shared" si="47"/>
        <v>0</v>
      </c>
      <c r="I238" s="19">
        <f t="shared" si="48"/>
        <v>0</v>
      </c>
      <c r="J238" s="19">
        <f t="shared" si="53"/>
        <v>8422684.3388752937</v>
      </c>
      <c r="K238" s="7">
        <f t="shared" si="51"/>
        <v>502352.63529411762</v>
      </c>
      <c r="L238" s="18">
        <f t="shared" si="54"/>
        <v>77.058823529411768</v>
      </c>
      <c r="M238" s="4">
        <f t="shared" si="55"/>
        <v>16.766477862595419</v>
      </c>
      <c r="N238" s="4">
        <f t="shared" si="56"/>
        <v>16.894574522292992</v>
      </c>
      <c r="O238" s="4">
        <f t="shared" si="52"/>
        <v>2652.4481999999998</v>
      </c>
      <c r="P238">
        <f t="shared" si="49"/>
        <v>1</v>
      </c>
      <c r="Q238">
        <f t="shared" si="57"/>
        <v>157</v>
      </c>
    </row>
    <row r="239" spans="1:17" x14ac:dyDescent="0.2">
      <c r="A239">
        <v>1</v>
      </c>
      <c r="B239" s="3">
        <f>'Marktpreise EEX NCG 2018'!A1380</f>
        <v>43018</v>
      </c>
      <c r="C239" s="7">
        <v>0</v>
      </c>
      <c r="D239" s="7">
        <f t="shared" si="59"/>
        <v>0</v>
      </c>
      <c r="E239" s="7">
        <f t="shared" si="60"/>
        <v>0</v>
      </c>
      <c r="F239" s="4">
        <f>'Marktpreise EEX NCG 2018'!B1380</f>
        <v>17.516999999999999</v>
      </c>
      <c r="G239" s="4">
        <f t="shared" si="50"/>
        <v>17.726599999999998</v>
      </c>
      <c r="H239" s="4">
        <f t="shared" si="47"/>
        <v>0</v>
      </c>
      <c r="I239" s="19">
        <f t="shared" si="48"/>
        <v>0</v>
      </c>
      <c r="J239" s="19">
        <f t="shared" si="53"/>
        <v>8422684.3388752937</v>
      </c>
      <c r="K239" s="7">
        <f t="shared" si="51"/>
        <v>502352.63529411762</v>
      </c>
      <c r="L239" s="18">
        <f t="shared" si="54"/>
        <v>77.058823529411768</v>
      </c>
      <c r="M239" s="4">
        <f t="shared" si="55"/>
        <v>16.766477862595419</v>
      </c>
      <c r="N239" s="4">
        <f t="shared" si="56"/>
        <v>16.899840506329113</v>
      </c>
      <c r="O239" s="4">
        <f t="shared" si="52"/>
        <v>2670.1747999999998</v>
      </c>
      <c r="P239">
        <f t="shared" si="49"/>
        <v>1</v>
      </c>
      <c r="Q239">
        <f t="shared" si="57"/>
        <v>158</v>
      </c>
    </row>
    <row r="240" spans="1:17" x14ac:dyDescent="0.2">
      <c r="A240">
        <v>1</v>
      </c>
      <c r="B240" s="3">
        <f>'Marktpreise EEX NCG 2018'!A1381</f>
        <v>43019</v>
      </c>
      <c r="C240" s="7">
        <v>0</v>
      </c>
      <c r="D240" s="7">
        <f t="shared" si="59"/>
        <v>0</v>
      </c>
      <c r="E240" s="7">
        <f t="shared" si="60"/>
        <v>0</v>
      </c>
      <c r="F240" s="4">
        <f>'Marktpreise EEX NCG 2018'!B1381</f>
        <v>17.434000000000001</v>
      </c>
      <c r="G240" s="4">
        <f t="shared" si="50"/>
        <v>17.643599999999999</v>
      </c>
      <c r="H240" s="4">
        <f t="shared" ref="H240:H303" si="61">IF(E240&gt;0,G240,0)</f>
        <v>0</v>
      </c>
      <c r="I240" s="19">
        <f t="shared" ref="I240:I303" si="62">E240*G240</f>
        <v>0</v>
      </c>
      <c r="J240" s="19">
        <f t="shared" si="53"/>
        <v>8422684.3388752937</v>
      </c>
      <c r="K240" s="7">
        <f t="shared" si="51"/>
        <v>502352.63529411762</v>
      </c>
      <c r="L240" s="18">
        <f t="shared" si="54"/>
        <v>77.058823529411768</v>
      </c>
      <c r="M240" s="4">
        <f t="shared" si="55"/>
        <v>16.766477862595419</v>
      </c>
      <c r="N240" s="4">
        <f t="shared" si="56"/>
        <v>16.90451823899371</v>
      </c>
      <c r="O240" s="4">
        <f t="shared" si="52"/>
        <v>2687.8183999999997</v>
      </c>
      <c r="P240">
        <f t="shared" ref="P240:P303" si="63">IF(F240&gt;0,1,0)</f>
        <v>1</v>
      </c>
      <c r="Q240">
        <f t="shared" si="57"/>
        <v>159</v>
      </c>
    </row>
    <row r="241" spans="1:17" x14ac:dyDescent="0.2">
      <c r="A241">
        <v>1</v>
      </c>
      <c r="B241" s="3">
        <f>'Marktpreise EEX NCG 2018'!A1382</f>
        <v>43020</v>
      </c>
      <c r="C241" s="7">
        <v>0</v>
      </c>
      <c r="D241" s="7">
        <f t="shared" si="59"/>
        <v>0</v>
      </c>
      <c r="E241" s="7">
        <f t="shared" si="60"/>
        <v>0</v>
      </c>
      <c r="F241" s="4">
        <f>'Marktpreise EEX NCG 2018'!B1382</f>
        <v>17.478000000000002</v>
      </c>
      <c r="G241" s="4">
        <f t="shared" ref="G241:G304" si="64">IF(F241&gt;0,F241+$E$7,G240)</f>
        <v>17.687600000000003</v>
      </c>
      <c r="H241" s="4">
        <f t="shared" si="61"/>
        <v>0</v>
      </c>
      <c r="I241" s="19">
        <f t="shared" si="62"/>
        <v>0</v>
      </c>
      <c r="J241" s="19">
        <f t="shared" si="53"/>
        <v>8422684.3388752937</v>
      </c>
      <c r="K241" s="7">
        <f t="shared" ref="K241:K304" si="65">E241+K240</f>
        <v>502352.63529411762</v>
      </c>
      <c r="L241" s="18">
        <f t="shared" si="54"/>
        <v>77.058823529411768</v>
      </c>
      <c r="M241" s="4">
        <f t="shared" si="55"/>
        <v>16.766477862595419</v>
      </c>
      <c r="N241" s="4">
        <f t="shared" si="56"/>
        <v>16.909412499999998</v>
      </c>
      <c r="O241" s="4">
        <f t="shared" ref="O241:O304" si="66">IF(F241&gt;0,G241+O240,O240)</f>
        <v>2705.5059999999999</v>
      </c>
      <c r="P241">
        <f t="shared" si="63"/>
        <v>1</v>
      </c>
      <c r="Q241">
        <f t="shared" si="57"/>
        <v>160</v>
      </c>
    </row>
    <row r="242" spans="1:17" x14ac:dyDescent="0.2">
      <c r="A242">
        <v>1</v>
      </c>
      <c r="B242" s="3">
        <f>'Marktpreise EEX NCG 2018'!A1383</f>
        <v>43021</v>
      </c>
      <c r="C242" s="7">
        <v>0</v>
      </c>
      <c r="D242" s="7">
        <f t="shared" si="59"/>
        <v>0</v>
      </c>
      <c r="E242" s="7">
        <f t="shared" si="60"/>
        <v>0</v>
      </c>
      <c r="F242" s="4">
        <f>'Marktpreise EEX NCG 2018'!B1383</f>
        <v>17.638999999999999</v>
      </c>
      <c r="G242" s="4">
        <f t="shared" si="64"/>
        <v>17.848599999999998</v>
      </c>
      <c r="H242" s="4">
        <f t="shared" si="61"/>
        <v>0</v>
      </c>
      <c r="I242" s="19">
        <f t="shared" si="62"/>
        <v>0</v>
      </c>
      <c r="J242" s="19">
        <f t="shared" si="53"/>
        <v>8422684.3388752937</v>
      </c>
      <c r="K242" s="7">
        <f t="shared" si="65"/>
        <v>502352.63529411762</v>
      </c>
      <c r="L242" s="18">
        <f t="shared" si="54"/>
        <v>77.058823529411768</v>
      </c>
      <c r="M242" s="4">
        <f t="shared" si="55"/>
        <v>16.766477862595419</v>
      </c>
      <c r="N242" s="4">
        <f t="shared" si="56"/>
        <v>16.915245962732918</v>
      </c>
      <c r="O242" s="4">
        <f t="shared" si="66"/>
        <v>2723.3545999999997</v>
      </c>
      <c r="P242">
        <f t="shared" si="63"/>
        <v>1</v>
      </c>
      <c r="Q242">
        <f t="shared" si="57"/>
        <v>161</v>
      </c>
    </row>
    <row r="243" spans="1:17" x14ac:dyDescent="0.2">
      <c r="B243" s="3">
        <f>'Marktpreise EEX NCG 2018'!A1384</f>
        <v>43022</v>
      </c>
      <c r="C243" s="7">
        <v>0</v>
      </c>
      <c r="D243" s="7">
        <f t="shared" si="59"/>
        <v>0</v>
      </c>
      <c r="E243" s="7">
        <f t="shared" si="60"/>
        <v>0</v>
      </c>
      <c r="F243" s="4">
        <f>'Marktpreise EEX NCG 2018'!B1384</f>
        <v>0</v>
      </c>
      <c r="G243" s="4">
        <f t="shared" si="64"/>
        <v>17.848599999999998</v>
      </c>
      <c r="H243" s="4">
        <f t="shared" si="61"/>
        <v>0</v>
      </c>
      <c r="I243" s="19">
        <f t="shared" si="62"/>
        <v>0</v>
      </c>
      <c r="J243" s="19">
        <f t="shared" si="53"/>
        <v>8422684.3388752937</v>
      </c>
      <c r="K243" s="7">
        <f t="shared" si="65"/>
        <v>502352.63529411762</v>
      </c>
      <c r="L243" s="18">
        <f t="shared" si="54"/>
        <v>77.058823529411768</v>
      </c>
      <c r="M243" s="4">
        <f t="shared" si="55"/>
        <v>16.766477862595419</v>
      </c>
      <c r="N243" s="4">
        <f t="shared" si="56"/>
        <v>16.915245962732918</v>
      </c>
      <c r="O243" s="4">
        <f t="shared" si="66"/>
        <v>2723.3545999999997</v>
      </c>
      <c r="P243">
        <f t="shared" si="63"/>
        <v>0</v>
      </c>
      <c r="Q243">
        <f t="shared" si="57"/>
        <v>161</v>
      </c>
    </row>
    <row r="244" spans="1:17" x14ac:dyDescent="0.2">
      <c r="B244" s="3">
        <f>'Marktpreise EEX NCG 2018'!A1385</f>
        <v>43023</v>
      </c>
      <c r="C244" s="7">
        <v>0</v>
      </c>
      <c r="D244" s="7">
        <f t="shared" si="59"/>
        <v>0</v>
      </c>
      <c r="E244" s="7">
        <f t="shared" si="60"/>
        <v>0</v>
      </c>
      <c r="F244" s="4">
        <f>'Marktpreise EEX NCG 2018'!B1385</f>
        <v>0</v>
      </c>
      <c r="G244" s="4">
        <f t="shared" si="64"/>
        <v>17.848599999999998</v>
      </c>
      <c r="H244" s="4">
        <f t="shared" si="61"/>
        <v>0</v>
      </c>
      <c r="I244" s="19">
        <f t="shared" si="62"/>
        <v>0</v>
      </c>
      <c r="J244" s="19">
        <f t="shared" si="53"/>
        <v>8422684.3388752937</v>
      </c>
      <c r="K244" s="7">
        <f t="shared" si="65"/>
        <v>502352.63529411762</v>
      </c>
      <c r="L244" s="18">
        <f t="shared" si="54"/>
        <v>77.058823529411768</v>
      </c>
      <c r="M244" s="4">
        <f t="shared" si="55"/>
        <v>16.766477862595419</v>
      </c>
      <c r="N244" s="4">
        <f t="shared" si="56"/>
        <v>16.915245962732918</v>
      </c>
      <c r="O244" s="4">
        <f t="shared" si="66"/>
        <v>2723.3545999999997</v>
      </c>
      <c r="P244">
        <f t="shared" si="63"/>
        <v>0</v>
      </c>
      <c r="Q244">
        <f t="shared" si="57"/>
        <v>161</v>
      </c>
    </row>
    <row r="245" spans="1:17" x14ac:dyDescent="0.2">
      <c r="A245">
        <v>1</v>
      </c>
      <c r="B245" s="3">
        <f>'Marktpreise EEX NCG 2018'!A1386</f>
        <v>43024</v>
      </c>
      <c r="C245" s="7">
        <v>0</v>
      </c>
      <c r="D245" s="7">
        <f t="shared" si="59"/>
        <v>0</v>
      </c>
      <c r="E245" s="7">
        <f t="shared" si="60"/>
        <v>0</v>
      </c>
      <c r="F245" s="4">
        <f>'Marktpreise EEX NCG 2018'!B1386</f>
        <v>17.748999999999999</v>
      </c>
      <c r="G245" s="4">
        <f t="shared" si="64"/>
        <v>17.958599999999997</v>
      </c>
      <c r="H245" s="4">
        <f t="shared" si="61"/>
        <v>0</v>
      </c>
      <c r="I245" s="19">
        <f t="shared" si="62"/>
        <v>0</v>
      </c>
      <c r="J245" s="19">
        <f t="shared" si="53"/>
        <v>8422684.3388752937</v>
      </c>
      <c r="K245" s="7">
        <f t="shared" si="65"/>
        <v>502352.63529411762</v>
      </c>
      <c r="L245" s="18">
        <f t="shared" si="54"/>
        <v>77.058823529411768</v>
      </c>
      <c r="M245" s="4">
        <f t="shared" si="55"/>
        <v>16.766477862595419</v>
      </c>
      <c r="N245" s="4">
        <f t="shared" si="56"/>
        <v>16.921686419753083</v>
      </c>
      <c r="O245" s="4">
        <f t="shared" si="66"/>
        <v>2741.3131999999996</v>
      </c>
      <c r="P245">
        <f t="shared" si="63"/>
        <v>1</v>
      </c>
      <c r="Q245">
        <f t="shared" si="57"/>
        <v>162</v>
      </c>
    </row>
    <row r="246" spans="1:17" x14ac:dyDescent="0.2">
      <c r="A246">
        <v>1</v>
      </c>
      <c r="B246" s="3">
        <f>'Marktpreise EEX NCG 2018'!A1387</f>
        <v>43025</v>
      </c>
      <c r="C246" s="7">
        <v>0</v>
      </c>
      <c r="D246" s="7">
        <f t="shared" si="59"/>
        <v>0</v>
      </c>
      <c r="E246" s="7">
        <f t="shared" si="60"/>
        <v>0</v>
      </c>
      <c r="F246" s="4">
        <f>'Marktpreise EEX NCG 2018'!B1387</f>
        <v>17.738</v>
      </c>
      <c r="G246" s="4">
        <f t="shared" si="64"/>
        <v>17.947600000000001</v>
      </c>
      <c r="H246" s="4">
        <f t="shared" si="61"/>
        <v>0</v>
      </c>
      <c r="I246" s="19">
        <f t="shared" si="62"/>
        <v>0</v>
      </c>
      <c r="J246" s="19">
        <f t="shared" si="53"/>
        <v>8422684.3388752937</v>
      </c>
      <c r="K246" s="7">
        <f t="shared" si="65"/>
        <v>502352.63529411762</v>
      </c>
      <c r="L246" s="18">
        <f t="shared" si="54"/>
        <v>77.058823529411768</v>
      </c>
      <c r="M246" s="4">
        <f t="shared" si="55"/>
        <v>16.766477862595419</v>
      </c>
      <c r="N246" s="4">
        <f t="shared" si="56"/>
        <v>16.927980368098158</v>
      </c>
      <c r="O246" s="4">
        <f t="shared" si="66"/>
        <v>2759.2607999999996</v>
      </c>
      <c r="P246">
        <f t="shared" si="63"/>
        <v>1</v>
      </c>
      <c r="Q246">
        <f t="shared" si="57"/>
        <v>163</v>
      </c>
    </row>
    <row r="247" spans="1:17" x14ac:dyDescent="0.2">
      <c r="A247">
        <v>1</v>
      </c>
      <c r="B247" s="3">
        <f>'Marktpreise EEX NCG 2018'!A1388</f>
        <v>43026</v>
      </c>
      <c r="C247" s="7">
        <v>0</v>
      </c>
      <c r="D247" s="7">
        <f t="shared" si="59"/>
        <v>0</v>
      </c>
      <c r="E247" s="7">
        <f t="shared" si="60"/>
        <v>0</v>
      </c>
      <c r="F247" s="4">
        <f>'Marktpreise EEX NCG 2018'!B1388</f>
        <v>17.745999999999999</v>
      </c>
      <c r="G247" s="4">
        <f t="shared" si="64"/>
        <v>17.955599999999997</v>
      </c>
      <c r="H247" s="4">
        <f t="shared" si="61"/>
        <v>0</v>
      </c>
      <c r="I247" s="19">
        <f t="shared" si="62"/>
        <v>0</v>
      </c>
      <c r="J247" s="19">
        <f t="shared" si="53"/>
        <v>8422684.3388752937</v>
      </c>
      <c r="K247" s="7">
        <f t="shared" si="65"/>
        <v>502352.63529411762</v>
      </c>
      <c r="L247" s="18">
        <f t="shared" si="54"/>
        <v>77.058823529411768</v>
      </c>
      <c r="M247" s="4">
        <f t="shared" si="55"/>
        <v>16.766477862595419</v>
      </c>
      <c r="N247" s="4">
        <f t="shared" si="56"/>
        <v>16.93424634146341</v>
      </c>
      <c r="O247" s="4">
        <f t="shared" si="66"/>
        <v>2777.2163999999993</v>
      </c>
      <c r="P247">
        <f t="shared" si="63"/>
        <v>1</v>
      </c>
      <c r="Q247">
        <f t="shared" si="57"/>
        <v>164</v>
      </c>
    </row>
    <row r="248" spans="1:17" x14ac:dyDescent="0.2">
      <c r="A248">
        <v>1</v>
      </c>
      <c r="B248" s="3">
        <f>'Marktpreise EEX NCG 2018'!A1389</f>
        <v>43027</v>
      </c>
      <c r="C248" s="7">
        <v>0</v>
      </c>
      <c r="D248" s="7">
        <f t="shared" si="59"/>
        <v>0</v>
      </c>
      <c r="E248" s="7">
        <f t="shared" si="60"/>
        <v>0</v>
      </c>
      <c r="F248" s="4">
        <f>'Marktpreise EEX NCG 2018'!B1389</f>
        <v>17.581</v>
      </c>
      <c r="G248" s="4">
        <f t="shared" si="64"/>
        <v>17.790599999999998</v>
      </c>
      <c r="H248" s="4">
        <f t="shared" si="61"/>
        <v>0</v>
      </c>
      <c r="I248" s="19">
        <f t="shared" si="62"/>
        <v>0</v>
      </c>
      <c r="J248" s="19">
        <f t="shared" si="53"/>
        <v>8422684.3388752937</v>
      </c>
      <c r="K248" s="7">
        <f t="shared" si="65"/>
        <v>502352.63529411762</v>
      </c>
      <c r="L248" s="18">
        <f t="shared" si="54"/>
        <v>77.058823529411768</v>
      </c>
      <c r="M248" s="4">
        <f t="shared" si="55"/>
        <v>16.766477862595419</v>
      </c>
      <c r="N248" s="4">
        <f t="shared" si="56"/>
        <v>16.939436363636357</v>
      </c>
      <c r="O248" s="4">
        <f t="shared" si="66"/>
        <v>2795.0069999999992</v>
      </c>
      <c r="P248">
        <f t="shared" si="63"/>
        <v>1</v>
      </c>
      <c r="Q248">
        <f t="shared" si="57"/>
        <v>165</v>
      </c>
    </row>
    <row r="249" spans="1:17" x14ac:dyDescent="0.2">
      <c r="A249">
        <v>1</v>
      </c>
      <c r="B249" s="3">
        <f>'Marktpreise EEX NCG 2018'!A1390</f>
        <v>43028</v>
      </c>
      <c r="C249" s="7">
        <v>0</v>
      </c>
      <c r="D249" s="7">
        <f t="shared" si="59"/>
        <v>0</v>
      </c>
      <c r="E249" s="7">
        <f t="shared" si="60"/>
        <v>0</v>
      </c>
      <c r="F249" s="4">
        <f>'Marktpreise EEX NCG 2018'!B1390</f>
        <v>17.337</v>
      </c>
      <c r="G249" s="4">
        <f t="shared" si="64"/>
        <v>17.546599999999998</v>
      </c>
      <c r="H249" s="4">
        <f t="shared" si="61"/>
        <v>0</v>
      </c>
      <c r="I249" s="19">
        <f t="shared" si="62"/>
        <v>0</v>
      </c>
      <c r="J249" s="19">
        <f t="shared" si="53"/>
        <v>8422684.3388752937</v>
      </c>
      <c r="K249" s="7">
        <f t="shared" si="65"/>
        <v>502352.63529411762</v>
      </c>
      <c r="L249" s="18">
        <f t="shared" si="54"/>
        <v>77.058823529411768</v>
      </c>
      <c r="M249" s="4">
        <f t="shared" si="55"/>
        <v>16.766477862595419</v>
      </c>
      <c r="N249" s="4">
        <f t="shared" si="56"/>
        <v>16.943093975903611</v>
      </c>
      <c r="O249" s="4">
        <f t="shared" si="66"/>
        <v>2812.5535999999993</v>
      </c>
      <c r="P249">
        <f t="shared" si="63"/>
        <v>1</v>
      </c>
      <c r="Q249">
        <f t="shared" si="57"/>
        <v>166</v>
      </c>
    </row>
    <row r="250" spans="1:17" x14ac:dyDescent="0.2">
      <c r="B250" s="3">
        <f>'Marktpreise EEX NCG 2018'!A1391</f>
        <v>43029</v>
      </c>
      <c r="C250" s="7">
        <v>0</v>
      </c>
      <c r="D250" s="7">
        <f t="shared" si="59"/>
        <v>0</v>
      </c>
      <c r="E250" s="7">
        <f t="shared" si="60"/>
        <v>0</v>
      </c>
      <c r="F250" s="4">
        <f>'Marktpreise EEX NCG 2018'!B1391</f>
        <v>0</v>
      </c>
      <c r="G250" s="4">
        <f t="shared" si="64"/>
        <v>17.546599999999998</v>
      </c>
      <c r="H250" s="4">
        <f t="shared" si="61"/>
        <v>0</v>
      </c>
      <c r="I250" s="19">
        <f t="shared" si="62"/>
        <v>0</v>
      </c>
      <c r="J250" s="19">
        <f t="shared" si="53"/>
        <v>8422684.3388752937</v>
      </c>
      <c r="K250" s="7">
        <f t="shared" si="65"/>
        <v>502352.63529411762</v>
      </c>
      <c r="L250" s="18">
        <f t="shared" si="54"/>
        <v>77.058823529411768</v>
      </c>
      <c r="M250" s="4">
        <f t="shared" si="55"/>
        <v>16.766477862595419</v>
      </c>
      <c r="N250" s="4">
        <f t="shared" si="56"/>
        <v>16.943093975903611</v>
      </c>
      <c r="O250" s="4">
        <f t="shared" si="66"/>
        <v>2812.5535999999993</v>
      </c>
      <c r="P250">
        <f t="shared" si="63"/>
        <v>0</v>
      </c>
      <c r="Q250">
        <f t="shared" si="57"/>
        <v>166</v>
      </c>
    </row>
    <row r="251" spans="1:17" x14ac:dyDescent="0.2">
      <c r="B251" s="3">
        <f>'Marktpreise EEX NCG 2018'!A1392</f>
        <v>43030</v>
      </c>
      <c r="C251" s="7">
        <v>0</v>
      </c>
      <c r="D251" s="7">
        <f t="shared" si="59"/>
        <v>0</v>
      </c>
      <c r="E251" s="7">
        <f t="shared" si="60"/>
        <v>0</v>
      </c>
      <c r="F251" s="4">
        <f>'Marktpreise EEX NCG 2018'!B1392</f>
        <v>0</v>
      </c>
      <c r="G251" s="4">
        <f t="shared" si="64"/>
        <v>17.546599999999998</v>
      </c>
      <c r="H251" s="4">
        <f t="shared" si="61"/>
        <v>0</v>
      </c>
      <c r="I251" s="19">
        <f t="shared" si="62"/>
        <v>0</v>
      </c>
      <c r="J251" s="19">
        <f t="shared" si="53"/>
        <v>8422684.3388752937</v>
      </c>
      <c r="K251" s="7">
        <f t="shared" si="65"/>
        <v>502352.63529411762</v>
      </c>
      <c r="L251" s="18">
        <f t="shared" si="54"/>
        <v>77.058823529411768</v>
      </c>
      <c r="M251" s="4">
        <f t="shared" si="55"/>
        <v>16.766477862595419</v>
      </c>
      <c r="N251" s="4">
        <f t="shared" si="56"/>
        <v>16.943093975903611</v>
      </c>
      <c r="O251" s="4">
        <f t="shared" si="66"/>
        <v>2812.5535999999993</v>
      </c>
      <c r="P251">
        <f t="shared" si="63"/>
        <v>0</v>
      </c>
      <c r="Q251">
        <f t="shared" si="57"/>
        <v>166</v>
      </c>
    </row>
    <row r="252" spans="1:17" x14ac:dyDescent="0.2">
      <c r="A252">
        <v>1</v>
      </c>
      <c r="B252" s="3">
        <f>'Marktpreise EEX NCG 2018'!A1393</f>
        <v>43031</v>
      </c>
      <c r="C252" s="7">
        <v>0</v>
      </c>
      <c r="D252" s="7">
        <f t="shared" si="59"/>
        <v>0</v>
      </c>
      <c r="E252" s="7">
        <f t="shared" si="60"/>
        <v>0</v>
      </c>
      <c r="F252" s="4">
        <f>'Marktpreise EEX NCG 2018'!B1393</f>
        <v>17.286000000000001</v>
      </c>
      <c r="G252" s="4">
        <f t="shared" si="64"/>
        <v>17.495600000000003</v>
      </c>
      <c r="H252" s="4">
        <f t="shared" si="61"/>
        <v>0</v>
      </c>
      <c r="I252" s="19">
        <f t="shared" si="62"/>
        <v>0</v>
      </c>
      <c r="J252" s="19">
        <f t="shared" si="53"/>
        <v>8422684.3388752937</v>
      </c>
      <c r="K252" s="7">
        <f t="shared" si="65"/>
        <v>502352.63529411762</v>
      </c>
      <c r="L252" s="18">
        <f t="shared" si="54"/>
        <v>77.058823529411768</v>
      </c>
      <c r="M252" s="4">
        <f t="shared" si="55"/>
        <v>16.766477862595419</v>
      </c>
      <c r="N252" s="4">
        <f t="shared" si="56"/>
        <v>16.946402395209578</v>
      </c>
      <c r="O252" s="4">
        <f t="shared" si="66"/>
        <v>2830.0491999999995</v>
      </c>
      <c r="P252">
        <f t="shared" si="63"/>
        <v>1</v>
      </c>
      <c r="Q252">
        <f t="shared" si="57"/>
        <v>167</v>
      </c>
    </row>
    <row r="253" spans="1:17" x14ac:dyDescent="0.2">
      <c r="A253">
        <v>1</v>
      </c>
      <c r="B253" s="3">
        <f>'Marktpreise EEX NCG 2018'!A1394</f>
        <v>43032</v>
      </c>
      <c r="C253" s="7">
        <v>0</v>
      </c>
      <c r="D253" s="7">
        <f t="shared" si="59"/>
        <v>0</v>
      </c>
      <c r="E253" s="7">
        <f t="shared" si="60"/>
        <v>0</v>
      </c>
      <c r="F253" s="4">
        <f>'Marktpreise EEX NCG 2018'!B1394</f>
        <v>17.262</v>
      </c>
      <c r="G253" s="4">
        <f t="shared" si="64"/>
        <v>17.471600000000002</v>
      </c>
      <c r="H253" s="4">
        <f t="shared" si="61"/>
        <v>0</v>
      </c>
      <c r="I253" s="19">
        <f t="shared" si="62"/>
        <v>0</v>
      </c>
      <c r="J253" s="19">
        <f t="shared" si="53"/>
        <v>8422684.3388752937</v>
      </c>
      <c r="K253" s="7">
        <f t="shared" si="65"/>
        <v>502352.63529411762</v>
      </c>
      <c r="L253" s="18">
        <f t="shared" si="54"/>
        <v>77.058823529411768</v>
      </c>
      <c r="M253" s="4">
        <f t="shared" si="55"/>
        <v>16.766477862595419</v>
      </c>
      <c r="N253" s="4">
        <f t="shared" si="56"/>
        <v>16.949528571428566</v>
      </c>
      <c r="O253" s="4">
        <f t="shared" si="66"/>
        <v>2847.5207999999993</v>
      </c>
      <c r="P253">
        <f t="shared" si="63"/>
        <v>1</v>
      </c>
      <c r="Q253">
        <f t="shared" si="57"/>
        <v>168</v>
      </c>
    </row>
    <row r="254" spans="1:17" x14ac:dyDescent="0.2">
      <c r="A254">
        <v>1</v>
      </c>
      <c r="B254" s="3">
        <f>'Marktpreise EEX NCG 2018'!A1395</f>
        <v>43033</v>
      </c>
      <c r="C254" s="7">
        <v>0</v>
      </c>
      <c r="D254" s="7">
        <f t="shared" si="59"/>
        <v>0</v>
      </c>
      <c r="E254" s="7">
        <f t="shared" si="60"/>
        <v>0</v>
      </c>
      <c r="F254" s="4">
        <f>'Marktpreise EEX NCG 2018'!B1395</f>
        <v>17.478000000000002</v>
      </c>
      <c r="G254" s="4">
        <f t="shared" si="64"/>
        <v>17.687600000000003</v>
      </c>
      <c r="H254" s="4">
        <f t="shared" si="61"/>
        <v>0</v>
      </c>
      <c r="I254" s="19">
        <f t="shared" si="62"/>
        <v>0</v>
      </c>
      <c r="J254" s="19">
        <f t="shared" si="53"/>
        <v>8422684.3388752937</v>
      </c>
      <c r="K254" s="7">
        <f t="shared" si="65"/>
        <v>502352.63529411762</v>
      </c>
      <c r="L254" s="18">
        <f t="shared" si="54"/>
        <v>77.058823529411768</v>
      </c>
      <c r="M254" s="4">
        <f t="shared" si="55"/>
        <v>16.766477862595419</v>
      </c>
      <c r="N254" s="4">
        <f t="shared" si="56"/>
        <v>16.953895857988162</v>
      </c>
      <c r="O254" s="4">
        <f t="shared" si="66"/>
        <v>2865.2083999999995</v>
      </c>
      <c r="P254">
        <f t="shared" si="63"/>
        <v>1</v>
      </c>
      <c r="Q254">
        <f t="shared" si="57"/>
        <v>169</v>
      </c>
    </row>
    <row r="255" spans="1:17" x14ac:dyDescent="0.2">
      <c r="A255">
        <v>1</v>
      </c>
      <c r="B255" s="3">
        <f>'Marktpreise EEX NCG 2018'!A1396</f>
        <v>43034</v>
      </c>
      <c r="C255" s="7">
        <v>0</v>
      </c>
      <c r="D255" s="7">
        <f t="shared" si="59"/>
        <v>0</v>
      </c>
      <c r="E255" s="7">
        <f t="shared" si="60"/>
        <v>0</v>
      </c>
      <c r="F255" s="4">
        <f>'Marktpreise EEX NCG 2018'!B1396</f>
        <v>17.475999999999999</v>
      </c>
      <c r="G255" s="4">
        <f t="shared" si="64"/>
        <v>17.685600000000001</v>
      </c>
      <c r="H255" s="4">
        <f t="shared" si="61"/>
        <v>0</v>
      </c>
      <c r="I255" s="19">
        <f t="shared" si="62"/>
        <v>0</v>
      </c>
      <c r="J255" s="19">
        <f t="shared" si="53"/>
        <v>8422684.3388752937</v>
      </c>
      <c r="K255" s="7">
        <f t="shared" si="65"/>
        <v>502352.63529411762</v>
      </c>
      <c r="L255" s="18">
        <f t="shared" si="54"/>
        <v>77.058823529411768</v>
      </c>
      <c r="M255" s="4">
        <f t="shared" si="55"/>
        <v>16.766477862595419</v>
      </c>
      <c r="N255" s="4">
        <f t="shared" si="56"/>
        <v>16.958199999999994</v>
      </c>
      <c r="O255" s="4">
        <f t="shared" si="66"/>
        <v>2882.8939999999993</v>
      </c>
      <c r="P255">
        <f t="shared" si="63"/>
        <v>1</v>
      </c>
      <c r="Q255">
        <f t="shared" si="57"/>
        <v>170</v>
      </c>
    </row>
    <row r="256" spans="1:17" x14ac:dyDescent="0.2">
      <c r="A256">
        <v>1</v>
      </c>
      <c r="B256" s="3">
        <f>'Marktpreise EEX NCG 2018'!A1397</f>
        <v>43035</v>
      </c>
      <c r="C256" s="7">
        <v>0</v>
      </c>
      <c r="D256" s="7">
        <f t="shared" si="59"/>
        <v>0</v>
      </c>
      <c r="E256" s="7">
        <f t="shared" si="60"/>
        <v>0</v>
      </c>
      <c r="F256" s="4">
        <f>'Marktpreise EEX NCG 2018'!B1397</f>
        <v>17.667999999999999</v>
      </c>
      <c r="G256" s="4">
        <f t="shared" si="64"/>
        <v>17.877600000000001</v>
      </c>
      <c r="H256" s="4">
        <f t="shared" si="61"/>
        <v>0</v>
      </c>
      <c r="I256" s="19">
        <f t="shared" si="62"/>
        <v>0</v>
      </c>
      <c r="J256" s="19">
        <f t="shared" si="53"/>
        <v>8422684.3388752937</v>
      </c>
      <c r="K256" s="7">
        <f t="shared" si="65"/>
        <v>502352.63529411762</v>
      </c>
      <c r="L256" s="18">
        <f t="shared" si="54"/>
        <v>77.058823529411768</v>
      </c>
      <c r="M256" s="4">
        <f t="shared" si="55"/>
        <v>16.766477862595419</v>
      </c>
      <c r="N256" s="4">
        <f t="shared" si="56"/>
        <v>16.963576608187129</v>
      </c>
      <c r="O256" s="4">
        <f t="shared" si="66"/>
        <v>2900.7715999999991</v>
      </c>
      <c r="P256">
        <f t="shared" si="63"/>
        <v>1</v>
      </c>
      <c r="Q256">
        <f t="shared" si="57"/>
        <v>171</v>
      </c>
    </row>
    <row r="257" spans="1:17" x14ac:dyDescent="0.2">
      <c r="B257" s="3">
        <f>'Marktpreise EEX NCG 2018'!A1398</f>
        <v>43036</v>
      </c>
      <c r="C257" s="7">
        <v>0</v>
      </c>
      <c r="D257" s="7">
        <f t="shared" si="59"/>
        <v>0</v>
      </c>
      <c r="E257" s="7">
        <f t="shared" si="60"/>
        <v>0</v>
      </c>
      <c r="F257" s="4">
        <f>'Marktpreise EEX NCG 2018'!B1398</f>
        <v>0</v>
      </c>
      <c r="G257" s="4">
        <f t="shared" si="64"/>
        <v>17.877600000000001</v>
      </c>
      <c r="H257" s="4">
        <f t="shared" si="61"/>
        <v>0</v>
      </c>
      <c r="I257" s="19">
        <f t="shared" si="62"/>
        <v>0</v>
      </c>
      <c r="J257" s="19">
        <f t="shared" si="53"/>
        <v>8422684.3388752937</v>
      </c>
      <c r="K257" s="7">
        <f t="shared" si="65"/>
        <v>502352.63529411762</v>
      </c>
      <c r="L257" s="18">
        <f t="shared" si="54"/>
        <v>77.058823529411768</v>
      </c>
      <c r="M257" s="4">
        <f t="shared" si="55"/>
        <v>16.766477862595419</v>
      </c>
      <c r="N257" s="4">
        <f t="shared" si="56"/>
        <v>16.963576608187129</v>
      </c>
      <c r="O257" s="4">
        <f t="shared" si="66"/>
        <v>2900.7715999999991</v>
      </c>
      <c r="P257">
        <f t="shared" si="63"/>
        <v>0</v>
      </c>
      <c r="Q257">
        <f t="shared" si="57"/>
        <v>171</v>
      </c>
    </row>
    <row r="258" spans="1:17" x14ac:dyDescent="0.2">
      <c r="B258" s="3">
        <f>'Marktpreise EEX NCG 2018'!A1399</f>
        <v>43037</v>
      </c>
      <c r="C258" s="7">
        <v>0</v>
      </c>
      <c r="D258" s="7">
        <f t="shared" si="59"/>
        <v>0</v>
      </c>
      <c r="E258" s="7">
        <f t="shared" si="60"/>
        <v>0</v>
      </c>
      <c r="F258" s="4">
        <f>'Marktpreise EEX NCG 2018'!B1399</f>
        <v>0</v>
      </c>
      <c r="G258" s="4">
        <f t="shared" si="64"/>
        <v>17.877600000000001</v>
      </c>
      <c r="H258" s="4">
        <f t="shared" si="61"/>
        <v>0</v>
      </c>
      <c r="I258" s="19">
        <f t="shared" si="62"/>
        <v>0</v>
      </c>
      <c r="J258" s="19">
        <f t="shared" ref="J258:J308" si="67">I258+J257</f>
        <v>8422684.3388752937</v>
      </c>
      <c r="K258" s="7">
        <f t="shared" si="65"/>
        <v>502352.63529411762</v>
      </c>
      <c r="L258" s="18">
        <f t="shared" ref="L258:L308" si="68">K258*100/$C$6</f>
        <v>77.058823529411768</v>
      </c>
      <c r="M258" s="4">
        <f t="shared" ref="M258:M321" si="69">J258/K258</f>
        <v>16.766477862595419</v>
      </c>
      <c r="N258" s="4">
        <f t="shared" ref="N258:N308" si="70">O258/Q258</f>
        <v>16.963576608187129</v>
      </c>
      <c r="O258" s="4">
        <f t="shared" si="66"/>
        <v>2900.7715999999991</v>
      </c>
      <c r="P258">
        <f t="shared" si="63"/>
        <v>0</v>
      </c>
      <c r="Q258">
        <f t="shared" ref="Q258:Q308" si="71">P258+Q257</f>
        <v>171</v>
      </c>
    </row>
    <row r="259" spans="1:17" x14ac:dyDescent="0.2">
      <c r="A259">
        <v>1</v>
      </c>
      <c r="B259" s="3">
        <f>'Marktpreise EEX NCG 2018'!A1400</f>
        <v>43038</v>
      </c>
      <c r="C259" s="7">
        <v>0</v>
      </c>
      <c r="D259" s="7">
        <f t="shared" si="59"/>
        <v>0</v>
      </c>
      <c r="E259" s="7">
        <f t="shared" si="60"/>
        <v>0</v>
      </c>
      <c r="F259" s="4">
        <f>'Marktpreise EEX NCG 2018'!B1400</f>
        <v>17.614999999999998</v>
      </c>
      <c r="G259" s="4">
        <f t="shared" si="64"/>
        <v>17.824599999999997</v>
      </c>
      <c r="H259" s="4">
        <f t="shared" si="61"/>
        <v>0</v>
      </c>
      <c r="I259" s="19">
        <f t="shared" si="62"/>
        <v>0</v>
      </c>
      <c r="J259" s="19">
        <f t="shared" si="67"/>
        <v>8422684.3388752937</v>
      </c>
      <c r="K259" s="7">
        <f t="shared" si="65"/>
        <v>502352.63529411762</v>
      </c>
      <c r="L259" s="18">
        <f t="shared" si="68"/>
        <v>77.058823529411768</v>
      </c>
      <c r="M259" s="4">
        <f t="shared" si="69"/>
        <v>16.766477862595419</v>
      </c>
      <c r="N259" s="4">
        <f t="shared" si="70"/>
        <v>16.968582558139531</v>
      </c>
      <c r="O259" s="4">
        <f t="shared" si="66"/>
        <v>2918.596199999999</v>
      </c>
      <c r="P259">
        <f t="shared" si="63"/>
        <v>1</v>
      </c>
      <c r="Q259">
        <f t="shared" si="71"/>
        <v>172</v>
      </c>
    </row>
    <row r="260" spans="1:17" x14ac:dyDescent="0.2">
      <c r="A260">
        <v>1</v>
      </c>
      <c r="B260" s="3">
        <f>'Marktpreise EEX NCG 2018'!A1401</f>
        <v>43039</v>
      </c>
      <c r="C260" s="7">
        <v>0</v>
      </c>
      <c r="D260" s="7">
        <f t="shared" si="59"/>
        <v>0</v>
      </c>
      <c r="E260" s="7">
        <f t="shared" si="60"/>
        <v>0</v>
      </c>
      <c r="F260" s="4">
        <f>'Marktpreise EEX NCG 2018'!B1401</f>
        <v>17.747</v>
      </c>
      <c r="G260" s="4">
        <f t="shared" si="64"/>
        <v>17.956600000000002</v>
      </c>
      <c r="H260" s="4">
        <f t="shared" si="61"/>
        <v>0</v>
      </c>
      <c r="I260" s="19">
        <f t="shared" si="62"/>
        <v>0</v>
      </c>
      <c r="J260" s="19">
        <f t="shared" si="67"/>
        <v>8422684.3388752937</v>
      </c>
      <c r="K260" s="7">
        <f t="shared" si="65"/>
        <v>502352.63529411762</v>
      </c>
      <c r="L260" s="18">
        <f t="shared" si="68"/>
        <v>77.058823529411768</v>
      </c>
      <c r="M260" s="4">
        <f t="shared" si="69"/>
        <v>16.766477862595419</v>
      </c>
      <c r="N260" s="4">
        <f t="shared" si="70"/>
        <v>16.974293641618491</v>
      </c>
      <c r="O260" s="4">
        <f t="shared" si="66"/>
        <v>2936.552799999999</v>
      </c>
      <c r="P260">
        <f t="shared" si="63"/>
        <v>1</v>
      </c>
      <c r="Q260">
        <f t="shared" si="71"/>
        <v>173</v>
      </c>
    </row>
    <row r="261" spans="1:17" x14ac:dyDescent="0.2">
      <c r="B261" s="3">
        <f>'Marktpreise EEX NCG 2018'!A1402</f>
        <v>43040</v>
      </c>
      <c r="C261" s="7">
        <f t="shared" si="58"/>
        <v>0</v>
      </c>
      <c r="D261" s="7">
        <f t="shared" si="59"/>
        <v>0</v>
      </c>
      <c r="E261" s="7">
        <f t="shared" si="60"/>
        <v>0</v>
      </c>
      <c r="F261" s="4">
        <f>'Marktpreise EEX NCG 2018'!B1402</f>
        <v>17.856000000000002</v>
      </c>
      <c r="G261" s="4">
        <f t="shared" si="64"/>
        <v>18.065600000000003</v>
      </c>
      <c r="H261" s="4">
        <f t="shared" si="61"/>
        <v>0</v>
      </c>
      <c r="I261" s="19">
        <f t="shared" si="62"/>
        <v>0</v>
      </c>
      <c r="J261" s="19">
        <f t="shared" si="67"/>
        <v>8422684.3388752937</v>
      </c>
      <c r="K261" s="7">
        <f t="shared" si="65"/>
        <v>502352.63529411762</v>
      </c>
      <c r="L261" s="18">
        <f t="shared" si="68"/>
        <v>77.058823529411768</v>
      </c>
      <c r="M261" s="4">
        <f t="shared" si="69"/>
        <v>16.766477862595419</v>
      </c>
      <c r="N261" s="4">
        <f t="shared" si="70"/>
        <v>16.980565517241374</v>
      </c>
      <c r="O261" s="4">
        <f t="shared" si="66"/>
        <v>2954.6183999999989</v>
      </c>
      <c r="P261">
        <f t="shared" si="63"/>
        <v>1</v>
      </c>
      <c r="Q261">
        <f t="shared" si="71"/>
        <v>174</v>
      </c>
    </row>
    <row r="262" spans="1:17" x14ac:dyDescent="0.2">
      <c r="B262" s="3">
        <f>'Marktpreise EEX NCG 2018'!A1403</f>
        <v>43041</v>
      </c>
      <c r="C262" s="7">
        <f t="shared" si="58"/>
        <v>0</v>
      </c>
      <c r="D262" s="7">
        <f t="shared" si="59"/>
        <v>0</v>
      </c>
      <c r="E262" s="7">
        <f t="shared" si="60"/>
        <v>0</v>
      </c>
      <c r="F262" s="4">
        <f>'Marktpreise EEX NCG 2018'!B1403</f>
        <v>17.733000000000001</v>
      </c>
      <c r="G262" s="4">
        <f t="shared" si="64"/>
        <v>17.942599999999999</v>
      </c>
      <c r="H262" s="4">
        <f t="shared" si="61"/>
        <v>0</v>
      </c>
      <c r="I262" s="19">
        <f t="shared" si="62"/>
        <v>0</v>
      </c>
      <c r="J262" s="19">
        <f t="shared" si="67"/>
        <v>8422684.3388752937</v>
      </c>
      <c r="K262" s="7">
        <f t="shared" si="65"/>
        <v>502352.63529411762</v>
      </c>
      <c r="L262" s="18">
        <f t="shared" si="68"/>
        <v>77.058823529411768</v>
      </c>
      <c r="M262" s="4">
        <f t="shared" si="69"/>
        <v>16.766477862595419</v>
      </c>
      <c r="N262" s="4">
        <f t="shared" si="70"/>
        <v>16.986062857142851</v>
      </c>
      <c r="O262" s="4">
        <f t="shared" si="66"/>
        <v>2972.5609999999988</v>
      </c>
      <c r="P262">
        <f t="shared" si="63"/>
        <v>1</v>
      </c>
      <c r="Q262">
        <f t="shared" si="71"/>
        <v>175</v>
      </c>
    </row>
    <row r="263" spans="1:17" x14ac:dyDescent="0.2">
      <c r="B263" s="3">
        <f>'Marktpreise EEX NCG 2018'!A1404</f>
        <v>43042</v>
      </c>
      <c r="C263" s="7">
        <f t="shared" si="58"/>
        <v>0</v>
      </c>
      <c r="D263" s="7">
        <f t="shared" si="59"/>
        <v>0</v>
      </c>
      <c r="E263" s="7">
        <f t="shared" si="60"/>
        <v>0</v>
      </c>
      <c r="F263" s="4">
        <f>'Marktpreise EEX NCG 2018'!B1404</f>
        <v>17.541</v>
      </c>
      <c r="G263" s="4">
        <f t="shared" si="64"/>
        <v>17.750599999999999</v>
      </c>
      <c r="H263" s="4">
        <f t="shared" si="61"/>
        <v>0</v>
      </c>
      <c r="I263" s="19">
        <f t="shared" si="62"/>
        <v>0</v>
      </c>
      <c r="J263" s="19">
        <f t="shared" si="67"/>
        <v>8422684.3388752937</v>
      </c>
      <c r="K263" s="7">
        <f t="shared" si="65"/>
        <v>502352.63529411762</v>
      </c>
      <c r="L263" s="18">
        <f t="shared" si="68"/>
        <v>77.058823529411768</v>
      </c>
      <c r="M263" s="4">
        <f t="shared" si="69"/>
        <v>16.766477862595419</v>
      </c>
      <c r="N263" s="4">
        <f t="shared" si="70"/>
        <v>16.99040681818181</v>
      </c>
      <c r="O263" s="4">
        <f t="shared" si="66"/>
        <v>2990.3115999999986</v>
      </c>
      <c r="P263">
        <f t="shared" si="63"/>
        <v>1</v>
      </c>
      <c r="Q263">
        <f t="shared" si="71"/>
        <v>176</v>
      </c>
    </row>
    <row r="264" spans="1:17" x14ac:dyDescent="0.2">
      <c r="B264" s="3">
        <f>'Marktpreise EEX NCG 2018'!A1405</f>
        <v>43043</v>
      </c>
      <c r="C264" s="7">
        <f t="shared" si="58"/>
        <v>0</v>
      </c>
      <c r="D264" s="7">
        <f t="shared" si="59"/>
        <v>0</v>
      </c>
      <c r="E264" s="7">
        <f t="shared" si="60"/>
        <v>0</v>
      </c>
      <c r="F264" s="4">
        <f>'Marktpreise EEX NCG 2018'!B1405</f>
        <v>0</v>
      </c>
      <c r="G264" s="4">
        <f t="shared" si="64"/>
        <v>17.750599999999999</v>
      </c>
      <c r="H264" s="4">
        <f t="shared" si="61"/>
        <v>0</v>
      </c>
      <c r="I264" s="19">
        <f t="shared" si="62"/>
        <v>0</v>
      </c>
      <c r="J264" s="19">
        <f t="shared" si="67"/>
        <v>8422684.3388752937</v>
      </c>
      <c r="K264" s="7">
        <f t="shared" si="65"/>
        <v>502352.63529411762</v>
      </c>
      <c r="L264" s="18">
        <f t="shared" si="68"/>
        <v>77.058823529411768</v>
      </c>
      <c r="M264" s="4">
        <f t="shared" si="69"/>
        <v>16.766477862595419</v>
      </c>
      <c r="N264" s="4">
        <f t="shared" si="70"/>
        <v>16.99040681818181</v>
      </c>
      <c r="O264" s="4">
        <f t="shared" si="66"/>
        <v>2990.3115999999986</v>
      </c>
      <c r="P264">
        <f t="shared" si="63"/>
        <v>0</v>
      </c>
      <c r="Q264">
        <f t="shared" si="71"/>
        <v>176</v>
      </c>
    </row>
    <row r="265" spans="1:17" x14ac:dyDescent="0.2">
      <c r="B265" s="3">
        <f>'Marktpreise EEX NCG 2018'!A1406</f>
        <v>43044</v>
      </c>
      <c r="C265" s="7">
        <f t="shared" si="58"/>
        <v>0</v>
      </c>
      <c r="D265" s="7">
        <f t="shared" si="59"/>
        <v>0</v>
      </c>
      <c r="E265" s="7">
        <f t="shared" si="60"/>
        <v>0</v>
      </c>
      <c r="F265" s="4">
        <f>'Marktpreise EEX NCG 2018'!B1406</f>
        <v>0</v>
      </c>
      <c r="G265" s="4">
        <f t="shared" si="64"/>
        <v>17.750599999999999</v>
      </c>
      <c r="H265" s="4">
        <f t="shared" si="61"/>
        <v>0</v>
      </c>
      <c r="I265" s="19">
        <f t="shared" si="62"/>
        <v>0</v>
      </c>
      <c r="J265" s="19">
        <f t="shared" si="67"/>
        <v>8422684.3388752937</v>
      </c>
      <c r="K265" s="7">
        <f t="shared" si="65"/>
        <v>502352.63529411762</v>
      </c>
      <c r="L265" s="18">
        <f t="shared" si="68"/>
        <v>77.058823529411768</v>
      </c>
      <c r="M265" s="4">
        <f t="shared" si="69"/>
        <v>16.766477862595419</v>
      </c>
      <c r="N265" s="4">
        <f t="shared" si="70"/>
        <v>16.99040681818181</v>
      </c>
      <c r="O265" s="4">
        <f t="shared" si="66"/>
        <v>2990.3115999999986</v>
      </c>
      <c r="P265">
        <f t="shared" si="63"/>
        <v>0</v>
      </c>
      <c r="Q265">
        <f t="shared" si="71"/>
        <v>176</v>
      </c>
    </row>
    <row r="266" spans="1:17" x14ac:dyDescent="0.2">
      <c r="B266" s="3">
        <f>'Marktpreise EEX NCG 2018'!A1407</f>
        <v>43045</v>
      </c>
      <c r="C266" s="7">
        <f t="shared" si="58"/>
        <v>0</v>
      </c>
      <c r="D266" s="7">
        <f t="shared" si="59"/>
        <v>0</v>
      </c>
      <c r="E266" s="7">
        <f t="shared" si="60"/>
        <v>0</v>
      </c>
      <c r="F266" s="4">
        <f>'Marktpreise EEX NCG 2018'!B1407</f>
        <v>18.036000000000001</v>
      </c>
      <c r="G266" s="4">
        <f t="shared" si="64"/>
        <v>18.245600000000003</v>
      </c>
      <c r="H266" s="4">
        <f t="shared" si="61"/>
        <v>0</v>
      </c>
      <c r="I266" s="19">
        <f t="shared" si="62"/>
        <v>0</v>
      </c>
      <c r="J266" s="19">
        <f t="shared" si="67"/>
        <v>8422684.3388752937</v>
      </c>
      <c r="K266" s="7">
        <f t="shared" si="65"/>
        <v>502352.63529411762</v>
      </c>
      <c r="L266" s="18">
        <f t="shared" si="68"/>
        <v>77.058823529411768</v>
      </c>
      <c r="M266" s="4">
        <f t="shared" si="69"/>
        <v>16.766477862595419</v>
      </c>
      <c r="N266" s="4">
        <f t="shared" si="70"/>
        <v>16.99749830508474</v>
      </c>
      <c r="O266" s="4">
        <f t="shared" si="66"/>
        <v>3008.5571999999988</v>
      </c>
      <c r="P266">
        <f t="shared" si="63"/>
        <v>1</v>
      </c>
      <c r="Q266">
        <f t="shared" si="71"/>
        <v>177</v>
      </c>
    </row>
    <row r="267" spans="1:17" x14ac:dyDescent="0.2">
      <c r="B267" s="3">
        <f>'Marktpreise EEX NCG 2018'!A1408</f>
        <v>43046</v>
      </c>
      <c r="C267" s="7">
        <f t="shared" si="58"/>
        <v>0</v>
      </c>
      <c r="D267" s="7">
        <f t="shared" si="59"/>
        <v>0</v>
      </c>
      <c r="E267" s="7">
        <f t="shared" si="60"/>
        <v>0</v>
      </c>
      <c r="F267" s="4">
        <f>'Marktpreise EEX NCG 2018'!B1408</f>
        <v>18.277999999999999</v>
      </c>
      <c r="G267" s="4">
        <f t="shared" si="64"/>
        <v>18.4876</v>
      </c>
      <c r="H267" s="4">
        <f t="shared" si="61"/>
        <v>0</v>
      </c>
      <c r="I267" s="19">
        <f t="shared" si="62"/>
        <v>0</v>
      </c>
      <c r="J267" s="19">
        <f t="shared" si="67"/>
        <v>8422684.3388752937</v>
      </c>
      <c r="K267" s="7">
        <f t="shared" si="65"/>
        <v>502352.63529411762</v>
      </c>
      <c r="L267" s="18">
        <f t="shared" si="68"/>
        <v>77.058823529411768</v>
      </c>
      <c r="M267" s="4">
        <f t="shared" si="69"/>
        <v>16.766477862595419</v>
      </c>
      <c r="N267" s="4">
        <f t="shared" si="70"/>
        <v>17.005869662921342</v>
      </c>
      <c r="O267" s="4">
        <f t="shared" si="66"/>
        <v>3027.0447999999988</v>
      </c>
      <c r="P267">
        <f t="shared" si="63"/>
        <v>1</v>
      </c>
      <c r="Q267">
        <f t="shared" si="71"/>
        <v>178</v>
      </c>
    </row>
    <row r="268" spans="1:17" x14ac:dyDescent="0.2">
      <c r="B268" s="3">
        <f>'Marktpreise EEX NCG 2018'!A1409</f>
        <v>43047</v>
      </c>
      <c r="C268" s="7">
        <f t="shared" si="58"/>
        <v>0</v>
      </c>
      <c r="D268" s="7">
        <f t="shared" si="59"/>
        <v>0</v>
      </c>
      <c r="E268" s="7">
        <f t="shared" si="60"/>
        <v>0</v>
      </c>
      <c r="F268" s="4">
        <f>'Marktpreise EEX NCG 2018'!B1409</f>
        <v>18.314</v>
      </c>
      <c r="G268" s="4">
        <f t="shared" si="64"/>
        <v>18.523600000000002</v>
      </c>
      <c r="H268" s="4">
        <f t="shared" si="61"/>
        <v>0</v>
      </c>
      <c r="I268" s="19">
        <f t="shared" si="62"/>
        <v>0</v>
      </c>
      <c r="J268" s="19">
        <f t="shared" si="67"/>
        <v>8422684.3388752937</v>
      </c>
      <c r="K268" s="7">
        <f t="shared" si="65"/>
        <v>502352.63529411762</v>
      </c>
      <c r="L268" s="18">
        <f t="shared" si="68"/>
        <v>77.058823529411768</v>
      </c>
      <c r="M268" s="4">
        <f t="shared" si="69"/>
        <v>16.766477862595419</v>
      </c>
      <c r="N268" s="4">
        <f t="shared" si="70"/>
        <v>17.014348603351948</v>
      </c>
      <c r="O268" s="4">
        <f t="shared" si="66"/>
        <v>3045.5683999999987</v>
      </c>
      <c r="P268">
        <f t="shared" si="63"/>
        <v>1</v>
      </c>
      <c r="Q268">
        <f t="shared" si="71"/>
        <v>179</v>
      </c>
    </row>
    <row r="269" spans="1:17" x14ac:dyDescent="0.2">
      <c r="B269" s="3">
        <f>'Marktpreise EEX NCG 2018'!A1410</f>
        <v>43048</v>
      </c>
      <c r="C269" s="7">
        <f t="shared" ref="C269:C308" si="72">IF(A269&gt;0,$C$6/$C$8,0)</f>
        <v>0</v>
      </c>
      <c r="D269" s="7">
        <f t="shared" si="59"/>
        <v>0</v>
      </c>
      <c r="E269" s="7">
        <f t="shared" si="60"/>
        <v>0</v>
      </c>
      <c r="F269" s="4">
        <f>'Marktpreise EEX NCG 2018'!B1410</f>
        <v>18.495000000000001</v>
      </c>
      <c r="G269" s="4">
        <f t="shared" si="64"/>
        <v>18.704599999999999</v>
      </c>
      <c r="H269" s="4">
        <f t="shared" si="61"/>
        <v>0</v>
      </c>
      <c r="I269" s="19">
        <f t="shared" si="62"/>
        <v>0</v>
      </c>
      <c r="J269" s="19">
        <f t="shared" si="67"/>
        <v>8422684.3388752937</v>
      </c>
      <c r="K269" s="7">
        <f t="shared" si="65"/>
        <v>502352.63529411762</v>
      </c>
      <c r="L269" s="18">
        <f t="shared" si="68"/>
        <v>77.058823529411768</v>
      </c>
      <c r="M269" s="4">
        <f t="shared" si="69"/>
        <v>16.766477862595419</v>
      </c>
      <c r="N269" s="4">
        <f t="shared" si="70"/>
        <v>17.023738888888882</v>
      </c>
      <c r="O269" s="4">
        <f t="shared" si="66"/>
        <v>3064.2729999999988</v>
      </c>
      <c r="P269">
        <f t="shared" si="63"/>
        <v>1</v>
      </c>
      <c r="Q269">
        <f t="shared" si="71"/>
        <v>180</v>
      </c>
    </row>
    <row r="270" spans="1:17" x14ac:dyDescent="0.2">
      <c r="B270" s="3">
        <f>'Marktpreise EEX NCG 2018'!A1411</f>
        <v>43049</v>
      </c>
      <c r="C270" s="7">
        <f t="shared" si="72"/>
        <v>0</v>
      </c>
      <c r="D270" s="7">
        <f t="shared" si="59"/>
        <v>0</v>
      </c>
      <c r="E270" s="7">
        <f t="shared" si="60"/>
        <v>0</v>
      </c>
      <c r="F270" s="4">
        <f>'Marktpreise EEX NCG 2018'!B1411</f>
        <v>18.684999999999999</v>
      </c>
      <c r="G270" s="4">
        <f t="shared" si="64"/>
        <v>18.894599999999997</v>
      </c>
      <c r="H270" s="4">
        <f t="shared" si="61"/>
        <v>0</v>
      </c>
      <c r="I270" s="19">
        <f t="shared" si="62"/>
        <v>0</v>
      </c>
      <c r="J270" s="19">
        <f t="shared" si="67"/>
        <v>8422684.3388752937</v>
      </c>
      <c r="K270" s="7">
        <f t="shared" si="65"/>
        <v>502352.63529411762</v>
      </c>
      <c r="L270" s="18">
        <f t="shared" si="68"/>
        <v>77.058823529411768</v>
      </c>
      <c r="M270" s="4">
        <f t="shared" si="69"/>
        <v>16.766477862595419</v>
      </c>
      <c r="N270" s="4">
        <f t="shared" si="70"/>
        <v>17.034075138121541</v>
      </c>
      <c r="O270" s="4">
        <f t="shared" si="66"/>
        <v>3083.1675999999989</v>
      </c>
      <c r="P270">
        <f t="shared" si="63"/>
        <v>1</v>
      </c>
      <c r="Q270">
        <f t="shared" si="71"/>
        <v>181</v>
      </c>
    </row>
    <row r="271" spans="1:17" x14ac:dyDescent="0.2">
      <c r="B271" s="3">
        <f>'Marktpreise EEX NCG 2018'!A1412</f>
        <v>43050</v>
      </c>
      <c r="C271" s="7">
        <f t="shared" si="72"/>
        <v>0</v>
      </c>
      <c r="D271" s="7">
        <f t="shared" si="59"/>
        <v>0</v>
      </c>
      <c r="E271" s="7">
        <f t="shared" si="60"/>
        <v>0</v>
      </c>
      <c r="F271" s="4">
        <f>'Marktpreise EEX NCG 2018'!B1412</f>
        <v>0</v>
      </c>
      <c r="G271" s="4">
        <f t="shared" si="64"/>
        <v>18.894599999999997</v>
      </c>
      <c r="H271" s="4">
        <f t="shared" si="61"/>
        <v>0</v>
      </c>
      <c r="I271" s="19">
        <f t="shared" si="62"/>
        <v>0</v>
      </c>
      <c r="J271" s="19">
        <f t="shared" si="67"/>
        <v>8422684.3388752937</v>
      </c>
      <c r="K271" s="7">
        <f t="shared" si="65"/>
        <v>502352.63529411762</v>
      </c>
      <c r="L271" s="18">
        <f t="shared" si="68"/>
        <v>77.058823529411768</v>
      </c>
      <c r="M271" s="4">
        <f t="shared" si="69"/>
        <v>16.766477862595419</v>
      </c>
      <c r="N271" s="4">
        <f t="shared" si="70"/>
        <v>17.034075138121541</v>
      </c>
      <c r="O271" s="4">
        <f t="shared" si="66"/>
        <v>3083.1675999999989</v>
      </c>
      <c r="P271">
        <f t="shared" si="63"/>
        <v>0</v>
      </c>
      <c r="Q271">
        <f t="shared" si="71"/>
        <v>181</v>
      </c>
    </row>
    <row r="272" spans="1:17" x14ac:dyDescent="0.2">
      <c r="B272" s="3">
        <f>'Marktpreise EEX NCG 2018'!A1413</f>
        <v>43051</v>
      </c>
      <c r="C272" s="7">
        <f t="shared" si="72"/>
        <v>0</v>
      </c>
      <c r="D272" s="7">
        <f t="shared" si="59"/>
        <v>0</v>
      </c>
      <c r="E272" s="7">
        <f t="shared" si="60"/>
        <v>0</v>
      </c>
      <c r="F272" s="4">
        <f>'Marktpreise EEX NCG 2018'!B1413</f>
        <v>0</v>
      </c>
      <c r="G272" s="4">
        <f t="shared" si="64"/>
        <v>18.894599999999997</v>
      </c>
      <c r="H272" s="4">
        <f t="shared" si="61"/>
        <v>0</v>
      </c>
      <c r="I272" s="19">
        <f t="shared" si="62"/>
        <v>0</v>
      </c>
      <c r="J272" s="19">
        <f t="shared" si="67"/>
        <v>8422684.3388752937</v>
      </c>
      <c r="K272" s="7">
        <f t="shared" si="65"/>
        <v>502352.63529411762</v>
      </c>
      <c r="L272" s="18">
        <f t="shared" si="68"/>
        <v>77.058823529411768</v>
      </c>
      <c r="M272" s="4">
        <f t="shared" si="69"/>
        <v>16.766477862595419</v>
      </c>
      <c r="N272" s="4">
        <f t="shared" si="70"/>
        <v>17.034075138121541</v>
      </c>
      <c r="O272" s="4">
        <f t="shared" si="66"/>
        <v>3083.1675999999989</v>
      </c>
      <c r="P272">
        <f t="shared" si="63"/>
        <v>0</v>
      </c>
      <c r="Q272">
        <f t="shared" si="71"/>
        <v>181</v>
      </c>
    </row>
    <row r="273" spans="2:17" x14ac:dyDescent="0.2">
      <c r="B273" s="3">
        <f>'Marktpreise EEX NCG 2018'!A1414</f>
        <v>43052</v>
      </c>
      <c r="C273" s="7">
        <f t="shared" si="72"/>
        <v>0</v>
      </c>
      <c r="D273" s="7">
        <f t="shared" si="59"/>
        <v>0</v>
      </c>
      <c r="E273" s="7">
        <f t="shared" si="60"/>
        <v>0</v>
      </c>
      <c r="F273" s="4">
        <f>'Marktpreise EEX NCG 2018'!B1414</f>
        <v>18.713000000000001</v>
      </c>
      <c r="G273" s="4">
        <f t="shared" si="64"/>
        <v>18.922600000000003</v>
      </c>
      <c r="H273" s="4">
        <f t="shared" si="61"/>
        <v>0</v>
      </c>
      <c r="I273" s="19">
        <f t="shared" si="62"/>
        <v>0</v>
      </c>
      <c r="J273" s="19">
        <f t="shared" si="67"/>
        <v>8422684.3388752937</v>
      </c>
      <c r="K273" s="7">
        <f t="shared" si="65"/>
        <v>502352.63529411762</v>
      </c>
      <c r="L273" s="18">
        <f t="shared" si="68"/>
        <v>77.058823529411768</v>
      </c>
      <c r="M273" s="4">
        <f t="shared" si="69"/>
        <v>16.766477862595419</v>
      </c>
      <c r="N273" s="4">
        <f t="shared" si="70"/>
        <v>17.044451648351643</v>
      </c>
      <c r="O273" s="4">
        <f t="shared" si="66"/>
        <v>3102.0901999999987</v>
      </c>
      <c r="P273">
        <f t="shared" si="63"/>
        <v>1</v>
      </c>
      <c r="Q273">
        <f t="shared" si="71"/>
        <v>182</v>
      </c>
    </row>
    <row r="274" spans="2:17" x14ac:dyDescent="0.2">
      <c r="B274" s="3">
        <f>'Marktpreise EEX NCG 2018'!A1415</f>
        <v>43053</v>
      </c>
      <c r="C274" s="7">
        <f t="shared" si="72"/>
        <v>0</v>
      </c>
      <c r="D274" s="7">
        <f t="shared" si="59"/>
        <v>0</v>
      </c>
      <c r="E274" s="7">
        <f t="shared" si="60"/>
        <v>0</v>
      </c>
      <c r="F274" s="4">
        <f>'Marktpreise EEX NCG 2018'!B1415</f>
        <v>18.358000000000001</v>
      </c>
      <c r="G274" s="4">
        <f t="shared" si="64"/>
        <v>18.567599999999999</v>
      </c>
      <c r="H274" s="4">
        <f t="shared" si="61"/>
        <v>0</v>
      </c>
      <c r="I274" s="19">
        <f t="shared" si="62"/>
        <v>0</v>
      </c>
      <c r="J274" s="19">
        <f t="shared" si="67"/>
        <v>8422684.3388752937</v>
      </c>
      <c r="K274" s="7">
        <f t="shared" si="65"/>
        <v>502352.63529411762</v>
      </c>
      <c r="L274" s="18">
        <f t="shared" si="68"/>
        <v>77.058823529411768</v>
      </c>
      <c r="M274" s="4">
        <f t="shared" si="69"/>
        <v>16.766477862595419</v>
      </c>
      <c r="N274" s="4">
        <f t="shared" si="70"/>
        <v>17.05277486338797</v>
      </c>
      <c r="O274" s="4">
        <f t="shared" si="66"/>
        <v>3120.6577999999986</v>
      </c>
      <c r="P274">
        <f t="shared" si="63"/>
        <v>1</v>
      </c>
      <c r="Q274">
        <f t="shared" si="71"/>
        <v>183</v>
      </c>
    </row>
    <row r="275" spans="2:17" x14ac:dyDescent="0.2">
      <c r="B275" s="3">
        <f>'Marktpreise EEX NCG 2018'!A1416</f>
        <v>43054</v>
      </c>
      <c r="C275" s="7">
        <f t="shared" si="72"/>
        <v>0</v>
      </c>
      <c r="D275" s="7">
        <f t="shared" si="59"/>
        <v>0</v>
      </c>
      <c r="E275" s="7">
        <f t="shared" si="60"/>
        <v>0</v>
      </c>
      <c r="F275" s="4">
        <f>'Marktpreise EEX NCG 2018'!B1416</f>
        <v>18.132999999999999</v>
      </c>
      <c r="G275" s="4">
        <f t="shared" si="64"/>
        <v>18.342599999999997</v>
      </c>
      <c r="H275" s="4">
        <f t="shared" si="61"/>
        <v>0</v>
      </c>
      <c r="I275" s="19">
        <f t="shared" si="62"/>
        <v>0</v>
      </c>
      <c r="J275" s="19">
        <f t="shared" si="67"/>
        <v>8422684.3388752937</v>
      </c>
      <c r="K275" s="7">
        <f t="shared" si="65"/>
        <v>502352.63529411762</v>
      </c>
      <c r="L275" s="18">
        <f t="shared" si="68"/>
        <v>77.058823529411768</v>
      </c>
      <c r="M275" s="4">
        <f t="shared" si="69"/>
        <v>16.766477862595419</v>
      </c>
      <c r="N275" s="4">
        <f t="shared" si="70"/>
        <v>17.059784782608688</v>
      </c>
      <c r="O275" s="4">
        <f t="shared" si="66"/>
        <v>3139.0003999999985</v>
      </c>
      <c r="P275">
        <f t="shared" si="63"/>
        <v>1</v>
      </c>
      <c r="Q275">
        <f t="shared" si="71"/>
        <v>184</v>
      </c>
    </row>
    <row r="276" spans="2:17" x14ac:dyDescent="0.2">
      <c r="B276" s="3">
        <f>'Marktpreise EEX NCG 2018'!A1417</f>
        <v>43055</v>
      </c>
      <c r="C276" s="7">
        <f t="shared" si="72"/>
        <v>0</v>
      </c>
      <c r="D276" s="7">
        <f t="shared" si="59"/>
        <v>0</v>
      </c>
      <c r="E276" s="7">
        <f t="shared" si="60"/>
        <v>0</v>
      </c>
      <c r="F276" s="4">
        <f>'Marktpreise EEX NCG 2018'!B1417</f>
        <v>18.302</v>
      </c>
      <c r="G276" s="4">
        <f t="shared" si="64"/>
        <v>18.511600000000001</v>
      </c>
      <c r="H276" s="4">
        <f t="shared" si="61"/>
        <v>0</v>
      </c>
      <c r="I276" s="19">
        <f t="shared" si="62"/>
        <v>0</v>
      </c>
      <c r="J276" s="19">
        <f t="shared" si="67"/>
        <v>8422684.3388752937</v>
      </c>
      <c r="K276" s="7">
        <f t="shared" si="65"/>
        <v>502352.63529411762</v>
      </c>
      <c r="L276" s="18">
        <f t="shared" si="68"/>
        <v>77.058823529411768</v>
      </c>
      <c r="M276" s="4">
        <f t="shared" si="69"/>
        <v>16.766477862595419</v>
      </c>
      <c r="N276" s="4">
        <f t="shared" si="70"/>
        <v>17.067632432432422</v>
      </c>
      <c r="O276" s="4">
        <f t="shared" si="66"/>
        <v>3157.5119999999984</v>
      </c>
      <c r="P276">
        <f t="shared" si="63"/>
        <v>1</v>
      </c>
      <c r="Q276">
        <f t="shared" si="71"/>
        <v>185</v>
      </c>
    </row>
    <row r="277" spans="2:17" x14ac:dyDescent="0.2">
      <c r="B277" s="3">
        <f>'Marktpreise EEX NCG 2018'!A1418</f>
        <v>43056</v>
      </c>
      <c r="C277" s="7">
        <f t="shared" si="72"/>
        <v>0</v>
      </c>
      <c r="D277" s="7">
        <f t="shared" ref="D277:D321" si="73">IF(G277&gt;=G276,IF(F277=0,C277+D276,0),C277+D276)</f>
        <v>0</v>
      </c>
      <c r="E277" s="7">
        <f t="shared" ref="E277:E321" si="74">IF(G277&gt;=G276,IF(F277=0,0,C277+D276),0)</f>
        <v>0</v>
      </c>
      <c r="F277" s="4">
        <f>'Marktpreise EEX NCG 2018'!B1418</f>
        <v>18.149000000000001</v>
      </c>
      <c r="G277" s="4">
        <f t="shared" si="64"/>
        <v>18.358600000000003</v>
      </c>
      <c r="H277" s="4">
        <f t="shared" si="61"/>
        <v>0</v>
      </c>
      <c r="I277" s="19">
        <f t="shared" si="62"/>
        <v>0</v>
      </c>
      <c r="J277" s="19">
        <f t="shared" si="67"/>
        <v>8422684.3388752937</v>
      </c>
      <c r="K277" s="7">
        <f t="shared" si="65"/>
        <v>502352.63529411762</v>
      </c>
      <c r="L277" s="18">
        <f t="shared" si="68"/>
        <v>77.058823529411768</v>
      </c>
      <c r="M277" s="4">
        <f t="shared" si="69"/>
        <v>16.766477862595419</v>
      </c>
      <c r="N277" s="4">
        <f t="shared" si="70"/>
        <v>17.074573118279559</v>
      </c>
      <c r="O277" s="4">
        <f t="shared" si="66"/>
        <v>3175.8705999999984</v>
      </c>
      <c r="P277">
        <f t="shared" si="63"/>
        <v>1</v>
      </c>
      <c r="Q277">
        <f t="shared" si="71"/>
        <v>186</v>
      </c>
    </row>
    <row r="278" spans="2:17" x14ac:dyDescent="0.2">
      <c r="B278" s="3">
        <f>'Marktpreise EEX NCG 2018'!A1419</f>
        <v>43057</v>
      </c>
      <c r="C278" s="7">
        <f t="shared" si="72"/>
        <v>0</v>
      </c>
      <c r="D278" s="7">
        <f t="shared" si="73"/>
        <v>0</v>
      </c>
      <c r="E278" s="7">
        <f t="shared" si="74"/>
        <v>0</v>
      </c>
      <c r="F278" s="4">
        <f>'Marktpreise EEX NCG 2018'!B1419</f>
        <v>0</v>
      </c>
      <c r="G278" s="4">
        <f t="shared" si="64"/>
        <v>18.358600000000003</v>
      </c>
      <c r="H278" s="4">
        <f t="shared" si="61"/>
        <v>0</v>
      </c>
      <c r="I278" s="19">
        <f t="shared" si="62"/>
        <v>0</v>
      </c>
      <c r="J278" s="19">
        <f t="shared" si="67"/>
        <v>8422684.3388752937</v>
      </c>
      <c r="K278" s="7">
        <f t="shared" si="65"/>
        <v>502352.63529411762</v>
      </c>
      <c r="L278" s="18">
        <f t="shared" si="68"/>
        <v>77.058823529411768</v>
      </c>
      <c r="M278" s="4">
        <f t="shared" si="69"/>
        <v>16.766477862595419</v>
      </c>
      <c r="N278" s="4">
        <f t="shared" si="70"/>
        <v>17.074573118279559</v>
      </c>
      <c r="O278" s="4">
        <f t="shared" si="66"/>
        <v>3175.8705999999984</v>
      </c>
      <c r="P278">
        <f t="shared" si="63"/>
        <v>0</v>
      </c>
      <c r="Q278">
        <f t="shared" si="71"/>
        <v>186</v>
      </c>
    </row>
    <row r="279" spans="2:17" x14ac:dyDescent="0.2">
      <c r="B279" s="3">
        <f>'Marktpreise EEX NCG 2018'!A1420</f>
        <v>43058</v>
      </c>
      <c r="C279" s="7">
        <f t="shared" si="72"/>
        <v>0</v>
      </c>
      <c r="D279" s="7">
        <f t="shared" si="73"/>
        <v>0</v>
      </c>
      <c r="E279" s="7">
        <f t="shared" si="74"/>
        <v>0</v>
      </c>
      <c r="F279" s="4">
        <f>'Marktpreise EEX NCG 2018'!B1420</f>
        <v>0</v>
      </c>
      <c r="G279" s="4">
        <f t="shared" si="64"/>
        <v>18.358600000000003</v>
      </c>
      <c r="H279" s="4">
        <f t="shared" si="61"/>
        <v>0</v>
      </c>
      <c r="I279" s="19">
        <f t="shared" si="62"/>
        <v>0</v>
      </c>
      <c r="J279" s="19">
        <f t="shared" si="67"/>
        <v>8422684.3388752937</v>
      </c>
      <c r="K279" s="7">
        <f t="shared" si="65"/>
        <v>502352.63529411762</v>
      </c>
      <c r="L279" s="18">
        <f t="shared" si="68"/>
        <v>77.058823529411768</v>
      </c>
      <c r="M279" s="4">
        <f t="shared" si="69"/>
        <v>16.766477862595419</v>
      </c>
      <c r="N279" s="4">
        <f t="shared" si="70"/>
        <v>17.074573118279559</v>
      </c>
      <c r="O279" s="4">
        <f t="shared" si="66"/>
        <v>3175.8705999999984</v>
      </c>
      <c r="P279">
        <f t="shared" si="63"/>
        <v>0</v>
      </c>
      <c r="Q279">
        <f t="shared" si="71"/>
        <v>186</v>
      </c>
    </row>
    <row r="280" spans="2:17" x14ac:dyDescent="0.2">
      <c r="B280" s="3">
        <f>'Marktpreise EEX NCG 2018'!A1421</f>
        <v>43059</v>
      </c>
      <c r="C280" s="7">
        <f t="shared" si="72"/>
        <v>0</v>
      </c>
      <c r="D280" s="7">
        <f t="shared" si="73"/>
        <v>0</v>
      </c>
      <c r="E280" s="7">
        <f t="shared" si="74"/>
        <v>0</v>
      </c>
      <c r="F280" s="4">
        <f>'Marktpreise EEX NCG 2018'!B1421</f>
        <v>18.440999999999999</v>
      </c>
      <c r="G280" s="4">
        <f t="shared" si="64"/>
        <v>18.650599999999997</v>
      </c>
      <c r="H280" s="4">
        <f t="shared" si="61"/>
        <v>0</v>
      </c>
      <c r="I280" s="19">
        <f t="shared" si="62"/>
        <v>0</v>
      </c>
      <c r="J280" s="19">
        <f t="shared" si="67"/>
        <v>8422684.3388752937</v>
      </c>
      <c r="K280" s="7">
        <f t="shared" si="65"/>
        <v>502352.63529411762</v>
      </c>
      <c r="L280" s="18">
        <f t="shared" si="68"/>
        <v>77.058823529411768</v>
      </c>
      <c r="M280" s="4">
        <f t="shared" si="69"/>
        <v>16.766477862595419</v>
      </c>
      <c r="N280" s="4">
        <f t="shared" si="70"/>
        <v>17.083001069518708</v>
      </c>
      <c r="O280" s="4">
        <f t="shared" si="66"/>
        <v>3194.5211999999983</v>
      </c>
      <c r="P280">
        <f t="shared" si="63"/>
        <v>1</v>
      </c>
      <c r="Q280">
        <f t="shared" si="71"/>
        <v>187</v>
      </c>
    </row>
    <row r="281" spans="2:17" x14ac:dyDescent="0.2">
      <c r="B281" s="3">
        <f>'Marktpreise EEX NCG 2018'!A1422</f>
        <v>43060</v>
      </c>
      <c r="C281" s="7">
        <f t="shared" si="72"/>
        <v>0</v>
      </c>
      <c r="D281" s="7">
        <f t="shared" si="73"/>
        <v>0</v>
      </c>
      <c r="E281" s="7">
        <f t="shared" si="74"/>
        <v>0</v>
      </c>
      <c r="F281" s="4">
        <f>'Marktpreise EEX NCG 2018'!B1422</f>
        <v>18.681999999999999</v>
      </c>
      <c r="G281" s="4">
        <f t="shared" si="64"/>
        <v>18.891599999999997</v>
      </c>
      <c r="H281" s="4">
        <f t="shared" si="61"/>
        <v>0</v>
      </c>
      <c r="I281" s="19">
        <f t="shared" si="62"/>
        <v>0</v>
      </c>
      <c r="J281" s="19">
        <f t="shared" si="67"/>
        <v>8422684.3388752937</v>
      </c>
      <c r="K281" s="7">
        <f t="shared" si="65"/>
        <v>502352.63529411762</v>
      </c>
      <c r="L281" s="18">
        <f t="shared" si="68"/>
        <v>77.058823529411768</v>
      </c>
      <c r="M281" s="4">
        <f t="shared" si="69"/>
        <v>16.766477862595419</v>
      </c>
      <c r="N281" s="4">
        <f t="shared" si="70"/>
        <v>17.092621276595736</v>
      </c>
      <c r="O281" s="4">
        <f t="shared" si="66"/>
        <v>3213.4127999999982</v>
      </c>
      <c r="P281">
        <f t="shared" si="63"/>
        <v>1</v>
      </c>
      <c r="Q281">
        <f t="shared" si="71"/>
        <v>188</v>
      </c>
    </row>
    <row r="282" spans="2:17" x14ac:dyDescent="0.2">
      <c r="B282" s="3">
        <f>'Marktpreise EEX NCG 2018'!A1423</f>
        <v>43061</v>
      </c>
      <c r="C282" s="7">
        <f t="shared" si="72"/>
        <v>0</v>
      </c>
      <c r="D282" s="7">
        <f t="shared" si="73"/>
        <v>0</v>
      </c>
      <c r="E282" s="7">
        <f t="shared" si="74"/>
        <v>0</v>
      </c>
      <c r="F282" s="4">
        <f>'Marktpreise EEX NCG 2018'!B1423</f>
        <v>18.538</v>
      </c>
      <c r="G282" s="4">
        <f t="shared" si="64"/>
        <v>18.747599999999998</v>
      </c>
      <c r="H282" s="4">
        <f t="shared" si="61"/>
        <v>0</v>
      </c>
      <c r="I282" s="19">
        <f t="shared" si="62"/>
        <v>0</v>
      </c>
      <c r="J282" s="19">
        <f t="shared" si="67"/>
        <v>8422684.3388752937</v>
      </c>
      <c r="K282" s="7">
        <f t="shared" si="65"/>
        <v>502352.63529411762</v>
      </c>
      <c r="L282" s="18">
        <f t="shared" si="68"/>
        <v>77.058823529411768</v>
      </c>
      <c r="M282" s="4">
        <f t="shared" si="69"/>
        <v>16.766477862595419</v>
      </c>
      <c r="N282" s="4">
        <f t="shared" si="70"/>
        <v>17.10137777777777</v>
      </c>
      <c r="O282" s="4">
        <f t="shared" si="66"/>
        <v>3232.1603999999984</v>
      </c>
      <c r="P282">
        <f t="shared" si="63"/>
        <v>1</v>
      </c>
      <c r="Q282">
        <f t="shared" si="71"/>
        <v>189</v>
      </c>
    </row>
    <row r="283" spans="2:17" x14ac:dyDescent="0.2">
      <c r="B283" s="3">
        <f>'Marktpreise EEX NCG 2018'!A1424</f>
        <v>43062</v>
      </c>
      <c r="C283" s="7">
        <f t="shared" si="72"/>
        <v>0</v>
      </c>
      <c r="D283" s="7">
        <f t="shared" si="73"/>
        <v>0</v>
      </c>
      <c r="E283" s="7">
        <f t="shared" si="74"/>
        <v>0</v>
      </c>
      <c r="F283" s="4">
        <f>'Marktpreise EEX NCG 2018'!B1424</f>
        <v>18.791</v>
      </c>
      <c r="G283" s="4">
        <f t="shared" si="64"/>
        <v>19.000599999999999</v>
      </c>
      <c r="H283" s="4">
        <f t="shared" si="61"/>
        <v>0</v>
      </c>
      <c r="I283" s="19">
        <f t="shared" si="62"/>
        <v>0</v>
      </c>
      <c r="J283" s="19">
        <f t="shared" si="67"/>
        <v>8422684.3388752937</v>
      </c>
      <c r="K283" s="7">
        <f t="shared" si="65"/>
        <v>502352.63529411762</v>
      </c>
      <c r="L283" s="18">
        <f t="shared" si="68"/>
        <v>77.058823529411768</v>
      </c>
      <c r="M283" s="4">
        <f t="shared" si="69"/>
        <v>16.766477862595419</v>
      </c>
      <c r="N283" s="4">
        <f t="shared" si="70"/>
        <v>17.111373684210516</v>
      </c>
      <c r="O283" s="4">
        <f t="shared" si="66"/>
        <v>3251.1609999999982</v>
      </c>
      <c r="P283">
        <f t="shared" si="63"/>
        <v>1</v>
      </c>
      <c r="Q283">
        <f t="shared" si="71"/>
        <v>190</v>
      </c>
    </row>
    <row r="284" spans="2:17" x14ac:dyDescent="0.2">
      <c r="B284" s="3">
        <f>'Marktpreise EEX NCG 2018'!A1425</f>
        <v>43063</v>
      </c>
      <c r="C284" s="7">
        <f t="shared" si="72"/>
        <v>0</v>
      </c>
      <c r="D284" s="7">
        <f t="shared" si="73"/>
        <v>0</v>
      </c>
      <c r="E284" s="7">
        <f t="shared" si="74"/>
        <v>0</v>
      </c>
      <c r="F284" s="4">
        <f>'Marktpreise EEX NCG 2018'!B1425</f>
        <v>18.861999999999998</v>
      </c>
      <c r="G284" s="4">
        <f t="shared" si="64"/>
        <v>19.071599999999997</v>
      </c>
      <c r="H284" s="4">
        <f t="shared" si="61"/>
        <v>0</v>
      </c>
      <c r="I284" s="19">
        <f t="shared" si="62"/>
        <v>0</v>
      </c>
      <c r="J284" s="19">
        <f t="shared" si="67"/>
        <v>8422684.3388752937</v>
      </c>
      <c r="K284" s="7">
        <f t="shared" si="65"/>
        <v>502352.63529411762</v>
      </c>
      <c r="L284" s="18">
        <f t="shared" si="68"/>
        <v>77.058823529411768</v>
      </c>
      <c r="M284" s="4">
        <f t="shared" si="69"/>
        <v>16.766477862595419</v>
      </c>
      <c r="N284" s="4">
        <f t="shared" si="70"/>
        <v>17.121636649214651</v>
      </c>
      <c r="O284" s="4">
        <f t="shared" si="66"/>
        <v>3270.2325999999985</v>
      </c>
      <c r="P284">
        <f t="shared" si="63"/>
        <v>1</v>
      </c>
      <c r="Q284">
        <f t="shared" si="71"/>
        <v>191</v>
      </c>
    </row>
    <row r="285" spans="2:17" x14ac:dyDescent="0.2">
      <c r="B285" s="3">
        <f>'Marktpreise EEX NCG 2018'!A1426</f>
        <v>43064</v>
      </c>
      <c r="C285" s="7">
        <f t="shared" si="72"/>
        <v>0</v>
      </c>
      <c r="D285" s="7">
        <f t="shared" si="73"/>
        <v>0</v>
      </c>
      <c r="E285" s="7">
        <f t="shared" si="74"/>
        <v>0</v>
      </c>
      <c r="F285" s="4">
        <f>'Marktpreise EEX NCG 2018'!B1426</f>
        <v>0</v>
      </c>
      <c r="G285" s="4">
        <f t="shared" si="64"/>
        <v>19.071599999999997</v>
      </c>
      <c r="H285" s="4">
        <f t="shared" si="61"/>
        <v>0</v>
      </c>
      <c r="I285" s="19">
        <f t="shared" si="62"/>
        <v>0</v>
      </c>
      <c r="J285" s="19">
        <f t="shared" si="67"/>
        <v>8422684.3388752937</v>
      </c>
      <c r="K285" s="7">
        <f t="shared" si="65"/>
        <v>502352.63529411762</v>
      </c>
      <c r="L285" s="18">
        <f t="shared" si="68"/>
        <v>77.058823529411768</v>
      </c>
      <c r="M285" s="4">
        <f t="shared" si="69"/>
        <v>16.766477862595419</v>
      </c>
      <c r="N285" s="4">
        <f t="shared" si="70"/>
        <v>17.121636649214651</v>
      </c>
      <c r="O285" s="4">
        <f t="shared" si="66"/>
        <v>3270.2325999999985</v>
      </c>
      <c r="P285">
        <f t="shared" si="63"/>
        <v>0</v>
      </c>
      <c r="Q285">
        <f t="shared" si="71"/>
        <v>191</v>
      </c>
    </row>
    <row r="286" spans="2:17" x14ac:dyDescent="0.2">
      <c r="B286" s="3">
        <f>'Marktpreise EEX NCG 2018'!A1427</f>
        <v>43065</v>
      </c>
      <c r="C286" s="7">
        <f t="shared" si="72"/>
        <v>0</v>
      </c>
      <c r="D286" s="7">
        <f t="shared" si="73"/>
        <v>0</v>
      </c>
      <c r="E286" s="7">
        <f t="shared" si="74"/>
        <v>0</v>
      </c>
      <c r="F286" s="4">
        <f>'Marktpreise EEX NCG 2018'!B1427</f>
        <v>0</v>
      </c>
      <c r="G286" s="4">
        <f t="shared" si="64"/>
        <v>19.071599999999997</v>
      </c>
      <c r="H286" s="4">
        <f t="shared" si="61"/>
        <v>0</v>
      </c>
      <c r="I286" s="19">
        <f t="shared" si="62"/>
        <v>0</v>
      </c>
      <c r="J286" s="19">
        <f t="shared" si="67"/>
        <v>8422684.3388752937</v>
      </c>
      <c r="K286" s="7">
        <f t="shared" si="65"/>
        <v>502352.63529411762</v>
      </c>
      <c r="L286" s="18">
        <f t="shared" si="68"/>
        <v>77.058823529411768</v>
      </c>
      <c r="M286" s="4">
        <f t="shared" si="69"/>
        <v>16.766477862595419</v>
      </c>
      <c r="N286" s="4">
        <f t="shared" si="70"/>
        <v>17.121636649214651</v>
      </c>
      <c r="O286" s="4">
        <f t="shared" si="66"/>
        <v>3270.2325999999985</v>
      </c>
      <c r="P286">
        <f t="shared" si="63"/>
        <v>0</v>
      </c>
      <c r="Q286">
        <f t="shared" si="71"/>
        <v>191</v>
      </c>
    </row>
    <row r="287" spans="2:17" x14ac:dyDescent="0.2">
      <c r="B287" s="3">
        <f>'Marktpreise EEX NCG 2018'!A1428</f>
        <v>43066</v>
      </c>
      <c r="C287" s="7">
        <f t="shared" si="72"/>
        <v>0</v>
      </c>
      <c r="D287" s="7">
        <f t="shared" si="73"/>
        <v>0</v>
      </c>
      <c r="E287" s="7">
        <f t="shared" si="74"/>
        <v>0</v>
      </c>
      <c r="F287" s="4">
        <f>'Marktpreise EEX NCG 2018'!B1428</f>
        <v>18.907</v>
      </c>
      <c r="G287" s="4">
        <f t="shared" si="64"/>
        <v>19.116599999999998</v>
      </c>
      <c r="H287" s="4">
        <f t="shared" si="61"/>
        <v>0</v>
      </c>
      <c r="I287" s="19">
        <f t="shared" si="62"/>
        <v>0</v>
      </c>
      <c r="J287" s="19">
        <f t="shared" si="67"/>
        <v>8422684.3388752937</v>
      </c>
      <c r="K287" s="7">
        <f t="shared" si="65"/>
        <v>502352.63529411762</v>
      </c>
      <c r="L287" s="18">
        <f t="shared" si="68"/>
        <v>77.058823529411768</v>
      </c>
      <c r="M287" s="4">
        <f t="shared" si="69"/>
        <v>16.766477862595419</v>
      </c>
      <c r="N287" s="4">
        <f t="shared" si="70"/>
        <v>17.132027083333323</v>
      </c>
      <c r="O287" s="4">
        <f t="shared" si="66"/>
        <v>3289.3491999999983</v>
      </c>
      <c r="P287">
        <f t="shared" si="63"/>
        <v>1</v>
      </c>
      <c r="Q287">
        <f t="shared" si="71"/>
        <v>192</v>
      </c>
    </row>
    <row r="288" spans="2:17" x14ac:dyDescent="0.2">
      <c r="B288" s="3">
        <f>'Marktpreise EEX NCG 2018'!A1429</f>
        <v>43067</v>
      </c>
      <c r="C288" s="7">
        <f t="shared" si="72"/>
        <v>0</v>
      </c>
      <c r="D288" s="7">
        <f t="shared" si="73"/>
        <v>0</v>
      </c>
      <c r="E288" s="7">
        <f t="shared" si="74"/>
        <v>0</v>
      </c>
      <c r="F288" s="4">
        <f>'Marktpreise EEX NCG 2018'!B1429</f>
        <v>18.669</v>
      </c>
      <c r="G288" s="4">
        <f t="shared" si="64"/>
        <v>18.878599999999999</v>
      </c>
      <c r="H288" s="4">
        <f t="shared" si="61"/>
        <v>0</v>
      </c>
      <c r="I288" s="19">
        <f t="shared" si="62"/>
        <v>0</v>
      </c>
      <c r="J288" s="19">
        <f t="shared" si="67"/>
        <v>8422684.3388752937</v>
      </c>
      <c r="K288" s="7">
        <f t="shared" si="65"/>
        <v>502352.63529411762</v>
      </c>
      <c r="L288" s="18">
        <f t="shared" si="68"/>
        <v>77.058823529411768</v>
      </c>
      <c r="M288" s="4">
        <f t="shared" si="69"/>
        <v>16.766477862595419</v>
      </c>
      <c r="N288" s="4">
        <f t="shared" si="70"/>
        <v>17.141076683937815</v>
      </c>
      <c r="O288" s="4">
        <f t="shared" si="66"/>
        <v>3308.2277999999983</v>
      </c>
      <c r="P288">
        <f t="shared" si="63"/>
        <v>1</v>
      </c>
      <c r="Q288">
        <f t="shared" si="71"/>
        <v>193</v>
      </c>
    </row>
    <row r="289" spans="2:17" x14ac:dyDescent="0.2">
      <c r="B289" s="3">
        <f>'Marktpreise EEX NCG 2018'!A1430</f>
        <v>43068</v>
      </c>
      <c r="C289" s="7">
        <f t="shared" si="72"/>
        <v>0</v>
      </c>
      <c r="D289" s="7">
        <f t="shared" si="73"/>
        <v>0</v>
      </c>
      <c r="E289" s="7">
        <f t="shared" si="74"/>
        <v>0</v>
      </c>
      <c r="F289" s="4">
        <f>'Marktpreise EEX NCG 2018'!B1430</f>
        <v>18.731000000000002</v>
      </c>
      <c r="G289" s="4">
        <f t="shared" si="64"/>
        <v>18.940600000000003</v>
      </c>
      <c r="H289" s="4">
        <f t="shared" si="61"/>
        <v>0</v>
      </c>
      <c r="I289" s="19">
        <f t="shared" si="62"/>
        <v>0</v>
      </c>
      <c r="J289" s="19">
        <f t="shared" si="67"/>
        <v>8422684.3388752937</v>
      </c>
      <c r="K289" s="7">
        <f t="shared" si="65"/>
        <v>502352.63529411762</v>
      </c>
      <c r="L289" s="18">
        <f t="shared" si="68"/>
        <v>77.058823529411768</v>
      </c>
      <c r="M289" s="4">
        <f t="shared" si="69"/>
        <v>16.766477862595419</v>
      </c>
      <c r="N289" s="4">
        <f t="shared" si="70"/>
        <v>17.150352577319577</v>
      </c>
      <c r="O289" s="4">
        <f t="shared" si="66"/>
        <v>3327.1683999999982</v>
      </c>
      <c r="P289">
        <f t="shared" si="63"/>
        <v>1</v>
      </c>
      <c r="Q289">
        <f t="shared" si="71"/>
        <v>194</v>
      </c>
    </row>
    <row r="290" spans="2:17" x14ac:dyDescent="0.2">
      <c r="B290" s="3">
        <f>'Marktpreise EEX NCG 2018'!A1431</f>
        <v>43069</v>
      </c>
      <c r="C290" s="7">
        <f t="shared" si="72"/>
        <v>0</v>
      </c>
      <c r="D290" s="7">
        <f t="shared" si="73"/>
        <v>0</v>
      </c>
      <c r="E290" s="7">
        <f t="shared" si="74"/>
        <v>0</v>
      </c>
      <c r="F290" s="4">
        <f>'Marktpreise EEX NCG 2018'!B1431</f>
        <v>18.641999999999999</v>
      </c>
      <c r="G290" s="4">
        <f t="shared" si="64"/>
        <v>18.851599999999998</v>
      </c>
      <c r="H290" s="4">
        <f t="shared" si="61"/>
        <v>0</v>
      </c>
      <c r="I290" s="19">
        <f t="shared" si="62"/>
        <v>0</v>
      </c>
      <c r="J290" s="19">
        <f t="shared" si="67"/>
        <v>8422684.3388752937</v>
      </c>
      <c r="K290" s="7">
        <f t="shared" si="65"/>
        <v>502352.63529411762</v>
      </c>
      <c r="L290" s="18">
        <f t="shared" si="68"/>
        <v>77.058823529411768</v>
      </c>
      <c r="M290" s="4">
        <f t="shared" si="69"/>
        <v>16.766477862595419</v>
      </c>
      <c r="N290" s="4">
        <f t="shared" si="70"/>
        <v>17.159076923076913</v>
      </c>
      <c r="O290" s="4">
        <f t="shared" si="66"/>
        <v>3346.0199999999982</v>
      </c>
      <c r="P290">
        <f t="shared" si="63"/>
        <v>1</v>
      </c>
      <c r="Q290">
        <f t="shared" si="71"/>
        <v>195</v>
      </c>
    </row>
    <row r="291" spans="2:17" x14ac:dyDescent="0.2">
      <c r="B291" s="3">
        <f>'Marktpreise EEX NCG 2018'!A1432</f>
        <v>43070</v>
      </c>
      <c r="C291" s="7">
        <f t="shared" si="72"/>
        <v>0</v>
      </c>
      <c r="D291" s="7">
        <f t="shared" si="73"/>
        <v>0</v>
      </c>
      <c r="E291" s="7">
        <f t="shared" si="74"/>
        <v>0</v>
      </c>
      <c r="F291" s="4">
        <f>'Marktpreise EEX NCG 2018'!B1432</f>
        <v>18.861999999999998</v>
      </c>
      <c r="G291" s="4">
        <f t="shared" si="64"/>
        <v>19.071599999999997</v>
      </c>
      <c r="H291" s="4">
        <f t="shared" si="61"/>
        <v>0</v>
      </c>
      <c r="I291" s="19">
        <f t="shared" si="62"/>
        <v>0</v>
      </c>
      <c r="J291" s="19">
        <f t="shared" si="67"/>
        <v>8422684.3388752937</v>
      </c>
      <c r="K291" s="7">
        <f t="shared" si="65"/>
        <v>502352.63529411762</v>
      </c>
      <c r="L291" s="18">
        <f t="shared" si="68"/>
        <v>77.058823529411768</v>
      </c>
      <c r="M291" s="4">
        <f t="shared" si="69"/>
        <v>16.766477862595419</v>
      </c>
      <c r="N291" s="4">
        <f t="shared" si="70"/>
        <v>17.168834693877542</v>
      </c>
      <c r="O291" s="4">
        <f t="shared" si="66"/>
        <v>3365.0915999999984</v>
      </c>
      <c r="P291">
        <f t="shared" si="63"/>
        <v>1</v>
      </c>
      <c r="Q291">
        <f t="shared" si="71"/>
        <v>196</v>
      </c>
    </row>
    <row r="292" spans="2:17" x14ac:dyDescent="0.2">
      <c r="B292" s="3">
        <f>'Marktpreise EEX NCG 2018'!A1433</f>
        <v>43071</v>
      </c>
      <c r="C292" s="7">
        <f t="shared" si="72"/>
        <v>0</v>
      </c>
      <c r="D292" s="7">
        <f t="shared" si="73"/>
        <v>0</v>
      </c>
      <c r="E292" s="7">
        <f t="shared" si="74"/>
        <v>0</v>
      </c>
      <c r="F292" s="4">
        <f>'Marktpreise EEX NCG 2018'!B1433</f>
        <v>0</v>
      </c>
      <c r="G292" s="4">
        <f t="shared" si="64"/>
        <v>19.071599999999997</v>
      </c>
      <c r="H292" s="4">
        <f t="shared" si="61"/>
        <v>0</v>
      </c>
      <c r="I292" s="19">
        <f t="shared" si="62"/>
        <v>0</v>
      </c>
      <c r="J292" s="19">
        <f t="shared" si="67"/>
        <v>8422684.3388752937</v>
      </c>
      <c r="K292" s="7">
        <f t="shared" si="65"/>
        <v>502352.63529411762</v>
      </c>
      <c r="L292" s="18">
        <f t="shared" si="68"/>
        <v>77.058823529411768</v>
      </c>
      <c r="M292" s="4">
        <f t="shared" si="69"/>
        <v>16.766477862595419</v>
      </c>
      <c r="N292" s="4">
        <f t="shared" si="70"/>
        <v>17.168834693877542</v>
      </c>
      <c r="O292" s="4">
        <f t="shared" si="66"/>
        <v>3365.0915999999984</v>
      </c>
      <c r="P292">
        <f t="shared" si="63"/>
        <v>0</v>
      </c>
      <c r="Q292">
        <f t="shared" si="71"/>
        <v>196</v>
      </c>
    </row>
    <row r="293" spans="2:17" x14ac:dyDescent="0.2">
      <c r="B293" s="3">
        <f>'Marktpreise EEX NCG 2018'!A1434</f>
        <v>43072</v>
      </c>
      <c r="C293" s="7">
        <f t="shared" si="72"/>
        <v>0</v>
      </c>
      <c r="D293" s="7">
        <f t="shared" si="73"/>
        <v>0</v>
      </c>
      <c r="E293" s="7">
        <f t="shared" si="74"/>
        <v>0</v>
      </c>
      <c r="F293" s="4">
        <f>'Marktpreise EEX NCG 2018'!B1434</f>
        <v>0</v>
      </c>
      <c r="G293" s="4">
        <f t="shared" si="64"/>
        <v>19.071599999999997</v>
      </c>
      <c r="H293" s="4">
        <f t="shared" si="61"/>
        <v>0</v>
      </c>
      <c r="I293" s="19">
        <f t="shared" si="62"/>
        <v>0</v>
      </c>
      <c r="J293" s="19">
        <f t="shared" si="67"/>
        <v>8422684.3388752937</v>
      </c>
      <c r="K293" s="7">
        <f t="shared" si="65"/>
        <v>502352.63529411762</v>
      </c>
      <c r="L293" s="18">
        <f t="shared" si="68"/>
        <v>77.058823529411768</v>
      </c>
      <c r="M293" s="4">
        <f t="shared" si="69"/>
        <v>16.766477862595419</v>
      </c>
      <c r="N293" s="4">
        <f t="shared" si="70"/>
        <v>17.168834693877542</v>
      </c>
      <c r="O293" s="4">
        <f t="shared" si="66"/>
        <v>3365.0915999999984</v>
      </c>
      <c r="P293">
        <f t="shared" si="63"/>
        <v>0</v>
      </c>
      <c r="Q293">
        <f t="shared" si="71"/>
        <v>196</v>
      </c>
    </row>
    <row r="294" spans="2:17" x14ac:dyDescent="0.2">
      <c r="B294" s="3">
        <f>'Marktpreise EEX NCG 2018'!A1435</f>
        <v>43073</v>
      </c>
      <c r="C294" s="7">
        <f t="shared" si="72"/>
        <v>0</v>
      </c>
      <c r="D294" s="7">
        <f t="shared" si="73"/>
        <v>0</v>
      </c>
      <c r="E294" s="7">
        <f t="shared" si="74"/>
        <v>0</v>
      </c>
      <c r="F294" s="4">
        <f>'Marktpreise EEX NCG 2018'!B1435</f>
        <v>18.911999999999999</v>
      </c>
      <c r="G294" s="4">
        <f t="shared" si="64"/>
        <v>19.121600000000001</v>
      </c>
      <c r="H294" s="4">
        <f t="shared" si="61"/>
        <v>0</v>
      </c>
      <c r="I294" s="19">
        <f t="shared" si="62"/>
        <v>0</v>
      </c>
      <c r="J294" s="19">
        <f t="shared" si="67"/>
        <v>8422684.3388752937</v>
      </c>
      <c r="K294" s="7">
        <f t="shared" si="65"/>
        <v>502352.63529411762</v>
      </c>
      <c r="L294" s="18">
        <f t="shared" si="68"/>
        <v>77.058823529411768</v>
      </c>
      <c r="M294" s="4">
        <f t="shared" si="69"/>
        <v>16.766477862595419</v>
      </c>
      <c r="N294" s="4">
        <f t="shared" si="70"/>
        <v>17.17874720812182</v>
      </c>
      <c r="O294" s="4">
        <f t="shared" si="66"/>
        <v>3384.2131999999983</v>
      </c>
      <c r="P294">
        <f t="shared" si="63"/>
        <v>1</v>
      </c>
      <c r="Q294">
        <f t="shared" si="71"/>
        <v>197</v>
      </c>
    </row>
    <row r="295" spans="2:17" x14ac:dyDescent="0.2">
      <c r="B295" s="3">
        <f>'Marktpreise EEX NCG 2018'!A1436</f>
        <v>43074</v>
      </c>
      <c r="C295" s="7">
        <f t="shared" si="72"/>
        <v>0</v>
      </c>
      <c r="D295" s="7">
        <f t="shared" si="73"/>
        <v>0</v>
      </c>
      <c r="E295" s="7">
        <f t="shared" si="74"/>
        <v>0</v>
      </c>
      <c r="F295" s="4">
        <f>'Marktpreise EEX NCG 2018'!B1436</f>
        <v>18.911999999999999</v>
      </c>
      <c r="G295" s="4">
        <f t="shared" si="64"/>
        <v>19.121600000000001</v>
      </c>
      <c r="H295" s="4">
        <f t="shared" si="61"/>
        <v>0</v>
      </c>
      <c r="I295" s="19">
        <f t="shared" si="62"/>
        <v>0</v>
      </c>
      <c r="J295" s="19">
        <f t="shared" si="67"/>
        <v>8422684.3388752937</v>
      </c>
      <c r="K295" s="7">
        <f t="shared" si="65"/>
        <v>502352.63529411762</v>
      </c>
      <c r="L295" s="18">
        <f t="shared" si="68"/>
        <v>77.058823529411768</v>
      </c>
      <c r="M295" s="4">
        <f t="shared" si="69"/>
        <v>16.766477862595419</v>
      </c>
      <c r="N295" s="4">
        <f t="shared" si="70"/>
        <v>17.188559595959589</v>
      </c>
      <c r="O295" s="4">
        <f t="shared" si="66"/>
        <v>3403.3347999999983</v>
      </c>
      <c r="P295">
        <f t="shared" si="63"/>
        <v>1</v>
      </c>
      <c r="Q295">
        <f t="shared" si="71"/>
        <v>198</v>
      </c>
    </row>
    <row r="296" spans="2:17" x14ac:dyDescent="0.2">
      <c r="B296" s="3">
        <f>'Marktpreise EEX NCG 2018'!A1437</f>
        <v>43075</v>
      </c>
      <c r="C296" s="7">
        <f t="shared" si="72"/>
        <v>0</v>
      </c>
      <c r="D296" s="7">
        <f t="shared" si="73"/>
        <v>0</v>
      </c>
      <c r="E296" s="7">
        <f t="shared" si="74"/>
        <v>0</v>
      </c>
      <c r="F296" s="4">
        <f>'Marktpreise EEX NCG 2018'!B1437</f>
        <v>18.687999999999999</v>
      </c>
      <c r="G296" s="4">
        <f t="shared" si="64"/>
        <v>18.897599999999997</v>
      </c>
      <c r="H296" s="4">
        <f t="shared" si="61"/>
        <v>0</v>
      </c>
      <c r="I296" s="19">
        <f t="shared" si="62"/>
        <v>0</v>
      </c>
      <c r="J296" s="19">
        <f t="shared" si="67"/>
        <v>8422684.3388752937</v>
      </c>
      <c r="K296" s="7">
        <f t="shared" si="65"/>
        <v>502352.63529411762</v>
      </c>
      <c r="L296" s="18">
        <f t="shared" si="68"/>
        <v>77.058823529411768</v>
      </c>
      <c r="M296" s="4">
        <f t="shared" si="69"/>
        <v>16.766477862595419</v>
      </c>
      <c r="N296" s="4">
        <f t="shared" si="70"/>
        <v>17.197147738693456</v>
      </c>
      <c r="O296" s="4">
        <f t="shared" si="66"/>
        <v>3422.2323999999981</v>
      </c>
      <c r="P296">
        <f t="shared" si="63"/>
        <v>1</v>
      </c>
      <c r="Q296">
        <f t="shared" si="71"/>
        <v>199</v>
      </c>
    </row>
    <row r="297" spans="2:17" x14ac:dyDescent="0.2">
      <c r="B297" s="3">
        <f>'Marktpreise EEX NCG 2018'!A1438</f>
        <v>43076</v>
      </c>
      <c r="C297" s="7">
        <f t="shared" si="72"/>
        <v>0</v>
      </c>
      <c r="D297" s="7">
        <f t="shared" si="73"/>
        <v>0</v>
      </c>
      <c r="E297" s="7">
        <f t="shared" si="74"/>
        <v>0</v>
      </c>
      <c r="F297" s="4">
        <f>'Marktpreise EEX NCG 2018'!B1438</f>
        <v>18.773</v>
      </c>
      <c r="G297" s="4">
        <f t="shared" si="64"/>
        <v>18.982599999999998</v>
      </c>
      <c r="H297" s="4">
        <f t="shared" si="61"/>
        <v>0</v>
      </c>
      <c r="I297" s="19">
        <f t="shared" si="62"/>
        <v>0</v>
      </c>
      <c r="J297" s="19">
        <f t="shared" si="67"/>
        <v>8422684.3388752937</v>
      </c>
      <c r="K297" s="7">
        <f t="shared" si="65"/>
        <v>502352.63529411762</v>
      </c>
      <c r="L297" s="18">
        <f t="shared" si="68"/>
        <v>77.058823529411768</v>
      </c>
      <c r="M297" s="4">
        <f t="shared" si="69"/>
        <v>16.766477862595419</v>
      </c>
      <c r="N297" s="4">
        <f t="shared" si="70"/>
        <v>17.206074999999988</v>
      </c>
      <c r="O297" s="4">
        <f t="shared" si="66"/>
        <v>3441.2149999999979</v>
      </c>
      <c r="P297">
        <f t="shared" si="63"/>
        <v>1</v>
      </c>
      <c r="Q297">
        <f t="shared" si="71"/>
        <v>200</v>
      </c>
    </row>
    <row r="298" spans="2:17" x14ac:dyDescent="0.2">
      <c r="B298" s="3">
        <f>'Marktpreise EEX NCG 2018'!A1439</f>
        <v>43077</v>
      </c>
      <c r="C298" s="7">
        <f t="shared" si="72"/>
        <v>0</v>
      </c>
      <c r="D298" s="7">
        <f t="shared" si="73"/>
        <v>0</v>
      </c>
      <c r="E298" s="7">
        <f t="shared" si="74"/>
        <v>0</v>
      </c>
      <c r="F298" s="4">
        <f>'Marktpreise EEX NCG 2018'!B1439</f>
        <v>18.600999999999999</v>
      </c>
      <c r="G298" s="4">
        <f t="shared" si="64"/>
        <v>18.810600000000001</v>
      </c>
      <c r="H298" s="4">
        <f t="shared" si="61"/>
        <v>0</v>
      </c>
      <c r="I298" s="19">
        <f t="shared" si="62"/>
        <v>0</v>
      </c>
      <c r="J298" s="19">
        <f t="shared" si="67"/>
        <v>8422684.3388752937</v>
      </c>
      <c r="K298" s="7">
        <f t="shared" si="65"/>
        <v>502352.63529411762</v>
      </c>
      <c r="L298" s="18">
        <f t="shared" si="68"/>
        <v>77.058823529411768</v>
      </c>
      <c r="M298" s="4">
        <f t="shared" si="69"/>
        <v>16.766477862595419</v>
      </c>
      <c r="N298" s="4">
        <f t="shared" si="70"/>
        <v>17.214057711442774</v>
      </c>
      <c r="O298" s="4">
        <f t="shared" si="66"/>
        <v>3460.0255999999977</v>
      </c>
      <c r="P298">
        <f t="shared" si="63"/>
        <v>1</v>
      </c>
      <c r="Q298">
        <f t="shared" si="71"/>
        <v>201</v>
      </c>
    </row>
    <row r="299" spans="2:17" x14ac:dyDescent="0.2">
      <c r="B299" s="3">
        <f>'Marktpreise EEX NCG 2018'!A1440</f>
        <v>43078</v>
      </c>
      <c r="C299" s="7">
        <f t="shared" si="72"/>
        <v>0</v>
      </c>
      <c r="D299" s="7">
        <f t="shared" si="73"/>
        <v>0</v>
      </c>
      <c r="E299" s="7">
        <f t="shared" si="74"/>
        <v>0</v>
      </c>
      <c r="F299" s="4">
        <f>'Marktpreise EEX NCG 2018'!B1440</f>
        <v>0</v>
      </c>
      <c r="G299" s="4">
        <f t="shared" si="64"/>
        <v>18.810600000000001</v>
      </c>
      <c r="H299" s="4">
        <f t="shared" si="61"/>
        <v>0</v>
      </c>
      <c r="I299" s="19">
        <f t="shared" si="62"/>
        <v>0</v>
      </c>
      <c r="J299" s="19">
        <f t="shared" si="67"/>
        <v>8422684.3388752937</v>
      </c>
      <c r="K299" s="7">
        <f t="shared" si="65"/>
        <v>502352.63529411762</v>
      </c>
      <c r="L299" s="18">
        <f t="shared" si="68"/>
        <v>77.058823529411768</v>
      </c>
      <c r="M299" s="4">
        <f t="shared" si="69"/>
        <v>16.766477862595419</v>
      </c>
      <c r="N299" s="4">
        <f t="shared" si="70"/>
        <v>17.214057711442774</v>
      </c>
      <c r="O299" s="4">
        <f t="shared" si="66"/>
        <v>3460.0255999999977</v>
      </c>
      <c r="P299">
        <f t="shared" si="63"/>
        <v>0</v>
      </c>
      <c r="Q299">
        <f t="shared" si="71"/>
        <v>201</v>
      </c>
    </row>
    <row r="300" spans="2:17" x14ac:dyDescent="0.2">
      <c r="B300" s="3">
        <f>'Marktpreise EEX NCG 2018'!A1441</f>
        <v>43079</v>
      </c>
      <c r="C300" s="7">
        <f t="shared" si="72"/>
        <v>0</v>
      </c>
      <c r="D300" s="7">
        <f t="shared" si="73"/>
        <v>0</v>
      </c>
      <c r="E300" s="7">
        <f t="shared" si="74"/>
        <v>0</v>
      </c>
      <c r="F300" s="4">
        <f>'Marktpreise EEX NCG 2018'!B1441</f>
        <v>0</v>
      </c>
      <c r="G300" s="4">
        <f t="shared" si="64"/>
        <v>18.810600000000001</v>
      </c>
      <c r="H300" s="4">
        <f t="shared" si="61"/>
        <v>0</v>
      </c>
      <c r="I300" s="19">
        <f t="shared" si="62"/>
        <v>0</v>
      </c>
      <c r="J300" s="19">
        <f t="shared" si="67"/>
        <v>8422684.3388752937</v>
      </c>
      <c r="K300" s="7">
        <f t="shared" si="65"/>
        <v>502352.63529411762</v>
      </c>
      <c r="L300" s="18">
        <f t="shared" si="68"/>
        <v>77.058823529411768</v>
      </c>
      <c r="M300" s="4">
        <f t="shared" si="69"/>
        <v>16.766477862595419</v>
      </c>
      <c r="N300" s="4">
        <f t="shared" si="70"/>
        <v>17.214057711442774</v>
      </c>
      <c r="O300" s="4">
        <f t="shared" si="66"/>
        <v>3460.0255999999977</v>
      </c>
      <c r="P300">
        <f t="shared" si="63"/>
        <v>0</v>
      </c>
      <c r="Q300">
        <f t="shared" si="71"/>
        <v>201</v>
      </c>
    </row>
    <row r="301" spans="2:17" x14ac:dyDescent="0.2">
      <c r="B301" s="3">
        <f>'Marktpreise EEX NCG 2018'!A1442</f>
        <v>43080</v>
      </c>
      <c r="C301" s="7">
        <f t="shared" si="72"/>
        <v>0</v>
      </c>
      <c r="D301" s="7">
        <f t="shared" si="73"/>
        <v>0</v>
      </c>
      <c r="E301" s="7">
        <f t="shared" si="74"/>
        <v>0</v>
      </c>
      <c r="F301" s="4">
        <f>'Marktpreise EEX NCG 2018'!B1442</f>
        <v>18.925999999999998</v>
      </c>
      <c r="G301" s="4">
        <f t="shared" si="64"/>
        <v>19.135599999999997</v>
      </c>
      <c r="H301" s="4">
        <f t="shared" si="61"/>
        <v>0</v>
      </c>
      <c r="I301" s="19">
        <f t="shared" si="62"/>
        <v>0</v>
      </c>
      <c r="J301" s="19">
        <f t="shared" si="67"/>
        <v>8422684.3388752937</v>
      </c>
      <c r="K301" s="7">
        <f t="shared" si="65"/>
        <v>502352.63529411762</v>
      </c>
      <c r="L301" s="18">
        <f t="shared" si="68"/>
        <v>77.058823529411768</v>
      </c>
      <c r="M301" s="4">
        <f t="shared" si="69"/>
        <v>16.766477862595419</v>
      </c>
      <c r="N301" s="4">
        <f t="shared" si="70"/>
        <v>17.223570297029692</v>
      </c>
      <c r="O301" s="4">
        <f t="shared" si="66"/>
        <v>3479.1611999999977</v>
      </c>
      <c r="P301">
        <f t="shared" si="63"/>
        <v>1</v>
      </c>
      <c r="Q301">
        <f t="shared" si="71"/>
        <v>202</v>
      </c>
    </row>
    <row r="302" spans="2:17" x14ac:dyDescent="0.2">
      <c r="B302" s="3">
        <f>'Marktpreise EEX NCG 2018'!A1443</f>
        <v>43081</v>
      </c>
      <c r="C302" s="7">
        <f t="shared" si="72"/>
        <v>0</v>
      </c>
      <c r="D302" s="7">
        <f t="shared" si="73"/>
        <v>0</v>
      </c>
      <c r="E302" s="7">
        <f t="shared" si="74"/>
        <v>0</v>
      </c>
      <c r="F302" s="4">
        <f>'Marktpreise EEX NCG 2018'!B1443</f>
        <v>19</v>
      </c>
      <c r="G302" s="4">
        <f t="shared" si="64"/>
        <v>19.209600000000002</v>
      </c>
      <c r="H302" s="4">
        <f t="shared" si="61"/>
        <v>0</v>
      </c>
      <c r="I302" s="19">
        <f t="shared" si="62"/>
        <v>0</v>
      </c>
      <c r="J302" s="19">
        <f t="shared" si="67"/>
        <v>8422684.3388752937</v>
      </c>
      <c r="K302" s="7">
        <f t="shared" si="65"/>
        <v>502352.63529411762</v>
      </c>
      <c r="L302" s="18">
        <f t="shared" si="68"/>
        <v>77.058823529411768</v>
      </c>
      <c r="M302" s="4">
        <f t="shared" si="69"/>
        <v>16.766477862595419</v>
      </c>
      <c r="N302" s="4">
        <f t="shared" si="70"/>
        <v>17.233353694581272</v>
      </c>
      <c r="O302" s="4">
        <f t="shared" si="66"/>
        <v>3498.3707999999979</v>
      </c>
      <c r="P302">
        <f t="shared" si="63"/>
        <v>1</v>
      </c>
      <c r="Q302">
        <f t="shared" si="71"/>
        <v>203</v>
      </c>
    </row>
    <row r="303" spans="2:17" x14ac:dyDescent="0.2">
      <c r="B303" s="3">
        <f>'Marktpreise EEX NCG 2018'!A1444</f>
        <v>43082</v>
      </c>
      <c r="C303" s="7">
        <f t="shared" si="72"/>
        <v>0</v>
      </c>
      <c r="D303" s="7">
        <f t="shared" si="73"/>
        <v>0</v>
      </c>
      <c r="E303" s="7">
        <f t="shared" si="74"/>
        <v>0</v>
      </c>
      <c r="F303" s="4">
        <f>'Marktpreise EEX NCG 2018'!B1444</f>
        <v>18.881</v>
      </c>
      <c r="G303" s="4">
        <f t="shared" si="64"/>
        <v>19.090600000000002</v>
      </c>
      <c r="H303" s="4">
        <f t="shared" si="61"/>
        <v>0</v>
      </c>
      <c r="I303" s="19">
        <f t="shared" si="62"/>
        <v>0</v>
      </c>
      <c r="J303" s="19">
        <f t="shared" si="67"/>
        <v>8422684.3388752937</v>
      </c>
      <c r="K303" s="7">
        <f t="shared" si="65"/>
        <v>502352.63529411762</v>
      </c>
      <c r="L303" s="18">
        <f t="shared" si="68"/>
        <v>77.058823529411768</v>
      </c>
      <c r="M303" s="4">
        <f t="shared" si="69"/>
        <v>16.766477862595419</v>
      </c>
      <c r="N303" s="4">
        <f t="shared" si="70"/>
        <v>17.242457843137245</v>
      </c>
      <c r="O303" s="4">
        <f t="shared" si="66"/>
        <v>3517.4613999999979</v>
      </c>
      <c r="P303">
        <f t="shared" si="63"/>
        <v>1</v>
      </c>
      <c r="Q303">
        <f t="shared" si="71"/>
        <v>204</v>
      </c>
    </row>
    <row r="304" spans="2:17" x14ac:dyDescent="0.2">
      <c r="B304" s="3">
        <f>'Marktpreise EEX NCG 2018'!A1445</f>
        <v>43083</v>
      </c>
      <c r="C304" s="7">
        <f t="shared" si="72"/>
        <v>0</v>
      </c>
      <c r="D304" s="7">
        <f t="shared" si="73"/>
        <v>0</v>
      </c>
      <c r="E304" s="7">
        <f t="shared" si="74"/>
        <v>0</v>
      </c>
      <c r="F304" s="4">
        <f>'Marktpreise EEX NCG 2018'!B1445</f>
        <v>18.917999999999999</v>
      </c>
      <c r="G304" s="4">
        <f t="shared" si="64"/>
        <v>19.127600000000001</v>
      </c>
      <c r="H304" s="4">
        <f t="shared" ref="H304:H321" si="75">IF(E304&gt;0,G304,0)</f>
        <v>0</v>
      </c>
      <c r="I304" s="19">
        <f t="shared" ref="I304:I321" si="76">E304*G304</f>
        <v>0</v>
      </c>
      <c r="J304" s="19">
        <f t="shared" si="67"/>
        <v>8422684.3388752937</v>
      </c>
      <c r="K304" s="7">
        <f t="shared" si="65"/>
        <v>502352.63529411762</v>
      </c>
      <c r="L304" s="18">
        <f t="shared" si="68"/>
        <v>77.058823529411768</v>
      </c>
      <c r="M304" s="4">
        <f t="shared" si="69"/>
        <v>16.766477862595419</v>
      </c>
      <c r="N304" s="4">
        <f t="shared" si="70"/>
        <v>17.251653658536576</v>
      </c>
      <c r="O304" s="4">
        <f t="shared" si="66"/>
        <v>3536.5889999999977</v>
      </c>
      <c r="P304">
        <f t="shared" ref="P304:P321" si="77">IF(F304&gt;0,1,0)</f>
        <v>1</v>
      </c>
      <c r="Q304">
        <f t="shared" si="71"/>
        <v>205</v>
      </c>
    </row>
    <row r="305" spans="2:17" x14ac:dyDescent="0.2">
      <c r="B305" s="3">
        <f>'Marktpreise EEX NCG 2018'!A1446</f>
        <v>43084</v>
      </c>
      <c r="C305" s="7">
        <f t="shared" si="72"/>
        <v>0</v>
      </c>
      <c r="D305" s="7">
        <f t="shared" si="73"/>
        <v>0</v>
      </c>
      <c r="E305" s="7">
        <f t="shared" si="74"/>
        <v>0</v>
      </c>
      <c r="F305" s="4">
        <f>'Marktpreise EEX NCG 2018'!B1446</f>
        <v>19.024000000000001</v>
      </c>
      <c r="G305" s="4">
        <f t="shared" ref="G305:G321" si="78">IF(F305&gt;0,F305+$E$7,G304)</f>
        <v>19.233600000000003</v>
      </c>
      <c r="H305" s="4">
        <f t="shared" si="75"/>
        <v>0</v>
      </c>
      <c r="I305" s="19">
        <f t="shared" si="76"/>
        <v>0</v>
      </c>
      <c r="J305" s="19">
        <f t="shared" si="67"/>
        <v>8422684.3388752937</v>
      </c>
      <c r="K305" s="7">
        <f t="shared" ref="K305:K321" si="79">E305+K304</f>
        <v>502352.63529411762</v>
      </c>
      <c r="L305" s="18">
        <f t="shared" si="68"/>
        <v>77.058823529411768</v>
      </c>
      <c r="M305" s="4">
        <f t="shared" si="69"/>
        <v>16.766477862595419</v>
      </c>
      <c r="N305" s="4">
        <f t="shared" si="70"/>
        <v>17.261274757281541</v>
      </c>
      <c r="O305" s="4">
        <f t="shared" ref="O305:O321" si="80">IF(F305&gt;0,G305+O304,O304)</f>
        <v>3555.8225999999977</v>
      </c>
      <c r="P305">
        <f t="shared" si="77"/>
        <v>1</v>
      </c>
      <c r="Q305">
        <f t="shared" si="71"/>
        <v>206</v>
      </c>
    </row>
    <row r="306" spans="2:17" x14ac:dyDescent="0.2">
      <c r="B306" s="3">
        <f>'Marktpreise EEX NCG 2018'!A1447</f>
        <v>43085</v>
      </c>
      <c r="C306" s="7">
        <f t="shared" si="72"/>
        <v>0</v>
      </c>
      <c r="D306" s="7">
        <f t="shared" si="73"/>
        <v>0</v>
      </c>
      <c r="E306" s="7">
        <f t="shared" si="74"/>
        <v>0</v>
      </c>
      <c r="F306" s="4">
        <f>'Marktpreise EEX NCG 2018'!B1447</f>
        <v>0</v>
      </c>
      <c r="G306" s="4">
        <f t="shared" si="78"/>
        <v>19.233600000000003</v>
      </c>
      <c r="H306" s="4">
        <f t="shared" si="75"/>
        <v>0</v>
      </c>
      <c r="I306" s="19">
        <f t="shared" si="76"/>
        <v>0</v>
      </c>
      <c r="J306" s="19">
        <f t="shared" si="67"/>
        <v>8422684.3388752937</v>
      </c>
      <c r="K306" s="7">
        <f t="shared" si="79"/>
        <v>502352.63529411762</v>
      </c>
      <c r="L306" s="18">
        <f t="shared" si="68"/>
        <v>77.058823529411768</v>
      </c>
      <c r="M306" s="4">
        <f t="shared" si="69"/>
        <v>16.766477862595419</v>
      </c>
      <c r="N306" s="4">
        <f t="shared" si="70"/>
        <v>17.261274757281541</v>
      </c>
      <c r="O306" s="4">
        <f t="shared" si="80"/>
        <v>3555.8225999999977</v>
      </c>
      <c r="P306">
        <f t="shared" si="77"/>
        <v>0</v>
      </c>
      <c r="Q306">
        <f t="shared" si="71"/>
        <v>206</v>
      </c>
    </row>
    <row r="307" spans="2:17" x14ac:dyDescent="0.2">
      <c r="B307" s="3">
        <f>'Marktpreise EEX NCG 2018'!A1448</f>
        <v>43086</v>
      </c>
      <c r="C307" s="7">
        <f t="shared" si="72"/>
        <v>0</v>
      </c>
      <c r="D307" s="7">
        <f t="shared" si="73"/>
        <v>0</v>
      </c>
      <c r="E307" s="7">
        <f t="shared" si="74"/>
        <v>0</v>
      </c>
      <c r="F307" s="4">
        <f>'Marktpreise EEX NCG 2018'!B1448</f>
        <v>0</v>
      </c>
      <c r="G307" s="4">
        <f t="shared" si="78"/>
        <v>19.233600000000003</v>
      </c>
      <c r="H307" s="4">
        <f t="shared" si="75"/>
        <v>0</v>
      </c>
      <c r="I307" s="19">
        <f t="shared" si="76"/>
        <v>0</v>
      </c>
      <c r="J307" s="19">
        <f t="shared" si="67"/>
        <v>8422684.3388752937</v>
      </c>
      <c r="K307" s="7">
        <f t="shared" si="79"/>
        <v>502352.63529411762</v>
      </c>
      <c r="L307" s="18">
        <f t="shared" si="68"/>
        <v>77.058823529411768</v>
      </c>
      <c r="M307" s="4">
        <f t="shared" si="69"/>
        <v>16.766477862595419</v>
      </c>
      <c r="N307" s="4">
        <f t="shared" si="70"/>
        <v>17.261274757281541</v>
      </c>
      <c r="O307" s="4">
        <f t="shared" si="80"/>
        <v>3555.8225999999977</v>
      </c>
      <c r="P307">
        <f t="shared" si="77"/>
        <v>0</v>
      </c>
      <c r="Q307">
        <f t="shared" si="71"/>
        <v>206</v>
      </c>
    </row>
    <row r="308" spans="2:17" x14ac:dyDescent="0.2">
      <c r="B308" s="3">
        <f>'Marktpreise EEX NCG 2018'!A1449</f>
        <v>43087</v>
      </c>
      <c r="C308" s="7">
        <f t="shared" si="72"/>
        <v>0</v>
      </c>
      <c r="D308" s="7">
        <f t="shared" si="73"/>
        <v>0</v>
      </c>
      <c r="E308" s="7">
        <f t="shared" si="74"/>
        <v>0</v>
      </c>
      <c r="F308" s="4">
        <f>'Marktpreise EEX NCG 2018'!B1449</f>
        <v>18.827999999999999</v>
      </c>
      <c r="G308" s="4">
        <f t="shared" si="78"/>
        <v>19.037599999999998</v>
      </c>
      <c r="H308" s="4">
        <f t="shared" si="75"/>
        <v>0</v>
      </c>
      <c r="I308" s="19">
        <f t="shared" si="76"/>
        <v>0</v>
      </c>
      <c r="J308" s="19">
        <f t="shared" si="67"/>
        <v>8422684.3388752937</v>
      </c>
      <c r="K308" s="7">
        <f t="shared" si="79"/>
        <v>502352.63529411762</v>
      </c>
      <c r="L308" s="18">
        <f t="shared" si="68"/>
        <v>77.058823529411768</v>
      </c>
      <c r="M308" s="4">
        <f t="shared" si="69"/>
        <v>16.766477862595419</v>
      </c>
      <c r="N308" s="4">
        <f t="shared" si="70"/>
        <v>17.269856038647333</v>
      </c>
      <c r="O308" s="4">
        <f t="shared" si="80"/>
        <v>3574.8601999999978</v>
      </c>
      <c r="P308">
        <f t="shared" si="77"/>
        <v>1</v>
      </c>
      <c r="Q308">
        <f t="shared" si="71"/>
        <v>207</v>
      </c>
    </row>
    <row r="309" spans="2:17" x14ac:dyDescent="0.2">
      <c r="B309" s="3">
        <f>'Marktpreise EEX NCG 2018'!A1450</f>
        <v>43088</v>
      </c>
      <c r="C309" s="7">
        <f t="shared" ref="C309:C314" si="81">IF(A309&gt;0,$C$6/$C$8,0)</f>
        <v>0</v>
      </c>
      <c r="D309" s="7">
        <f t="shared" si="73"/>
        <v>0</v>
      </c>
      <c r="E309" s="7">
        <f t="shared" si="74"/>
        <v>0</v>
      </c>
      <c r="F309" s="4">
        <f>'Marktpreise EEX NCG 2018'!B1450</f>
        <v>18.728999999999999</v>
      </c>
      <c r="G309" s="4">
        <f t="shared" si="78"/>
        <v>18.938600000000001</v>
      </c>
      <c r="H309" s="4">
        <f t="shared" si="75"/>
        <v>0</v>
      </c>
      <c r="I309" s="19">
        <f t="shared" si="76"/>
        <v>0</v>
      </c>
      <c r="J309" s="19">
        <f t="shared" ref="J309:J315" si="82">I309+J308</f>
        <v>8422684.3388752937</v>
      </c>
      <c r="K309" s="7">
        <f t="shared" si="79"/>
        <v>502352.63529411762</v>
      </c>
      <c r="L309" s="18">
        <f t="shared" ref="L309:L315" si="83">K309*100/$C$6</f>
        <v>77.058823529411768</v>
      </c>
      <c r="M309" s="4">
        <f t="shared" si="69"/>
        <v>16.766477862595419</v>
      </c>
      <c r="N309" s="4">
        <f t="shared" ref="N309:N315" si="84">O309/Q309</f>
        <v>17.277878846153836</v>
      </c>
      <c r="O309" s="4">
        <f t="shared" si="80"/>
        <v>3593.7987999999978</v>
      </c>
      <c r="P309">
        <f t="shared" si="77"/>
        <v>1</v>
      </c>
      <c r="Q309">
        <f t="shared" ref="Q309:Q315" si="85">P309+Q308</f>
        <v>208</v>
      </c>
    </row>
    <row r="310" spans="2:17" x14ac:dyDescent="0.2">
      <c r="B310" s="3">
        <f>'Marktpreise EEX NCG 2018'!A1451</f>
        <v>43089</v>
      </c>
      <c r="C310" s="7">
        <f t="shared" si="81"/>
        <v>0</v>
      </c>
      <c r="D310" s="7">
        <f t="shared" si="73"/>
        <v>0</v>
      </c>
      <c r="E310" s="7">
        <f t="shared" si="74"/>
        <v>0</v>
      </c>
      <c r="F310" s="4">
        <f>'Marktpreise EEX NCG 2018'!B1451</f>
        <v>18.882999999999999</v>
      </c>
      <c r="G310" s="4">
        <f t="shared" si="78"/>
        <v>19.092599999999997</v>
      </c>
      <c r="H310" s="4">
        <f t="shared" si="75"/>
        <v>0</v>
      </c>
      <c r="I310" s="19">
        <f t="shared" si="76"/>
        <v>0</v>
      </c>
      <c r="J310" s="19">
        <f t="shared" si="82"/>
        <v>8422684.3388752937</v>
      </c>
      <c r="K310" s="7">
        <f t="shared" si="79"/>
        <v>502352.63529411762</v>
      </c>
      <c r="L310" s="18">
        <f t="shared" si="83"/>
        <v>77.058823529411768</v>
      </c>
      <c r="M310" s="4">
        <f t="shared" si="69"/>
        <v>16.766477862595419</v>
      </c>
      <c r="N310" s="4">
        <f t="shared" si="84"/>
        <v>17.286561722488027</v>
      </c>
      <c r="O310" s="4">
        <f t="shared" si="80"/>
        <v>3612.8913999999977</v>
      </c>
      <c r="P310">
        <f t="shared" si="77"/>
        <v>1</v>
      </c>
      <c r="Q310">
        <f t="shared" si="85"/>
        <v>209</v>
      </c>
    </row>
    <row r="311" spans="2:17" x14ac:dyDescent="0.2">
      <c r="B311" s="3">
        <f>'Marktpreise EEX NCG 2018'!A1452</f>
        <v>43090</v>
      </c>
      <c r="C311" s="7">
        <f t="shared" si="81"/>
        <v>0</v>
      </c>
      <c r="D311" s="7">
        <f t="shared" si="73"/>
        <v>0</v>
      </c>
      <c r="E311" s="7">
        <f t="shared" si="74"/>
        <v>0</v>
      </c>
      <c r="F311" s="4">
        <f>'Marktpreise EEX NCG 2018'!B1452</f>
        <v>18.768999999999998</v>
      </c>
      <c r="G311" s="4">
        <f t="shared" si="78"/>
        <v>18.9786</v>
      </c>
      <c r="H311" s="4">
        <f t="shared" si="75"/>
        <v>0</v>
      </c>
      <c r="I311" s="19">
        <f t="shared" si="76"/>
        <v>0</v>
      </c>
      <c r="J311" s="19">
        <f t="shared" si="82"/>
        <v>8422684.3388752937</v>
      </c>
      <c r="K311" s="7">
        <f t="shared" si="79"/>
        <v>502352.63529411762</v>
      </c>
      <c r="L311" s="18">
        <f t="shared" si="83"/>
        <v>77.058823529411768</v>
      </c>
      <c r="M311" s="4">
        <f t="shared" si="69"/>
        <v>16.766477862595419</v>
      </c>
      <c r="N311" s="4">
        <f t="shared" si="84"/>
        <v>17.294619047619037</v>
      </c>
      <c r="O311" s="4">
        <f t="shared" si="80"/>
        <v>3631.8699999999976</v>
      </c>
      <c r="P311">
        <f t="shared" si="77"/>
        <v>1</v>
      </c>
      <c r="Q311">
        <f t="shared" si="85"/>
        <v>210</v>
      </c>
    </row>
    <row r="312" spans="2:17" x14ac:dyDescent="0.2">
      <c r="B312" s="3">
        <f>'Marktpreise EEX NCG 2018'!A1453</f>
        <v>43091</v>
      </c>
      <c r="C312" s="7">
        <f t="shared" si="81"/>
        <v>0</v>
      </c>
      <c r="D312" s="7">
        <f t="shared" si="73"/>
        <v>0</v>
      </c>
      <c r="E312" s="7">
        <f t="shared" si="74"/>
        <v>0</v>
      </c>
      <c r="F312" s="4">
        <f>'Marktpreise EEX NCG 2018'!B1453</f>
        <v>18.649999999999999</v>
      </c>
      <c r="G312" s="4">
        <f t="shared" si="78"/>
        <v>18.8596</v>
      </c>
      <c r="H312" s="4">
        <f t="shared" si="75"/>
        <v>0</v>
      </c>
      <c r="I312" s="19">
        <f t="shared" si="76"/>
        <v>0</v>
      </c>
      <c r="J312" s="19">
        <f t="shared" si="82"/>
        <v>8422684.3388752937</v>
      </c>
      <c r="K312" s="7">
        <f t="shared" si="79"/>
        <v>502352.63529411762</v>
      </c>
      <c r="L312" s="18">
        <f t="shared" si="83"/>
        <v>77.058823529411768</v>
      </c>
      <c r="M312" s="4">
        <f t="shared" si="69"/>
        <v>16.766477862595419</v>
      </c>
      <c r="N312" s="4">
        <f t="shared" si="84"/>
        <v>17.302036018957335</v>
      </c>
      <c r="O312" s="4">
        <f t="shared" si="80"/>
        <v>3650.7295999999978</v>
      </c>
      <c r="P312">
        <f t="shared" si="77"/>
        <v>1</v>
      </c>
      <c r="Q312">
        <f t="shared" si="85"/>
        <v>211</v>
      </c>
    </row>
    <row r="313" spans="2:17" x14ac:dyDescent="0.2">
      <c r="B313" s="3">
        <f>'Marktpreise EEX NCG 2018'!A1454</f>
        <v>43092</v>
      </c>
      <c r="C313" s="7">
        <f t="shared" si="81"/>
        <v>0</v>
      </c>
      <c r="D313" s="7">
        <f t="shared" si="73"/>
        <v>0</v>
      </c>
      <c r="E313" s="7">
        <f t="shared" si="74"/>
        <v>0</v>
      </c>
      <c r="F313" s="4">
        <f>'Marktpreise EEX NCG 2018'!B1454</f>
        <v>0</v>
      </c>
      <c r="G313" s="4">
        <f t="shared" si="78"/>
        <v>18.8596</v>
      </c>
      <c r="H313" s="4">
        <f t="shared" si="75"/>
        <v>0</v>
      </c>
      <c r="I313" s="19">
        <f t="shared" si="76"/>
        <v>0</v>
      </c>
      <c r="J313" s="19">
        <f t="shared" si="82"/>
        <v>8422684.3388752937</v>
      </c>
      <c r="K313" s="7">
        <f t="shared" si="79"/>
        <v>502352.63529411762</v>
      </c>
      <c r="L313" s="18">
        <f t="shared" si="83"/>
        <v>77.058823529411768</v>
      </c>
      <c r="M313" s="4">
        <f t="shared" si="69"/>
        <v>16.766477862595419</v>
      </c>
      <c r="N313" s="4">
        <f t="shared" si="84"/>
        <v>17.302036018957335</v>
      </c>
      <c r="O313" s="4">
        <f t="shared" si="80"/>
        <v>3650.7295999999978</v>
      </c>
      <c r="P313">
        <f t="shared" si="77"/>
        <v>0</v>
      </c>
      <c r="Q313">
        <f t="shared" si="85"/>
        <v>211</v>
      </c>
    </row>
    <row r="314" spans="2:17" x14ac:dyDescent="0.2">
      <c r="B314" s="3">
        <f>'Marktpreise EEX NCG 2018'!A1455</f>
        <v>43093</v>
      </c>
      <c r="C314" s="7">
        <f t="shared" si="81"/>
        <v>0</v>
      </c>
      <c r="D314" s="7">
        <f t="shared" si="73"/>
        <v>0</v>
      </c>
      <c r="E314" s="7">
        <f t="shared" si="74"/>
        <v>0</v>
      </c>
      <c r="F314" s="4">
        <f>'Marktpreise EEX NCG 2018'!B1455</f>
        <v>0</v>
      </c>
      <c r="G314" s="4">
        <f t="shared" si="78"/>
        <v>18.8596</v>
      </c>
      <c r="H314" s="4">
        <f t="shared" si="75"/>
        <v>0</v>
      </c>
      <c r="I314" s="19">
        <f t="shared" si="76"/>
        <v>0</v>
      </c>
      <c r="J314" s="19">
        <f t="shared" si="82"/>
        <v>8422684.3388752937</v>
      </c>
      <c r="K314" s="7">
        <f t="shared" si="79"/>
        <v>502352.63529411762</v>
      </c>
      <c r="L314" s="18">
        <f t="shared" si="83"/>
        <v>77.058823529411768</v>
      </c>
      <c r="M314" s="4">
        <f t="shared" si="69"/>
        <v>16.766477862595419</v>
      </c>
      <c r="N314" s="4">
        <f t="shared" si="84"/>
        <v>17.302036018957335</v>
      </c>
      <c r="O314" s="4">
        <f t="shared" si="80"/>
        <v>3650.7295999999978</v>
      </c>
      <c r="P314">
        <f t="shared" si="77"/>
        <v>0</v>
      </c>
      <c r="Q314">
        <f t="shared" si="85"/>
        <v>211</v>
      </c>
    </row>
    <row r="315" spans="2:17" x14ac:dyDescent="0.2">
      <c r="B315" s="3">
        <f>'Marktpreise EEX NCG 2018'!A1456</f>
        <v>43094</v>
      </c>
      <c r="C315" s="7">
        <v>0</v>
      </c>
      <c r="D315" s="7">
        <f t="shared" si="73"/>
        <v>0</v>
      </c>
      <c r="E315" s="7">
        <f t="shared" si="74"/>
        <v>0</v>
      </c>
      <c r="F315" s="4">
        <f>'Marktpreise EEX NCG 2018'!B1456</f>
        <v>0</v>
      </c>
      <c r="G315" s="4">
        <f t="shared" si="78"/>
        <v>18.8596</v>
      </c>
      <c r="H315" s="4">
        <f t="shared" si="75"/>
        <v>0</v>
      </c>
      <c r="I315" s="19">
        <f t="shared" si="76"/>
        <v>0</v>
      </c>
      <c r="J315" s="19">
        <f t="shared" si="82"/>
        <v>8422684.3388752937</v>
      </c>
      <c r="K315" s="7">
        <f t="shared" si="79"/>
        <v>502352.63529411762</v>
      </c>
      <c r="L315" s="18">
        <f t="shared" si="83"/>
        <v>77.058823529411768</v>
      </c>
      <c r="M315" s="4">
        <f t="shared" si="69"/>
        <v>16.766477862595419</v>
      </c>
      <c r="N315" s="4">
        <f t="shared" si="84"/>
        <v>17.302036018957335</v>
      </c>
      <c r="O315" s="4">
        <f t="shared" si="80"/>
        <v>3650.7295999999978</v>
      </c>
      <c r="P315">
        <f t="shared" si="77"/>
        <v>0</v>
      </c>
      <c r="Q315">
        <f t="shared" si="85"/>
        <v>211</v>
      </c>
    </row>
    <row r="316" spans="2:17" x14ac:dyDescent="0.2">
      <c r="B316" s="3">
        <f>'Marktpreise EEX NCG 2018'!A1457</f>
        <v>43095</v>
      </c>
      <c r="C316" s="7">
        <v>0</v>
      </c>
      <c r="D316" s="7">
        <f t="shared" si="73"/>
        <v>0</v>
      </c>
      <c r="E316" s="7">
        <f t="shared" si="74"/>
        <v>0</v>
      </c>
      <c r="F316" s="4">
        <f>'Marktpreise EEX NCG 2018'!B1457</f>
        <v>0</v>
      </c>
      <c r="G316" s="4">
        <f t="shared" si="78"/>
        <v>18.8596</v>
      </c>
      <c r="H316" s="4">
        <f t="shared" si="75"/>
        <v>0</v>
      </c>
      <c r="I316" s="19">
        <f t="shared" si="76"/>
        <v>0</v>
      </c>
      <c r="J316" s="19">
        <f t="shared" ref="J316:J321" si="86">I316+J315</f>
        <v>8422684.3388752937</v>
      </c>
      <c r="K316" s="7">
        <f t="shared" si="79"/>
        <v>502352.63529411762</v>
      </c>
      <c r="L316" s="18">
        <f t="shared" ref="L316:L321" si="87">K316*100/$C$6</f>
        <v>77.058823529411768</v>
      </c>
      <c r="M316" s="4">
        <f t="shared" si="69"/>
        <v>16.766477862595419</v>
      </c>
      <c r="N316" s="4">
        <f t="shared" ref="N316:N321" si="88">O316/Q316</f>
        <v>17.302036018957335</v>
      </c>
      <c r="O316" s="4">
        <f t="shared" si="80"/>
        <v>3650.7295999999978</v>
      </c>
      <c r="P316">
        <f t="shared" si="77"/>
        <v>0</v>
      </c>
      <c r="Q316">
        <f t="shared" ref="Q316:Q321" si="89">P316+Q315</f>
        <v>211</v>
      </c>
    </row>
    <row r="317" spans="2:17" x14ac:dyDescent="0.2">
      <c r="B317" s="3">
        <f>'Marktpreise EEX NCG 2018'!A1458</f>
        <v>43096</v>
      </c>
      <c r="C317" s="7">
        <v>0</v>
      </c>
      <c r="D317" s="7">
        <f t="shared" si="73"/>
        <v>0</v>
      </c>
      <c r="E317" s="7">
        <f t="shared" si="74"/>
        <v>0</v>
      </c>
      <c r="F317" s="4">
        <f>'Marktpreise EEX NCG 2018'!B1458</f>
        <v>18.474</v>
      </c>
      <c r="G317" s="4">
        <f t="shared" si="78"/>
        <v>18.683599999999998</v>
      </c>
      <c r="H317" s="4">
        <f t="shared" si="75"/>
        <v>0</v>
      </c>
      <c r="I317" s="19">
        <f t="shared" si="76"/>
        <v>0</v>
      </c>
      <c r="J317" s="19">
        <f t="shared" si="86"/>
        <v>8422684.3388752937</v>
      </c>
      <c r="K317" s="7">
        <f t="shared" si="79"/>
        <v>502352.63529411762</v>
      </c>
      <c r="L317" s="18">
        <f t="shared" si="87"/>
        <v>77.058823529411768</v>
      </c>
      <c r="M317" s="4">
        <f t="shared" si="69"/>
        <v>16.766477862595419</v>
      </c>
      <c r="N317" s="4">
        <f t="shared" si="88"/>
        <v>17.308552830188667</v>
      </c>
      <c r="O317" s="4">
        <f t="shared" si="80"/>
        <v>3669.4131999999977</v>
      </c>
      <c r="P317">
        <f t="shared" si="77"/>
        <v>1</v>
      </c>
      <c r="Q317">
        <f t="shared" si="89"/>
        <v>212</v>
      </c>
    </row>
    <row r="318" spans="2:17" x14ac:dyDescent="0.2">
      <c r="B318" s="3">
        <f>'Marktpreise EEX NCG 2018'!A1459</f>
        <v>43097</v>
      </c>
      <c r="C318" s="7">
        <v>0</v>
      </c>
      <c r="D318" s="7">
        <f t="shared" si="73"/>
        <v>0</v>
      </c>
      <c r="E318" s="7">
        <f t="shared" si="74"/>
        <v>0</v>
      </c>
      <c r="F318" s="4">
        <f>'Marktpreise EEX NCG 2018'!B1459</f>
        <v>18.061</v>
      </c>
      <c r="G318" s="4">
        <f t="shared" si="78"/>
        <v>18.270600000000002</v>
      </c>
      <c r="H318" s="4">
        <f t="shared" si="75"/>
        <v>0</v>
      </c>
      <c r="I318" s="19">
        <f t="shared" si="76"/>
        <v>0</v>
      </c>
      <c r="J318" s="19">
        <f t="shared" si="86"/>
        <v>8422684.3388752937</v>
      </c>
      <c r="K318" s="7">
        <f t="shared" si="79"/>
        <v>502352.63529411762</v>
      </c>
      <c r="L318" s="18">
        <f t="shared" si="87"/>
        <v>77.058823529411768</v>
      </c>
      <c r="M318" s="4">
        <f t="shared" si="69"/>
        <v>16.766477862595419</v>
      </c>
      <c r="N318" s="4">
        <f t="shared" si="88"/>
        <v>17.313069483568064</v>
      </c>
      <c r="O318" s="4">
        <f t="shared" si="80"/>
        <v>3687.6837999999975</v>
      </c>
      <c r="P318">
        <f t="shared" si="77"/>
        <v>1</v>
      </c>
      <c r="Q318">
        <f t="shared" si="89"/>
        <v>213</v>
      </c>
    </row>
    <row r="319" spans="2:17" x14ac:dyDescent="0.2">
      <c r="B319" s="3">
        <f>'Marktpreise EEX NCG 2018'!A1460</f>
        <v>43098</v>
      </c>
      <c r="C319" s="7">
        <f t="shared" ref="C319:C320" si="90">IF(A319&gt;0,$C$6/$C$8,0)</f>
        <v>0</v>
      </c>
      <c r="D319" s="7">
        <f t="shared" si="73"/>
        <v>0</v>
      </c>
      <c r="E319" s="7">
        <f t="shared" si="74"/>
        <v>0</v>
      </c>
      <c r="F319" s="4">
        <f>'Marktpreise EEX NCG 2018'!B1460</f>
        <v>18.100000000000001</v>
      </c>
      <c r="G319" s="4">
        <f t="shared" si="78"/>
        <v>18.309600000000003</v>
      </c>
      <c r="H319" s="4">
        <f t="shared" si="75"/>
        <v>0</v>
      </c>
      <c r="I319" s="19">
        <f t="shared" si="76"/>
        <v>0</v>
      </c>
      <c r="J319" s="19">
        <f t="shared" si="86"/>
        <v>8422684.3388752937</v>
      </c>
      <c r="K319" s="7">
        <f t="shared" si="79"/>
        <v>502352.63529411762</v>
      </c>
      <c r="L319" s="18">
        <f t="shared" si="87"/>
        <v>77.058823529411768</v>
      </c>
      <c r="M319" s="4">
        <f t="shared" si="69"/>
        <v>16.766477862595419</v>
      </c>
      <c r="N319" s="4">
        <f t="shared" si="88"/>
        <v>17.317726168224286</v>
      </c>
      <c r="O319" s="4">
        <f t="shared" si="80"/>
        <v>3705.9933999999976</v>
      </c>
      <c r="P319">
        <f t="shared" si="77"/>
        <v>1</v>
      </c>
      <c r="Q319">
        <f t="shared" si="89"/>
        <v>214</v>
      </c>
    </row>
    <row r="320" spans="2:17" x14ac:dyDescent="0.2">
      <c r="B320" s="3">
        <f>'Marktpreise EEX NCG 2018'!A1461</f>
        <v>43099</v>
      </c>
      <c r="C320" s="7">
        <f t="shared" si="90"/>
        <v>0</v>
      </c>
      <c r="D320" s="7">
        <f t="shared" si="73"/>
        <v>0</v>
      </c>
      <c r="E320" s="7">
        <f t="shared" si="74"/>
        <v>0</v>
      </c>
      <c r="F320" s="4">
        <f>'Marktpreise EEX NCG 2018'!B1461</f>
        <v>0</v>
      </c>
      <c r="G320" s="4">
        <f t="shared" si="78"/>
        <v>18.309600000000003</v>
      </c>
      <c r="H320" s="4">
        <f t="shared" si="75"/>
        <v>0</v>
      </c>
      <c r="I320" s="19">
        <f t="shared" si="76"/>
        <v>0</v>
      </c>
      <c r="J320" s="19">
        <f t="shared" si="86"/>
        <v>8422684.3388752937</v>
      </c>
      <c r="K320" s="7">
        <f t="shared" si="79"/>
        <v>502352.63529411762</v>
      </c>
      <c r="L320" s="18">
        <f t="shared" si="87"/>
        <v>77.058823529411768</v>
      </c>
      <c r="M320" s="4">
        <f t="shared" si="69"/>
        <v>16.766477862595419</v>
      </c>
      <c r="N320" s="4">
        <f t="shared" si="88"/>
        <v>17.317726168224286</v>
      </c>
      <c r="O320" s="4">
        <f t="shared" si="80"/>
        <v>3705.9933999999976</v>
      </c>
      <c r="P320">
        <f t="shared" si="77"/>
        <v>0</v>
      </c>
      <c r="Q320">
        <f t="shared" si="89"/>
        <v>214</v>
      </c>
    </row>
    <row r="321" spans="2:17" x14ac:dyDescent="0.2">
      <c r="B321" s="3">
        <f>'Marktpreise EEX NCG 2018'!A1462</f>
        <v>43100</v>
      </c>
      <c r="C321" s="7">
        <v>0</v>
      </c>
      <c r="D321" s="7">
        <f t="shared" si="73"/>
        <v>0</v>
      </c>
      <c r="E321" s="7">
        <f t="shared" si="74"/>
        <v>0</v>
      </c>
      <c r="F321" s="4">
        <f>'Marktpreise EEX NCG 2018'!B1462</f>
        <v>0</v>
      </c>
      <c r="G321" s="4">
        <f t="shared" si="78"/>
        <v>18.309600000000003</v>
      </c>
      <c r="H321" s="4">
        <f t="shared" si="75"/>
        <v>0</v>
      </c>
      <c r="I321" s="19">
        <f t="shared" si="76"/>
        <v>0</v>
      </c>
      <c r="J321" s="19">
        <f t="shared" si="86"/>
        <v>8422684.3388752937</v>
      </c>
      <c r="K321" s="7">
        <f t="shared" si="79"/>
        <v>502352.63529411762</v>
      </c>
      <c r="L321" s="18">
        <f t="shared" si="87"/>
        <v>77.058823529411768</v>
      </c>
      <c r="M321" s="4">
        <f t="shared" si="69"/>
        <v>16.766477862595419</v>
      </c>
      <c r="N321" s="4">
        <f t="shared" si="88"/>
        <v>17.317726168224286</v>
      </c>
      <c r="O321" s="4">
        <f t="shared" si="80"/>
        <v>3705.9933999999976</v>
      </c>
      <c r="P321">
        <f t="shared" si="77"/>
        <v>0</v>
      </c>
      <c r="Q321">
        <f t="shared" si="89"/>
        <v>214</v>
      </c>
    </row>
  </sheetData>
  <mergeCells count="1">
    <mergeCell ref="O10:Q1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7"/>
  <sheetViews>
    <sheetView topLeftCell="B1" workbookViewId="0">
      <pane ySplit="825" topLeftCell="A1514" activePane="bottomLeft"/>
      <selection activeCell="M1" sqref="M1"/>
      <selection pane="bottomLeft" activeCell="M1554" sqref="M1554"/>
    </sheetView>
  </sheetViews>
  <sheetFormatPr baseColWidth="10" defaultRowHeight="12.75" x14ac:dyDescent="0.2"/>
  <cols>
    <col min="1" max="1" width="15.28515625" bestFit="1" customWidth="1"/>
    <col min="2" max="2" width="25.42578125" bestFit="1" customWidth="1"/>
    <col min="3" max="3" width="18.7109375" bestFit="1" customWidth="1"/>
    <col min="4" max="4" width="23.7109375" bestFit="1" customWidth="1"/>
    <col min="5" max="5" width="17.140625" bestFit="1" customWidth="1"/>
    <col min="6" max="6" width="19.85546875" style="4" customWidth="1"/>
    <col min="7" max="7" width="30.42578125" bestFit="1" customWidth="1"/>
    <col min="8" max="8" width="20" bestFit="1" customWidth="1"/>
    <col min="9" max="9" width="33.140625" bestFit="1" customWidth="1"/>
    <col min="10" max="10" width="15.42578125" customWidth="1"/>
    <col min="11" max="11" width="16.7109375" customWidth="1"/>
    <col min="12" max="12" width="32" bestFit="1" customWidth="1"/>
  </cols>
  <sheetData>
    <row r="1" spans="1:13" x14ac:dyDescent="0.2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53</v>
      </c>
      <c r="G1" s="1" t="s">
        <v>54</v>
      </c>
      <c r="H1" s="1" t="s">
        <v>49</v>
      </c>
      <c r="I1" s="1" t="s">
        <v>50</v>
      </c>
      <c r="J1" s="14" t="s">
        <v>79</v>
      </c>
      <c r="K1" s="14" t="s">
        <v>81</v>
      </c>
      <c r="L1" s="1" t="s">
        <v>90</v>
      </c>
      <c r="M1" s="1" t="s">
        <v>83</v>
      </c>
    </row>
    <row r="2" spans="1:13" x14ac:dyDescent="0.2">
      <c r="A2" s="2">
        <f>'Marktpreise EEX NCG 2018'!A2</f>
        <v>41640</v>
      </c>
      <c r="D2" s="4"/>
      <c r="E2" s="4"/>
      <c r="H2">
        <f>'Marktpreise EEX NCG 2018'!I2</f>
        <v>27.170999999999999</v>
      </c>
      <c r="I2">
        <f>'Marktpreise EEX NCG 2018'!N2</f>
        <v>0</v>
      </c>
    </row>
    <row r="3" spans="1:13" x14ac:dyDescent="0.2">
      <c r="A3" s="2">
        <f>'Marktpreise EEX NCG 2018'!A3</f>
        <v>41641</v>
      </c>
      <c r="B3" s="4"/>
      <c r="C3" s="4"/>
      <c r="D3" s="4"/>
      <c r="E3" s="4"/>
      <c r="H3">
        <f>'Marktpreise EEX NCG 2018'!I3</f>
        <v>26.885999999999999</v>
      </c>
      <c r="I3">
        <f>'Marktpreise EEX NCG 2018'!N3</f>
        <v>0</v>
      </c>
    </row>
    <row r="4" spans="1:13" x14ac:dyDescent="0.2">
      <c r="A4" s="2">
        <f>'Marktpreise EEX NCG 2018'!A4</f>
        <v>41642</v>
      </c>
      <c r="B4" s="4"/>
      <c r="C4" s="4"/>
      <c r="D4" s="4"/>
      <c r="E4" s="4"/>
      <c r="H4">
        <f>'Marktpreise EEX NCG 2018'!I4</f>
        <v>26.466999999999999</v>
      </c>
      <c r="I4">
        <f>'Marktpreise EEX NCG 2018'!N4</f>
        <v>0</v>
      </c>
    </row>
    <row r="5" spans="1:13" x14ac:dyDescent="0.2">
      <c r="A5" s="2">
        <f>'Marktpreise EEX NCG 2018'!A5</f>
        <v>41643</v>
      </c>
      <c r="B5" s="4"/>
      <c r="C5" s="4"/>
      <c r="D5" s="4"/>
      <c r="E5" s="4"/>
      <c r="H5">
        <f>'Marktpreise EEX NCG 2018'!I5</f>
        <v>26.369</v>
      </c>
      <c r="I5">
        <f>'Marktpreise EEX NCG 2018'!N5</f>
        <v>0</v>
      </c>
    </row>
    <row r="6" spans="1:13" x14ac:dyDescent="0.2">
      <c r="A6" s="2">
        <f>'Marktpreise EEX NCG 2018'!A6</f>
        <v>41644</v>
      </c>
      <c r="B6" s="4"/>
      <c r="C6" s="4"/>
      <c r="D6" s="4"/>
      <c r="E6" s="4"/>
      <c r="H6">
        <f>'Marktpreise EEX NCG 2018'!I6</f>
        <v>26.494</v>
      </c>
      <c r="I6">
        <f>'Marktpreise EEX NCG 2018'!N6</f>
        <v>0</v>
      </c>
    </row>
    <row r="7" spans="1:13" x14ac:dyDescent="0.2">
      <c r="A7" s="2">
        <f>'Marktpreise EEX NCG 2018'!A7</f>
        <v>41645</v>
      </c>
      <c r="B7" s="4"/>
      <c r="C7" s="4"/>
      <c r="D7" s="4"/>
      <c r="E7" s="4"/>
      <c r="H7">
        <f>'Marktpreise EEX NCG 2018'!I7</f>
        <v>26.856999999999999</v>
      </c>
      <c r="I7">
        <f>'Marktpreise EEX NCG 2018'!N7</f>
        <v>0</v>
      </c>
    </row>
    <row r="8" spans="1:13" x14ac:dyDescent="0.2">
      <c r="A8" s="2">
        <f>'Marktpreise EEX NCG 2018'!A8</f>
        <v>41646</v>
      </c>
      <c r="B8" s="4"/>
      <c r="C8" s="4"/>
      <c r="D8" s="4"/>
      <c r="E8" s="4"/>
      <c r="H8">
        <f>'Marktpreise EEX NCG 2018'!I8</f>
        <v>26.81</v>
      </c>
      <c r="I8">
        <f>'Marktpreise EEX NCG 2018'!N8</f>
        <v>0</v>
      </c>
    </row>
    <row r="9" spans="1:13" x14ac:dyDescent="0.2">
      <c r="A9" s="2">
        <f>'Marktpreise EEX NCG 2018'!A9</f>
        <v>41647</v>
      </c>
      <c r="B9" s="4"/>
      <c r="C9" s="4"/>
      <c r="D9" s="4"/>
      <c r="E9" s="4"/>
      <c r="H9">
        <f>'Marktpreise EEX NCG 2018'!I9</f>
        <v>26.983000000000001</v>
      </c>
      <c r="I9">
        <f>'Marktpreise EEX NCG 2018'!N9</f>
        <v>0</v>
      </c>
    </row>
    <row r="10" spans="1:13" x14ac:dyDescent="0.2">
      <c r="A10" s="2">
        <f>'Marktpreise EEX NCG 2018'!A10</f>
        <v>41648</v>
      </c>
      <c r="B10" s="4"/>
      <c r="C10" s="4"/>
      <c r="D10" s="4"/>
      <c r="E10" s="4"/>
      <c r="H10">
        <f>'Marktpreise EEX NCG 2018'!I10</f>
        <v>26.956</v>
      </c>
      <c r="I10">
        <f>'Marktpreise EEX NCG 2018'!N10</f>
        <v>0</v>
      </c>
    </row>
    <row r="11" spans="1:13" x14ac:dyDescent="0.2">
      <c r="A11" s="2">
        <f>'Marktpreise EEX NCG 2018'!A11</f>
        <v>41649</v>
      </c>
      <c r="B11" s="4"/>
      <c r="C11" s="4"/>
      <c r="D11" s="4"/>
      <c r="E11" s="4"/>
      <c r="H11">
        <f>'Marktpreise EEX NCG 2018'!I11</f>
        <v>26.632999999999999</v>
      </c>
      <c r="I11">
        <f>'Marktpreise EEX NCG 2018'!N11</f>
        <v>0</v>
      </c>
    </row>
    <row r="12" spans="1:13" x14ac:dyDescent="0.2">
      <c r="A12" s="2">
        <f>'Marktpreise EEX NCG 2018'!A12</f>
        <v>41650</v>
      </c>
      <c r="B12" s="4"/>
      <c r="C12" s="4"/>
      <c r="D12" s="4"/>
      <c r="E12" s="4"/>
      <c r="H12">
        <f>'Marktpreise EEX NCG 2018'!I12</f>
        <v>27.324000000000002</v>
      </c>
      <c r="I12">
        <f>'Marktpreise EEX NCG 2018'!N12</f>
        <v>0</v>
      </c>
    </row>
    <row r="13" spans="1:13" x14ac:dyDescent="0.2">
      <c r="A13" s="2">
        <f>'Marktpreise EEX NCG 2018'!A13</f>
        <v>41651</v>
      </c>
      <c r="B13" s="4"/>
      <c r="C13" s="4"/>
      <c r="D13" s="4"/>
      <c r="E13" s="4"/>
      <c r="H13">
        <f>'Marktpreise EEX NCG 2018'!I13</f>
        <v>28.995000000000001</v>
      </c>
      <c r="I13">
        <f>'Marktpreise EEX NCG 2018'!N13</f>
        <v>0</v>
      </c>
    </row>
    <row r="14" spans="1:13" x14ac:dyDescent="0.2">
      <c r="A14" s="2">
        <f>'Marktpreise EEX NCG 2018'!A14</f>
        <v>41652</v>
      </c>
      <c r="B14" s="4"/>
      <c r="C14" s="4"/>
      <c r="D14" s="4"/>
      <c r="E14" s="4"/>
      <c r="H14">
        <f>'Marktpreise EEX NCG 2018'!I14</f>
        <v>26.536000000000001</v>
      </c>
      <c r="I14">
        <f>'Marktpreise EEX NCG 2018'!N14</f>
        <v>0</v>
      </c>
    </row>
    <row r="15" spans="1:13" x14ac:dyDescent="0.2">
      <c r="A15" s="2">
        <f>'Marktpreise EEX NCG 2018'!A15</f>
        <v>41653</v>
      </c>
      <c r="B15" s="4"/>
      <c r="C15" s="4"/>
      <c r="D15" s="4"/>
      <c r="E15" s="4"/>
      <c r="H15">
        <f>'Marktpreise EEX NCG 2018'!I15</f>
        <v>26.395</v>
      </c>
      <c r="I15">
        <f>'Marktpreise EEX NCG 2018'!N15</f>
        <v>0</v>
      </c>
    </row>
    <row r="16" spans="1:13" x14ac:dyDescent="0.2">
      <c r="A16" s="2">
        <f>'Marktpreise EEX NCG 2018'!A16</f>
        <v>41654</v>
      </c>
      <c r="B16" s="4"/>
      <c r="C16" s="4"/>
      <c r="D16" s="4"/>
      <c r="E16" s="4"/>
      <c r="H16">
        <f>'Marktpreise EEX NCG 2018'!I16</f>
        <v>26.300999999999998</v>
      </c>
      <c r="I16">
        <f>'Marktpreise EEX NCG 2018'!N16</f>
        <v>0</v>
      </c>
    </row>
    <row r="17" spans="1:9" x14ac:dyDescent="0.2">
      <c r="A17" s="2">
        <f>'Marktpreise EEX NCG 2018'!A17</f>
        <v>41655</v>
      </c>
      <c r="B17" s="4"/>
      <c r="C17" s="4"/>
      <c r="D17" s="4"/>
      <c r="E17" s="4"/>
      <c r="H17">
        <f>'Marktpreise EEX NCG 2018'!I17</f>
        <v>26.434000000000001</v>
      </c>
      <c r="I17">
        <f>'Marktpreise EEX NCG 2018'!N17</f>
        <v>0</v>
      </c>
    </row>
    <row r="18" spans="1:9" x14ac:dyDescent="0.2">
      <c r="A18" s="2">
        <f>'Marktpreise EEX NCG 2018'!A18</f>
        <v>41656</v>
      </c>
      <c r="B18" s="4"/>
      <c r="C18" s="4"/>
      <c r="D18" s="4"/>
      <c r="E18" s="4"/>
      <c r="H18">
        <f>'Marktpreise EEX NCG 2018'!I18</f>
        <v>26.263000000000002</v>
      </c>
      <c r="I18">
        <f>'Marktpreise EEX NCG 2018'!N18</f>
        <v>0</v>
      </c>
    </row>
    <row r="19" spans="1:9" x14ac:dyDescent="0.2">
      <c r="A19" s="2">
        <f>'Marktpreise EEX NCG 2018'!A19</f>
        <v>41657</v>
      </c>
      <c r="B19" s="4"/>
      <c r="C19" s="4"/>
      <c r="D19" s="4"/>
      <c r="E19" s="4"/>
      <c r="H19">
        <f>'Marktpreise EEX NCG 2018'!I19</f>
        <v>26.225000000000001</v>
      </c>
      <c r="I19">
        <f>'Marktpreise EEX NCG 2018'!N19</f>
        <v>0</v>
      </c>
    </row>
    <row r="20" spans="1:9" x14ac:dyDescent="0.2">
      <c r="A20" s="2">
        <f>'Marktpreise EEX NCG 2018'!A20</f>
        <v>41658</v>
      </c>
      <c r="B20" s="4"/>
      <c r="C20" s="4"/>
      <c r="D20" s="4"/>
      <c r="E20" s="4"/>
      <c r="H20">
        <f>'Marktpreise EEX NCG 2018'!I20</f>
        <v>26.498000000000001</v>
      </c>
      <c r="I20">
        <f>'Marktpreise EEX NCG 2018'!N20</f>
        <v>0</v>
      </c>
    </row>
    <row r="21" spans="1:9" x14ac:dyDescent="0.2">
      <c r="A21" s="2">
        <f>'Marktpreise EEX NCG 2018'!A21</f>
        <v>41659</v>
      </c>
      <c r="B21" s="4"/>
      <c r="C21" s="4"/>
      <c r="D21" s="4"/>
      <c r="E21" s="4"/>
      <c r="H21">
        <f>'Marktpreise EEX NCG 2018'!I21</f>
        <v>26.81</v>
      </c>
      <c r="I21">
        <f>'Marktpreise EEX NCG 2018'!N21</f>
        <v>0</v>
      </c>
    </row>
    <row r="22" spans="1:9" x14ac:dyDescent="0.2">
      <c r="A22" s="2">
        <f>'Marktpreise EEX NCG 2018'!A22</f>
        <v>41660</v>
      </c>
      <c r="B22" s="4"/>
      <c r="C22" s="4"/>
      <c r="D22" s="4"/>
      <c r="E22" s="4"/>
      <c r="H22">
        <f>'Marktpreise EEX NCG 2018'!I22</f>
        <v>26.715</v>
      </c>
      <c r="I22">
        <f>'Marktpreise EEX NCG 2018'!N22</f>
        <v>0</v>
      </c>
    </row>
    <row r="23" spans="1:9" x14ac:dyDescent="0.2">
      <c r="A23" s="2">
        <f>'Marktpreise EEX NCG 2018'!A23</f>
        <v>41661</v>
      </c>
      <c r="B23" s="4"/>
      <c r="C23" s="4"/>
      <c r="D23" s="4"/>
      <c r="E23" s="4"/>
      <c r="H23">
        <f>'Marktpreise EEX NCG 2018'!I23</f>
        <v>26.376000000000001</v>
      </c>
      <c r="I23">
        <f>'Marktpreise EEX NCG 2018'!N23</f>
        <v>0</v>
      </c>
    </row>
    <row r="24" spans="1:9" x14ac:dyDescent="0.2">
      <c r="A24" s="2">
        <f>'Marktpreise EEX NCG 2018'!A24</f>
        <v>41662</v>
      </c>
      <c r="B24" s="4"/>
      <c r="C24" s="4"/>
      <c r="D24" s="4"/>
      <c r="E24" s="4"/>
      <c r="H24">
        <f>'Marktpreise EEX NCG 2018'!I24</f>
        <v>26.515999999999998</v>
      </c>
      <c r="I24">
        <f>'Marktpreise EEX NCG 2018'!N24</f>
        <v>0</v>
      </c>
    </row>
    <row r="25" spans="1:9" x14ac:dyDescent="0.2">
      <c r="A25" s="2">
        <f>'Marktpreise EEX NCG 2018'!A25</f>
        <v>41663</v>
      </c>
      <c r="B25" s="4"/>
      <c r="C25" s="4"/>
      <c r="D25" s="4"/>
      <c r="E25" s="4"/>
      <c r="H25">
        <f>'Marktpreise EEX NCG 2018'!I25</f>
        <v>26.568999999999999</v>
      </c>
      <c r="I25">
        <f>'Marktpreise EEX NCG 2018'!N25</f>
        <v>0</v>
      </c>
    </row>
    <row r="26" spans="1:9" x14ac:dyDescent="0.2">
      <c r="A26" s="2">
        <f>'Marktpreise EEX NCG 2018'!A26</f>
        <v>41664</v>
      </c>
      <c r="B26" s="4"/>
      <c r="C26" s="4"/>
      <c r="D26" s="4"/>
      <c r="E26" s="4"/>
      <c r="H26">
        <f>'Marktpreise EEX NCG 2018'!I26</f>
        <v>26.361000000000001</v>
      </c>
      <c r="I26">
        <f>'Marktpreise EEX NCG 2018'!N26</f>
        <v>0</v>
      </c>
    </row>
    <row r="27" spans="1:9" x14ac:dyDescent="0.2">
      <c r="A27" s="2">
        <f>'Marktpreise EEX NCG 2018'!A27</f>
        <v>41665</v>
      </c>
      <c r="B27" s="4"/>
      <c r="C27" s="4"/>
      <c r="D27" s="4"/>
      <c r="E27" s="4"/>
      <c r="H27">
        <f>'Marktpreise EEX NCG 2018'!I27</f>
        <v>26.623999999999999</v>
      </c>
      <c r="I27">
        <f>'Marktpreise EEX NCG 2018'!N27</f>
        <v>0</v>
      </c>
    </row>
    <row r="28" spans="1:9" x14ac:dyDescent="0.2">
      <c r="A28" s="2">
        <f>'Marktpreise EEX NCG 2018'!A28</f>
        <v>41666</v>
      </c>
      <c r="B28" s="4"/>
      <c r="C28" s="4"/>
      <c r="D28" s="4"/>
      <c r="E28" s="4"/>
      <c r="H28">
        <f>'Marktpreise EEX NCG 2018'!I28</f>
        <v>26.18</v>
      </c>
      <c r="I28">
        <f>'Marktpreise EEX NCG 2018'!N28</f>
        <v>0</v>
      </c>
    </row>
    <row r="29" spans="1:9" x14ac:dyDescent="0.2">
      <c r="A29" s="2">
        <f>'Marktpreise EEX NCG 2018'!A29</f>
        <v>41667</v>
      </c>
      <c r="B29" s="4"/>
      <c r="C29" s="4"/>
      <c r="D29" s="4"/>
      <c r="E29" s="4"/>
      <c r="H29">
        <f>'Marktpreise EEX NCG 2018'!I29</f>
        <v>26.016999999999999</v>
      </c>
      <c r="I29">
        <f>'Marktpreise EEX NCG 2018'!N29</f>
        <v>0</v>
      </c>
    </row>
    <row r="30" spans="1:9" x14ac:dyDescent="0.2">
      <c r="A30" s="2">
        <f>'Marktpreise EEX NCG 2018'!A30</f>
        <v>41668</v>
      </c>
      <c r="B30" s="4"/>
      <c r="C30" s="4"/>
      <c r="D30" s="4"/>
      <c r="E30" s="4"/>
      <c r="H30">
        <f>'Marktpreise EEX NCG 2018'!I30</f>
        <v>26.053000000000001</v>
      </c>
      <c r="I30">
        <f>'Marktpreise EEX NCG 2018'!N30</f>
        <v>0</v>
      </c>
    </row>
    <row r="31" spans="1:9" x14ac:dyDescent="0.2">
      <c r="A31" s="2">
        <f>'Marktpreise EEX NCG 2018'!A31</f>
        <v>41669</v>
      </c>
      <c r="B31" s="4"/>
      <c r="C31" s="4"/>
      <c r="D31" s="4"/>
      <c r="E31" s="4"/>
      <c r="H31">
        <f>'Marktpreise EEX NCG 2018'!I31</f>
        <v>25.721</v>
      </c>
      <c r="I31">
        <f>'Marktpreise EEX NCG 2018'!N31</f>
        <v>0</v>
      </c>
    </row>
    <row r="32" spans="1:9" x14ac:dyDescent="0.2">
      <c r="A32" s="2">
        <f>'Marktpreise EEX NCG 2018'!A32</f>
        <v>41670</v>
      </c>
      <c r="B32" s="4"/>
      <c r="C32" s="4"/>
      <c r="D32" s="4"/>
      <c r="E32" s="4"/>
      <c r="H32">
        <f>'Marktpreise EEX NCG 2018'!I32</f>
        <v>25.238</v>
      </c>
      <c r="I32">
        <f>'Marktpreise EEX NCG 2018'!N32</f>
        <v>0</v>
      </c>
    </row>
    <row r="33" spans="1:9" x14ac:dyDescent="0.2">
      <c r="A33" s="2">
        <f>'Marktpreise EEX NCG 2018'!A33</f>
        <v>41671</v>
      </c>
      <c r="B33" s="4"/>
      <c r="C33" s="4"/>
      <c r="D33" s="4"/>
      <c r="E33" s="4"/>
      <c r="H33">
        <f>'Marktpreise EEX NCG 2018'!I33</f>
        <v>25.241</v>
      </c>
      <c r="I33">
        <f>'Marktpreise EEX NCG 2018'!N33</f>
        <v>0</v>
      </c>
    </row>
    <row r="34" spans="1:9" x14ac:dyDescent="0.2">
      <c r="A34" s="2">
        <f>'Marktpreise EEX NCG 2018'!A34</f>
        <v>41672</v>
      </c>
      <c r="B34" s="4"/>
      <c r="C34" s="4"/>
      <c r="D34" s="4"/>
      <c r="E34" s="4"/>
      <c r="H34">
        <f>'Marktpreise EEX NCG 2018'!I34</f>
        <v>25.335000000000001</v>
      </c>
      <c r="I34">
        <f>'Marktpreise EEX NCG 2018'!N34</f>
        <v>0</v>
      </c>
    </row>
    <row r="35" spans="1:9" x14ac:dyDescent="0.2">
      <c r="A35" s="2">
        <f>'Marktpreise EEX NCG 2018'!A35</f>
        <v>41673</v>
      </c>
      <c r="B35" s="4"/>
      <c r="C35" s="4"/>
      <c r="D35" s="4"/>
      <c r="E35" s="4"/>
      <c r="H35">
        <f>'Marktpreise EEX NCG 2018'!I35</f>
        <v>24.907</v>
      </c>
      <c r="I35">
        <f>'Marktpreise EEX NCG 2018'!N35</f>
        <v>0</v>
      </c>
    </row>
    <row r="36" spans="1:9" x14ac:dyDescent="0.2">
      <c r="A36" s="2">
        <f>'Marktpreise EEX NCG 2018'!A36</f>
        <v>41674</v>
      </c>
      <c r="B36" s="4"/>
      <c r="C36" s="4"/>
      <c r="D36" s="4"/>
      <c r="E36" s="4"/>
      <c r="H36">
        <f>'Marktpreise EEX NCG 2018'!I36</f>
        <v>25.111000000000001</v>
      </c>
      <c r="I36">
        <f>'Marktpreise EEX NCG 2018'!N36</f>
        <v>0</v>
      </c>
    </row>
    <row r="37" spans="1:9" x14ac:dyDescent="0.2">
      <c r="A37" s="2">
        <f>'Marktpreise EEX NCG 2018'!A37</f>
        <v>41675</v>
      </c>
      <c r="B37" s="4"/>
      <c r="C37" s="4"/>
      <c r="D37" s="4"/>
      <c r="E37" s="4"/>
      <c r="H37">
        <f>'Marktpreise EEX NCG 2018'!I37</f>
        <v>24.425999999999998</v>
      </c>
      <c r="I37">
        <f>'Marktpreise EEX NCG 2018'!N37</f>
        <v>0</v>
      </c>
    </row>
    <row r="38" spans="1:9" x14ac:dyDescent="0.2">
      <c r="A38" s="2">
        <f>'Marktpreise EEX NCG 2018'!A38</f>
        <v>41676</v>
      </c>
      <c r="B38" s="4"/>
      <c r="C38" s="4"/>
      <c r="D38" s="4"/>
      <c r="E38" s="4"/>
      <c r="H38">
        <f>'Marktpreise EEX NCG 2018'!I38</f>
        <v>24.481999999999999</v>
      </c>
      <c r="I38">
        <f>'Marktpreise EEX NCG 2018'!N38</f>
        <v>0</v>
      </c>
    </row>
    <row r="39" spans="1:9" x14ac:dyDescent="0.2">
      <c r="A39" s="2">
        <f>'Marktpreise EEX NCG 2018'!A39</f>
        <v>41677</v>
      </c>
      <c r="B39" s="4"/>
      <c r="C39" s="4"/>
      <c r="D39" s="4"/>
      <c r="E39" s="4"/>
      <c r="H39">
        <f>'Marktpreise EEX NCG 2018'!I39</f>
        <v>24.742999999999999</v>
      </c>
      <c r="I39">
        <f>'Marktpreise EEX NCG 2018'!N39</f>
        <v>0</v>
      </c>
    </row>
    <row r="40" spans="1:9" x14ac:dyDescent="0.2">
      <c r="A40" s="2">
        <f>'Marktpreise EEX NCG 2018'!A40</f>
        <v>41678</v>
      </c>
      <c r="B40" s="4"/>
      <c r="C40" s="4"/>
      <c r="D40" s="4"/>
      <c r="E40" s="4"/>
      <c r="H40">
        <f>'Marktpreise EEX NCG 2018'!I40</f>
        <v>24.943999999999999</v>
      </c>
      <c r="I40">
        <f>'Marktpreise EEX NCG 2018'!N40</f>
        <v>0</v>
      </c>
    </row>
    <row r="41" spans="1:9" x14ac:dyDescent="0.2">
      <c r="A41" s="2">
        <f>'Marktpreise EEX NCG 2018'!A41</f>
        <v>41679</v>
      </c>
      <c r="B41" s="4"/>
      <c r="C41" s="4"/>
      <c r="D41" s="4"/>
      <c r="E41" s="4"/>
      <c r="H41">
        <f>'Marktpreise EEX NCG 2018'!I41</f>
        <v>24.92</v>
      </c>
      <c r="I41">
        <f>'Marktpreise EEX NCG 2018'!N41</f>
        <v>0</v>
      </c>
    </row>
    <row r="42" spans="1:9" x14ac:dyDescent="0.2">
      <c r="A42" s="2">
        <f>'Marktpreise EEX NCG 2018'!A42</f>
        <v>41680</v>
      </c>
      <c r="B42" s="4"/>
      <c r="C42" s="4"/>
      <c r="D42" s="4"/>
      <c r="E42" s="4"/>
      <c r="H42">
        <f>'Marktpreise EEX NCG 2018'!I42</f>
        <v>24.78</v>
      </c>
      <c r="I42">
        <f>'Marktpreise EEX NCG 2018'!N42</f>
        <v>0</v>
      </c>
    </row>
    <row r="43" spans="1:9" x14ac:dyDescent="0.2">
      <c r="A43" s="2">
        <f>'Marktpreise EEX NCG 2018'!A43</f>
        <v>41681</v>
      </c>
      <c r="B43" s="4"/>
      <c r="C43" s="4"/>
      <c r="D43" s="4"/>
      <c r="E43" s="4"/>
      <c r="H43">
        <f>'Marktpreise EEX NCG 2018'!I43</f>
        <v>24.896999999999998</v>
      </c>
      <c r="I43">
        <f>'Marktpreise EEX NCG 2018'!N43</f>
        <v>0</v>
      </c>
    </row>
    <row r="44" spans="1:9" x14ac:dyDescent="0.2">
      <c r="A44" s="2">
        <f>'Marktpreise EEX NCG 2018'!A44</f>
        <v>41682</v>
      </c>
      <c r="B44" s="4"/>
      <c r="C44" s="4"/>
      <c r="D44" s="4"/>
      <c r="E44" s="4"/>
      <c r="H44">
        <f>'Marktpreise EEX NCG 2018'!I44</f>
        <v>24.948</v>
      </c>
      <c r="I44">
        <f>'Marktpreise EEX NCG 2018'!N44</f>
        <v>0</v>
      </c>
    </row>
    <row r="45" spans="1:9" x14ac:dyDescent="0.2">
      <c r="A45" s="2">
        <f>'Marktpreise EEX NCG 2018'!A45</f>
        <v>41683</v>
      </c>
      <c r="B45" s="4"/>
      <c r="C45" s="4"/>
      <c r="D45" s="4"/>
      <c r="E45" s="4"/>
      <c r="H45">
        <f>'Marktpreise EEX NCG 2018'!I45</f>
        <v>24.672000000000001</v>
      </c>
      <c r="I45">
        <f>'Marktpreise EEX NCG 2018'!N45</f>
        <v>0</v>
      </c>
    </row>
    <row r="46" spans="1:9" x14ac:dyDescent="0.2">
      <c r="A46" s="2">
        <f>'Marktpreise EEX NCG 2018'!A46</f>
        <v>41684</v>
      </c>
      <c r="B46" s="4"/>
      <c r="C46" s="4"/>
      <c r="D46" s="4"/>
      <c r="E46" s="4"/>
      <c r="H46">
        <f>'Marktpreise EEX NCG 2018'!I46</f>
        <v>23.891999999999999</v>
      </c>
      <c r="I46">
        <f>'Marktpreise EEX NCG 2018'!N46</f>
        <v>0</v>
      </c>
    </row>
    <row r="47" spans="1:9" x14ac:dyDescent="0.2">
      <c r="A47" s="2">
        <f>'Marktpreise EEX NCG 2018'!A47</f>
        <v>41685</v>
      </c>
      <c r="B47" s="4"/>
      <c r="C47" s="4"/>
      <c r="D47" s="4"/>
      <c r="E47" s="4"/>
      <c r="H47">
        <f>'Marktpreise EEX NCG 2018'!I47</f>
        <v>23.905999999999999</v>
      </c>
      <c r="I47">
        <f>'Marktpreise EEX NCG 2018'!N47</f>
        <v>0</v>
      </c>
    </row>
    <row r="48" spans="1:9" x14ac:dyDescent="0.2">
      <c r="A48" s="2">
        <f>'Marktpreise EEX NCG 2018'!A48</f>
        <v>41686</v>
      </c>
      <c r="B48" s="4"/>
      <c r="C48" s="4"/>
      <c r="D48" s="4"/>
      <c r="E48" s="4"/>
      <c r="H48">
        <f>'Marktpreise EEX NCG 2018'!I48</f>
        <v>24.100999999999999</v>
      </c>
      <c r="I48">
        <f>'Marktpreise EEX NCG 2018'!N48</f>
        <v>0</v>
      </c>
    </row>
    <row r="49" spans="1:9" x14ac:dyDescent="0.2">
      <c r="A49" s="2">
        <f>'Marktpreise EEX NCG 2018'!A49</f>
        <v>41687</v>
      </c>
      <c r="B49" s="4"/>
      <c r="C49" s="4"/>
      <c r="D49" s="4"/>
      <c r="E49" s="4"/>
      <c r="H49">
        <f>'Marktpreise EEX NCG 2018'!I49</f>
        <v>24.08</v>
      </c>
      <c r="I49">
        <f>'Marktpreise EEX NCG 2018'!N49</f>
        <v>0</v>
      </c>
    </row>
    <row r="50" spans="1:9" x14ac:dyDescent="0.2">
      <c r="A50" s="2">
        <f>'Marktpreise EEX NCG 2018'!A50</f>
        <v>41688</v>
      </c>
      <c r="B50" s="4"/>
      <c r="C50" s="4"/>
      <c r="D50" s="4"/>
      <c r="E50" s="4"/>
      <c r="H50">
        <f>'Marktpreise EEX NCG 2018'!I50</f>
        <v>24.148</v>
      </c>
      <c r="I50">
        <f>'Marktpreise EEX NCG 2018'!N50</f>
        <v>0</v>
      </c>
    </row>
    <row r="51" spans="1:9" x14ac:dyDescent="0.2">
      <c r="A51" s="2">
        <f>'Marktpreise EEX NCG 2018'!A51</f>
        <v>41689</v>
      </c>
      <c r="B51" s="4"/>
      <c r="C51" s="4"/>
      <c r="D51" s="4"/>
      <c r="E51" s="4"/>
      <c r="H51">
        <f>'Marktpreise EEX NCG 2018'!I51</f>
        <v>23.928999999999998</v>
      </c>
      <c r="I51">
        <f>'Marktpreise EEX NCG 2018'!N51</f>
        <v>0</v>
      </c>
    </row>
    <row r="52" spans="1:9" x14ac:dyDescent="0.2">
      <c r="A52" s="2">
        <f>'Marktpreise EEX NCG 2018'!A52</f>
        <v>41690</v>
      </c>
      <c r="B52" s="4"/>
      <c r="C52" s="4"/>
      <c r="D52" s="4"/>
      <c r="E52" s="4"/>
      <c r="H52">
        <f>'Marktpreise EEX NCG 2018'!I52</f>
        <v>23.582999999999998</v>
      </c>
      <c r="I52">
        <f>'Marktpreise EEX NCG 2018'!N52</f>
        <v>0</v>
      </c>
    </row>
    <row r="53" spans="1:9" x14ac:dyDescent="0.2">
      <c r="A53" s="2">
        <f>'Marktpreise EEX NCG 2018'!A53</f>
        <v>41691</v>
      </c>
      <c r="B53" s="4"/>
      <c r="C53" s="4"/>
      <c r="D53" s="4"/>
      <c r="E53" s="4"/>
      <c r="H53">
        <f>'Marktpreise EEX NCG 2018'!I53</f>
        <v>23.497</v>
      </c>
      <c r="I53">
        <f>'Marktpreise EEX NCG 2018'!N53</f>
        <v>0</v>
      </c>
    </row>
    <row r="54" spans="1:9" x14ac:dyDescent="0.2">
      <c r="A54" s="2">
        <f>'Marktpreise EEX NCG 2018'!A54</f>
        <v>41692</v>
      </c>
      <c r="B54" s="4"/>
      <c r="C54" s="4"/>
      <c r="D54" s="4"/>
      <c r="E54" s="4"/>
      <c r="H54">
        <f>'Marktpreise EEX NCG 2018'!I54</f>
        <v>23.515999999999998</v>
      </c>
      <c r="I54">
        <f>'Marktpreise EEX NCG 2018'!N54</f>
        <v>0</v>
      </c>
    </row>
    <row r="55" spans="1:9" x14ac:dyDescent="0.2">
      <c r="A55" s="2">
        <f>'Marktpreise EEX NCG 2018'!A55</f>
        <v>41693</v>
      </c>
      <c r="B55" s="4"/>
      <c r="C55" s="4"/>
      <c r="D55" s="4"/>
      <c r="E55" s="4"/>
      <c r="H55">
        <f>'Marktpreise EEX NCG 2018'!I55</f>
        <v>24.026</v>
      </c>
      <c r="I55">
        <f>'Marktpreise EEX NCG 2018'!N55</f>
        <v>0</v>
      </c>
    </row>
    <row r="56" spans="1:9" x14ac:dyDescent="0.2">
      <c r="A56" s="2">
        <f>'Marktpreise EEX NCG 2018'!A56</f>
        <v>41694</v>
      </c>
      <c r="B56" s="4"/>
      <c r="C56" s="4"/>
      <c r="D56" s="4"/>
      <c r="E56" s="4"/>
      <c r="H56">
        <f>'Marktpreise EEX NCG 2018'!I56</f>
        <v>23.117999999999999</v>
      </c>
      <c r="I56">
        <f>'Marktpreise EEX NCG 2018'!N56</f>
        <v>0</v>
      </c>
    </row>
    <row r="57" spans="1:9" x14ac:dyDescent="0.2">
      <c r="A57" s="2">
        <f>'Marktpreise EEX NCG 2018'!A57</f>
        <v>41695</v>
      </c>
      <c r="B57" s="4"/>
      <c r="C57" s="4"/>
      <c r="D57" s="4"/>
      <c r="E57" s="4"/>
      <c r="H57">
        <f>'Marktpreise EEX NCG 2018'!I57</f>
        <v>23.196999999999999</v>
      </c>
      <c r="I57">
        <f>'Marktpreise EEX NCG 2018'!N57</f>
        <v>0</v>
      </c>
    </row>
    <row r="58" spans="1:9" x14ac:dyDescent="0.2">
      <c r="A58" s="2">
        <f>'Marktpreise EEX NCG 2018'!A58</f>
        <v>41696</v>
      </c>
      <c r="B58" s="4"/>
      <c r="C58" s="4"/>
      <c r="D58" s="4"/>
      <c r="E58" s="4"/>
      <c r="H58">
        <f>'Marktpreise EEX NCG 2018'!I58</f>
        <v>23.132000000000001</v>
      </c>
      <c r="I58">
        <f>'Marktpreise EEX NCG 2018'!N58</f>
        <v>0</v>
      </c>
    </row>
    <row r="59" spans="1:9" x14ac:dyDescent="0.2">
      <c r="A59" s="2">
        <f>'Marktpreise EEX NCG 2018'!A59</f>
        <v>41697</v>
      </c>
      <c r="B59" s="4"/>
      <c r="C59" s="4"/>
      <c r="D59" s="4"/>
      <c r="E59" s="4"/>
      <c r="H59">
        <f>'Marktpreise EEX NCG 2018'!I59</f>
        <v>23.501999999999999</v>
      </c>
      <c r="I59">
        <f>'Marktpreise EEX NCG 2018'!N59</f>
        <v>0</v>
      </c>
    </row>
    <row r="60" spans="1:9" x14ac:dyDescent="0.2">
      <c r="A60" s="2">
        <f>'Marktpreise EEX NCG 2018'!A60</f>
        <v>41698</v>
      </c>
      <c r="B60" s="4"/>
      <c r="C60" s="4"/>
      <c r="D60" s="4"/>
      <c r="E60" s="4"/>
      <c r="H60">
        <f>'Marktpreise EEX NCG 2018'!I60</f>
        <v>23.54</v>
      </c>
      <c r="I60">
        <f>'Marktpreise EEX NCG 2018'!N60</f>
        <v>0</v>
      </c>
    </row>
    <row r="61" spans="1:9" x14ac:dyDescent="0.2">
      <c r="A61" s="2">
        <f>'Marktpreise EEX NCG 2018'!A61</f>
        <v>41699</v>
      </c>
      <c r="B61" s="4"/>
      <c r="C61" s="4"/>
      <c r="D61" s="4"/>
      <c r="E61" s="4"/>
      <c r="H61">
        <f>'Marktpreise EEX NCG 2018'!I61</f>
        <v>23.422000000000001</v>
      </c>
      <c r="I61">
        <f>'Marktpreise EEX NCG 2018'!N61</f>
        <v>0</v>
      </c>
    </row>
    <row r="62" spans="1:9" x14ac:dyDescent="0.2">
      <c r="A62" s="2">
        <f>'Marktpreise EEX NCG 2018'!A62</f>
        <v>41700</v>
      </c>
      <c r="B62" s="4"/>
      <c r="C62" s="4"/>
      <c r="D62" s="4"/>
      <c r="E62" s="4"/>
      <c r="H62">
        <f>'Marktpreise EEX NCG 2018'!I62</f>
        <v>23.489000000000001</v>
      </c>
      <c r="I62">
        <f>'Marktpreise EEX NCG 2018'!N62</f>
        <v>0</v>
      </c>
    </row>
    <row r="63" spans="1:9" x14ac:dyDescent="0.2">
      <c r="A63" s="2">
        <f>'Marktpreise EEX NCG 2018'!A63</f>
        <v>41701</v>
      </c>
      <c r="B63" s="4"/>
      <c r="C63" s="4"/>
      <c r="D63" s="4"/>
      <c r="E63" s="4"/>
      <c r="H63">
        <f>'Marktpreise EEX NCG 2018'!I63</f>
        <v>24.798999999999999</v>
      </c>
      <c r="I63">
        <f>'Marktpreise EEX NCG 2018'!N63</f>
        <v>0</v>
      </c>
    </row>
    <row r="64" spans="1:9" x14ac:dyDescent="0.2">
      <c r="A64" s="2">
        <f>'Marktpreise EEX NCG 2018'!A64</f>
        <v>41702</v>
      </c>
      <c r="B64" s="4"/>
      <c r="C64" s="4"/>
      <c r="D64" s="4"/>
      <c r="E64" s="4"/>
      <c r="H64">
        <f>'Marktpreise EEX NCG 2018'!I64</f>
        <v>24.231000000000002</v>
      </c>
      <c r="I64">
        <f>'Marktpreise EEX NCG 2018'!N64</f>
        <v>0</v>
      </c>
    </row>
    <row r="65" spans="1:9" x14ac:dyDescent="0.2">
      <c r="A65" s="2">
        <f>'Marktpreise EEX NCG 2018'!A65</f>
        <v>41703</v>
      </c>
      <c r="B65" s="4"/>
      <c r="C65" s="4"/>
      <c r="D65" s="4"/>
      <c r="E65" s="4"/>
      <c r="H65">
        <f>'Marktpreise EEX NCG 2018'!I65</f>
        <v>23.68</v>
      </c>
      <c r="I65">
        <f>'Marktpreise EEX NCG 2018'!N65</f>
        <v>0</v>
      </c>
    </row>
    <row r="66" spans="1:9" x14ac:dyDescent="0.2">
      <c r="A66" s="2">
        <f>'Marktpreise EEX NCG 2018'!A66</f>
        <v>41704</v>
      </c>
      <c r="B66" s="4"/>
      <c r="C66" s="4"/>
      <c r="D66" s="4"/>
      <c r="E66" s="4"/>
      <c r="H66">
        <f>'Marktpreise EEX NCG 2018'!I66</f>
        <v>23.963999999999999</v>
      </c>
      <c r="I66">
        <f>'Marktpreise EEX NCG 2018'!N66</f>
        <v>0</v>
      </c>
    </row>
    <row r="67" spans="1:9" x14ac:dyDescent="0.2">
      <c r="A67" s="2">
        <f>'Marktpreise EEX NCG 2018'!A67</f>
        <v>41705</v>
      </c>
      <c r="B67" s="4"/>
      <c r="C67" s="4"/>
      <c r="D67" s="4"/>
      <c r="E67" s="4"/>
      <c r="H67">
        <f>'Marktpreise EEX NCG 2018'!I67</f>
        <v>23.963000000000001</v>
      </c>
      <c r="I67">
        <f>'Marktpreise EEX NCG 2018'!N67</f>
        <v>0</v>
      </c>
    </row>
    <row r="68" spans="1:9" x14ac:dyDescent="0.2">
      <c r="A68" s="2">
        <f>'Marktpreise EEX NCG 2018'!A68</f>
        <v>41706</v>
      </c>
      <c r="B68" s="4"/>
      <c r="C68" s="4"/>
      <c r="D68" s="4"/>
      <c r="E68" s="4"/>
      <c r="H68">
        <f>'Marktpreise EEX NCG 2018'!I68</f>
        <v>23.49</v>
      </c>
      <c r="I68">
        <f>'Marktpreise EEX NCG 2018'!N68</f>
        <v>0</v>
      </c>
    </row>
    <row r="69" spans="1:9" x14ac:dyDescent="0.2">
      <c r="A69" s="2">
        <f>'Marktpreise EEX NCG 2018'!A69</f>
        <v>41707</v>
      </c>
      <c r="B69" s="4"/>
      <c r="C69" s="4"/>
      <c r="D69" s="4"/>
      <c r="E69" s="4"/>
      <c r="H69">
        <f>'Marktpreise EEX NCG 2018'!I69</f>
        <v>23.896999999999998</v>
      </c>
      <c r="I69">
        <f>'Marktpreise EEX NCG 2018'!N69</f>
        <v>0</v>
      </c>
    </row>
    <row r="70" spans="1:9" x14ac:dyDescent="0.2">
      <c r="A70" s="2">
        <f>'Marktpreise EEX NCG 2018'!A70</f>
        <v>41708</v>
      </c>
      <c r="B70" s="4"/>
      <c r="C70" s="4"/>
      <c r="D70" s="4"/>
      <c r="E70" s="4"/>
      <c r="H70">
        <f>'Marktpreise EEX NCG 2018'!I70</f>
        <v>23.885999999999999</v>
      </c>
      <c r="I70">
        <f>'Marktpreise EEX NCG 2018'!N70</f>
        <v>0</v>
      </c>
    </row>
    <row r="71" spans="1:9" x14ac:dyDescent="0.2">
      <c r="A71" s="2">
        <f>'Marktpreise EEX NCG 2018'!A71</f>
        <v>41709</v>
      </c>
      <c r="B71" s="4"/>
      <c r="C71" s="4"/>
      <c r="D71" s="4"/>
      <c r="E71" s="4"/>
      <c r="H71">
        <f>'Marktpreise EEX NCG 2018'!I71</f>
        <v>23.651</v>
      </c>
      <c r="I71">
        <f>'Marktpreise EEX NCG 2018'!N71</f>
        <v>0</v>
      </c>
    </row>
    <row r="72" spans="1:9" x14ac:dyDescent="0.2">
      <c r="A72" s="2">
        <f>'Marktpreise EEX NCG 2018'!A72</f>
        <v>41710</v>
      </c>
      <c r="B72" s="4"/>
      <c r="C72" s="4"/>
      <c r="D72" s="4"/>
      <c r="E72" s="4"/>
      <c r="H72">
        <f>'Marktpreise EEX NCG 2018'!I72</f>
        <v>23.428999999999998</v>
      </c>
      <c r="I72">
        <f>'Marktpreise EEX NCG 2018'!N72</f>
        <v>0</v>
      </c>
    </row>
    <row r="73" spans="1:9" x14ac:dyDescent="0.2">
      <c r="A73" s="2">
        <f>'Marktpreise EEX NCG 2018'!A73</f>
        <v>41711</v>
      </c>
      <c r="B73" s="4"/>
      <c r="C73" s="4"/>
      <c r="D73" s="4"/>
      <c r="E73" s="4"/>
      <c r="H73">
        <f>'Marktpreise EEX NCG 2018'!I73</f>
        <v>23.584</v>
      </c>
      <c r="I73">
        <f>'Marktpreise EEX NCG 2018'!N73</f>
        <v>0</v>
      </c>
    </row>
    <row r="74" spans="1:9" x14ac:dyDescent="0.2">
      <c r="A74" s="2">
        <f>'Marktpreise EEX NCG 2018'!A74</f>
        <v>41712</v>
      </c>
      <c r="B74" s="4"/>
      <c r="C74" s="4"/>
      <c r="D74" s="4"/>
      <c r="E74" s="4"/>
      <c r="H74">
        <f>'Marktpreise EEX NCG 2018'!I74</f>
        <v>23.276</v>
      </c>
      <c r="I74">
        <f>'Marktpreise EEX NCG 2018'!N74</f>
        <v>0</v>
      </c>
    </row>
    <row r="75" spans="1:9" x14ac:dyDescent="0.2">
      <c r="A75" s="2">
        <f>'Marktpreise EEX NCG 2018'!A75</f>
        <v>41713</v>
      </c>
      <c r="B75" s="4"/>
      <c r="C75" s="4"/>
      <c r="D75" s="4"/>
      <c r="E75" s="4"/>
      <c r="H75">
        <f>'Marktpreise EEX NCG 2018'!I75</f>
        <v>23.263000000000002</v>
      </c>
      <c r="I75">
        <f>'Marktpreise EEX NCG 2018'!N75</f>
        <v>0</v>
      </c>
    </row>
    <row r="76" spans="1:9" x14ac:dyDescent="0.2">
      <c r="A76" s="2">
        <f>'Marktpreise EEX NCG 2018'!A76</f>
        <v>41714</v>
      </c>
      <c r="B76" s="4"/>
      <c r="C76" s="4"/>
      <c r="D76" s="4"/>
      <c r="E76" s="4"/>
      <c r="H76">
        <f>'Marktpreise EEX NCG 2018'!I76</f>
        <v>23.584</v>
      </c>
      <c r="I76">
        <f>'Marktpreise EEX NCG 2018'!N76</f>
        <v>0</v>
      </c>
    </row>
    <row r="77" spans="1:9" x14ac:dyDescent="0.2">
      <c r="A77" s="2">
        <f>'Marktpreise EEX NCG 2018'!A77</f>
        <v>41715</v>
      </c>
      <c r="B77" s="4"/>
      <c r="C77" s="4"/>
      <c r="D77" s="4"/>
      <c r="E77" s="4"/>
      <c r="H77">
        <f>'Marktpreise EEX NCG 2018'!I77</f>
        <v>23.533000000000001</v>
      </c>
      <c r="I77">
        <f>'Marktpreise EEX NCG 2018'!N77</f>
        <v>0</v>
      </c>
    </row>
    <row r="78" spans="1:9" x14ac:dyDescent="0.2">
      <c r="A78" s="2">
        <f>'Marktpreise EEX NCG 2018'!A78</f>
        <v>41716</v>
      </c>
      <c r="B78" s="4"/>
      <c r="C78" s="4"/>
      <c r="D78" s="4"/>
      <c r="E78" s="4"/>
      <c r="H78">
        <f>'Marktpreise EEX NCG 2018'!I78</f>
        <v>23.335000000000001</v>
      </c>
      <c r="I78">
        <f>'Marktpreise EEX NCG 2018'!N78</f>
        <v>0</v>
      </c>
    </row>
    <row r="79" spans="1:9" x14ac:dyDescent="0.2">
      <c r="A79" s="2">
        <f>'Marktpreise EEX NCG 2018'!A79</f>
        <v>41717</v>
      </c>
      <c r="B79" s="4"/>
      <c r="C79" s="4"/>
      <c r="D79" s="4"/>
      <c r="E79" s="4"/>
      <c r="H79">
        <f>'Marktpreise EEX NCG 2018'!I79</f>
        <v>22.835000000000001</v>
      </c>
      <c r="I79">
        <f>'Marktpreise EEX NCG 2018'!N79</f>
        <v>0</v>
      </c>
    </row>
    <row r="80" spans="1:9" x14ac:dyDescent="0.2">
      <c r="A80" s="2">
        <f>'Marktpreise EEX NCG 2018'!A80</f>
        <v>41718</v>
      </c>
      <c r="B80" s="4"/>
      <c r="C80" s="4"/>
      <c r="D80" s="4"/>
      <c r="E80" s="4"/>
      <c r="H80">
        <f>'Marktpreise EEX NCG 2018'!I80</f>
        <v>22.439</v>
      </c>
      <c r="I80">
        <f>'Marktpreise EEX NCG 2018'!N80</f>
        <v>0</v>
      </c>
    </row>
    <row r="81" spans="1:9" x14ac:dyDescent="0.2">
      <c r="A81" s="2">
        <f>'Marktpreise EEX NCG 2018'!A81</f>
        <v>41719</v>
      </c>
      <c r="B81" s="4"/>
      <c r="C81" s="4"/>
      <c r="D81" s="4"/>
      <c r="E81" s="4"/>
      <c r="H81">
        <f>'Marktpreise EEX NCG 2018'!I81</f>
        <v>22.204999999999998</v>
      </c>
      <c r="I81">
        <f>'Marktpreise EEX NCG 2018'!N81</f>
        <v>0</v>
      </c>
    </row>
    <row r="82" spans="1:9" x14ac:dyDescent="0.2">
      <c r="A82" s="2">
        <f>'Marktpreise EEX NCG 2018'!A82</f>
        <v>41720</v>
      </c>
      <c r="B82" s="4"/>
      <c r="C82" s="4"/>
      <c r="D82" s="4"/>
      <c r="E82" s="4"/>
      <c r="H82">
        <f>'Marktpreise EEX NCG 2018'!I82</f>
        <v>22.381</v>
      </c>
      <c r="I82">
        <f>'Marktpreise EEX NCG 2018'!N82</f>
        <v>0</v>
      </c>
    </row>
    <row r="83" spans="1:9" x14ac:dyDescent="0.2">
      <c r="A83" s="2">
        <f>'Marktpreise EEX NCG 2018'!A83</f>
        <v>41721</v>
      </c>
      <c r="B83" s="4"/>
      <c r="C83" s="4"/>
      <c r="D83" s="4"/>
      <c r="E83" s="4"/>
      <c r="H83">
        <f>'Marktpreise EEX NCG 2018'!I83</f>
        <v>22.901</v>
      </c>
      <c r="I83">
        <f>'Marktpreise EEX NCG 2018'!N83</f>
        <v>0</v>
      </c>
    </row>
    <row r="84" spans="1:9" x14ac:dyDescent="0.2">
      <c r="A84" s="2">
        <f>'Marktpreise EEX NCG 2018'!A84</f>
        <v>41722</v>
      </c>
      <c r="B84" s="4"/>
      <c r="C84" s="4"/>
      <c r="D84" s="4"/>
      <c r="E84" s="4"/>
      <c r="H84">
        <f>'Marktpreise EEX NCG 2018'!I84</f>
        <v>22.588999999999999</v>
      </c>
      <c r="I84">
        <f>'Marktpreise EEX NCG 2018'!N84</f>
        <v>0</v>
      </c>
    </row>
    <row r="85" spans="1:9" x14ac:dyDescent="0.2">
      <c r="A85" s="2">
        <f>'Marktpreise EEX NCG 2018'!A85</f>
        <v>41723</v>
      </c>
      <c r="B85" s="4"/>
      <c r="C85" s="4"/>
      <c r="D85" s="4"/>
      <c r="E85" s="4"/>
      <c r="H85">
        <f>'Marktpreise EEX NCG 2018'!I85</f>
        <v>22.545000000000002</v>
      </c>
      <c r="I85">
        <f>'Marktpreise EEX NCG 2018'!N85</f>
        <v>0</v>
      </c>
    </row>
    <row r="86" spans="1:9" x14ac:dyDescent="0.2">
      <c r="A86" s="2">
        <f>'Marktpreise EEX NCG 2018'!A86</f>
        <v>41724</v>
      </c>
      <c r="B86" s="4"/>
      <c r="C86" s="4"/>
      <c r="D86" s="4"/>
      <c r="E86" s="4"/>
      <c r="H86">
        <f>'Marktpreise EEX NCG 2018'!I86</f>
        <v>22.478000000000002</v>
      </c>
      <c r="I86">
        <f>'Marktpreise EEX NCG 2018'!N86</f>
        <v>0</v>
      </c>
    </row>
    <row r="87" spans="1:9" x14ac:dyDescent="0.2">
      <c r="A87" s="2">
        <f>'Marktpreise EEX NCG 2018'!A87</f>
        <v>41725</v>
      </c>
      <c r="B87" s="4"/>
      <c r="C87" s="4"/>
      <c r="D87" s="4"/>
      <c r="E87" s="4"/>
      <c r="H87">
        <f>'Marktpreise EEX NCG 2018'!I87</f>
        <v>22.177</v>
      </c>
      <c r="I87">
        <f>'Marktpreise EEX NCG 2018'!N87</f>
        <v>0</v>
      </c>
    </row>
    <row r="88" spans="1:9" x14ac:dyDescent="0.2">
      <c r="A88" s="2">
        <f>'Marktpreise EEX NCG 2018'!A88</f>
        <v>41726</v>
      </c>
      <c r="B88" s="4"/>
      <c r="C88" s="4"/>
      <c r="D88" s="4"/>
      <c r="E88" s="4"/>
      <c r="H88">
        <f>'Marktpreise EEX NCG 2018'!I88</f>
        <v>21.344000000000001</v>
      </c>
      <c r="I88">
        <f>'Marktpreise EEX NCG 2018'!N88</f>
        <v>0</v>
      </c>
    </row>
    <row r="89" spans="1:9" x14ac:dyDescent="0.2">
      <c r="A89" s="2">
        <f>'Marktpreise EEX NCG 2018'!A89</f>
        <v>41727</v>
      </c>
      <c r="B89" s="4"/>
      <c r="C89" s="4"/>
      <c r="D89" s="4"/>
      <c r="E89" s="4"/>
      <c r="H89">
        <f>'Marktpreise EEX NCG 2018'!I89</f>
        <v>21.376999999999999</v>
      </c>
      <c r="I89">
        <f>'Marktpreise EEX NCG 2018'!N89</f>
        <v>0</v>
      </c>
    </row>
    <row r="90" spans="1:9" x14ac:dyDescent="0.2">
      <c r="A90" s="2">
        <f>'Marktpreise EEX NCG 2018'!A90</f>
        <v>41728</v>
      </c>
      <c r="B90" s="4"/>
      <c r="C90" s="4"/>
      <c r="D90" s="4"/>
      <c r="E90" s="4"/>
      <c r="H90">
        <f>'Marktpreise EEX NCG 2018'!I90</f>
        <v>21.411999999999999</v>
      </c>
      <c r="I90">
        <f>'Marktpreise EEX NCG 2018'!N90</f>
        <v>0</v>
      </c>
    </row>
    <row r="91" spans="1:9" x14ac:dyDescent="0.2">
      <c r="A91" s="2">
        <f>'Marktpreise EEX NCG 2018'!A91</f>
        <v>41729</v>
      </c>
      <c r="B91" s="4"/>
      <c r="C91" s="4"/>
      <c r="D91" s="4"/>
      <c r="E91" s="4"/>
      <c r="H91">
        <f>'Marktpreise EEX NCG 2018'!I91</f>
        <v>21.061</v>
      </c>
      <c r="I91">
        <f>'Marktpreise EEX NCG 2018'!N91</f>
        <v>0</v>
      </c>
    </row>
    <row r="92" spans="1:9" x14ac:dyDescent="0.2">
      <c r="A92" s="2">
        <f>'Marktpreise EEX NCG 2018'!A92</f>
        <v>41730</v>
      </c>
      <c r="B92" s="4"/>
      <c r="C92" s="4"/>
      <c r="D92" s="4"/>
      <c r="E92" s="4"/>
      <c r="H92">
        <f>'Marktpreise EEX NCG 2018'!I92</f>
        <v>21.402000000000001</v>
      </c>
      <c r="I92">
        <f>'Marktpreise EEX NCG 2018'!N92</f>
        <v>0</v>
      </c>
    </row>
    <row r="93" spans="1:9" x14ac:dyDescent="0.2">
      <c r="A93" s="2">
        <f>'Marktpreise EEX NCG 2018'!A93</f>
        <v>41731</v>
      </c>
      <c r="B93" s="4"/>
      <c r="C93" s="4"/>
      <c r="D93" s="4"/>
      <c r="E93" s="4"/>
      <c r="H93">
        <f>'Marktpreise EEX NCG 2018'!I93</f>
        <v>20.207000000000001</v>
      </c>
      <c r="I93">
        <f>'Marktpreise EEX NCG 2018'!N93</f>
        <v>0</v>
      </c>
    </row>
    <row r="94" spans="1:9" x14ac:dyDescent="0.2">
      <c r="A94" s="2">
        <f>'Marktpreise EEX NCG 2018'!A94</f>
        <v>41732</v>
      </c>
      <c r="B94" s="4"/>
      <c r="C94" s="4"/>
      <c r="D94" s="4"/>
      <c r="E94" s="4"/>
      <c r="H94">
        <f>'Marktpreise EEX NCG 2018'!I94</f>
        <v>20.073</v>
      </c>
      <c r="I94">
        <f>'Marktpreise EEX NCG 2018'!N94</f>
        <v>0</v>
      </c>
    </row>
    <row r="95" spans="1:9" x14ac:dyDescent="0.2">
      <c r="A95" s="2">
        <f>'Marktpreise EEX NCG 2018'!A95</f>
        <v>41733</v>
      </c>
      <c r="B95" s="4"/>
      <c r="C95" s="4"/>
      <c r="D95" s="4"/>
      <c r="E95" s="4"/>
      <c r="H95">
        <f>'Marktpreise EEX NCG 2018'!I95</f>
        <v>19.832999999999998</v>
      </c>
      <c r="I95">
        <f>'Marktpreise EEX NCG 2018'!N95</f>
        <v>0</v>
      </c>
    </row>
    <row r="96" spans="1:9" x14ac:dyDescent="0.2">
      <c r="A96" s="2">
        <f>'Marktpreise EEX NCG 2018'!A96</f>
        <v>41734</v>
      </c>
      <c r="B96" s="4"/>
      <c r="C96" s="4"/>
      <c r="D96" s="4"/>
      <c r="E96" s="4"/>
      <c r="H96">
        <f>'Marktpreise EEX NCG 2018'!I96</f>
        <v>20.184000000000001</v>
      </c>
      <c r="I96">
        <f>'Marktpreise EEX NCG 2018'!N96</f>
        <v>0</v>
      </c>
    </row>
    <row r="97" spans="1:9" x14ac:dyDescent="0.2">
      <c r="A97" s="2">
        <f>'Marktpreise EEX NCG 2018'!A97</f>
        <v>41735</v>
      </c>
      <c r="B97" s="4"/>
      <c r="C97" s="4"/>
      <c r="D97" s="4"/>
      <c r="E97" s="4"/>
      <c r="H97">
        <f>'Marktpreise EEX NCG 2018'!I97</f>
        <v>20.547999999999998</v>
      </c>
      <c r="I97">
        <f>'Marktpreise EEX NCG 2018'!N97</f>
        <v>0</v>
      </c>
    </row>
    <row r="98" spans="1:9" x14ac:dyDescent="0.2">
      <c r="A98" s="2">
        <f>'Marktpreise EEX NCG 2018'!A98</f>
        <v>41736</v>
      </c>
      <c r="B98" s="4"/>
      <c r="C98" s="4"/>
      <c r="D98" s="4"/>
      <c r="E98" s="4"/>
      <c r="H98">
        <f>'Marktpreise EEX NCG 2018'!I98</f>
        <v>20.937000000000001</v>
      </c>
      <c r="I98">
        <f>'Marktpreise EEX NCG 2018'!N98</f>
        <v>0</v>
      </c>
    </row>
    <row r="99" spans="1:9" x14ac:dyDescent="0.2">
      <c r="A99" s="2">
        <f>'Marktpreise EEX NCG 2018'!A99</f>
        <v>41737</v>
      </c>
      <c r="B99" s="4"/>
      <c r="C99" s="4"/>
      <c r="D99" s="4"/>
      <c r="E99" s="4"/>
      <c r="H99">
        <f>'Marktpreise EEX NCG 2018'!I99</f>
        <v>21.33</v>
      </c>
      <c r="I99">
        <f>'Marktpreise EEX NCG 2018'!N99</f>
        <v>0</v>
      </c>
    </row>
    <row r="100" spans="1:9" x14ac:dyDescent="0.2">
      <c r="A100" s="2">
        <f>'Marktpreise EEX NCG 2018'!A100</f>
        <v>41738</v>
      </c>
      <c r="B100" s="4"/>
      <c r="C100" s="4"/>
      <c r="D100" s="4"/>
      <c r="E100" s="4"/>
      <c r="H100">
        <f>'Marktpreise EEX NCG 2018'!I100</f>
        <v>21.507999999999999</v>
      </c>
      <c r="I100">
        <f>'Marktpreise EEX NCG 2018'!N100</f>
        <v>0</v>
      </c>
    </row>
    <row r="101" spans="1:9" x14ac:dyDescent="0.2">
      <c r="A101" s="2">
        <f>'Marktpreise EEX NCG 2018'!A101</f>
        <v>41739</v>
      </c>
      <c r="B101" s="4"/>
      <c r="C101" s="4"/>
      <c r="D101" s="4"/>
      <c r="E101" s="4"/>
      <c r="H101">
        <f>'Marktpreise EEX NCG 2018'!I101</f>
        <v>21.271000000000001</v>
      </c>
      <c r="I101">
        <f>'Marktpreise EEX NCG 2018'!N101</f>
        <v>0</v>
      </c>
    </row>
    <row r="102" spans="1:9" x14ac:dyDescent="0.2">
      <c r="A102" s="2">
        <f>'Marktpreise EEX NCG 2018'!A102</f>
        <v>41740</v>
      </c>
      <c r="B102" s="4"/>
      <c r="C102" s="4"/>
      <c r="D102" s="4"/>
      <c r="E102" s="4"/>
      <c r="H102">
        <f>'Marktpreise EEX NCG 2018'!I102</f>
        <v>21.539000000000001</v>
      </c>
      <c r="I102">
        <f>'Marktpreise EEX NCG 2018'!N102</f>
        <v>0</v>
      </c>
    </row>
    <row r="103" spans="1:9" x14ac:dyDescent="0.2">
      <c r="A103" s="2">
        <f>'Marktpreise EEX NCG 2018'!A103</f>
        <v>41741</v>
      </c>
      <c r="B103" s="4"/>
      <c r="C103" s="4"/>
      <c r="D103" s="4"/>
      <c r="E103" s="4"/>
      <c r="H103">
        <f>'Marktpreise EEX NCG 2018'!I103</f>
        <v>21.547999999999998</v>
      </c>
      <c r="I103">
        <f>'Marktpreise EEX NCG 2018'!N103</f>
        <v>0</v>
      </c>
    </row>
    <row r="104" spans="1:9" x14ac:dyDescent="0.2">
      <c r="A104" s="2">
        <f>'Marktpreise EEX NCG 2018'!A104</f>
        <v>41742</v>
      </c>
      <c r="B104" s="4"/>
      <c r="C104" s="4"/>
      <c r="D104" s="4"/>
      <c r="E104" s="4"/>
      <c r="H104">
        <f>'Marktpreise EEX NCG 2018'!I104</f>
        <v>21.873999999999999</v>
      </c>
      <c r="I104">
        <f>'Marktpreise EEX NCG 2018'!N104</f>
        <v>0</v>
      </c>
    </row>
    <row r="105" spans="1:9" x14ac:dyDescent="0.2">
      <c r="A105" s="2">
        <f>'Marktpreise EEX NCG 2018'!A105</f>
        <v>41743</v>
      </c>
      <c r="B105" s="4"/>
      <c r="C105" s="4"/>
      <c r="D105" s="4"/>
      <c r="E105" s="4"/>
      <c r="H105">
        <f>'Marktpreise EEX NCG 2018'!I105</f>
        <v>22.190999999999999</v>
      </c>
      <c r="I105">
        <f>'Marktpreise EEX NCG 2018'!N105</f>
        <v>0</v>
      </c>
    </row>
    <row r="106" spans="1:9" x14ac:dyDescent="0.2">
      <c r="A106" s="2">
        <f>'Marktpreise EEX NCG 2018'!A106</f>
        <v>41744</v>
      </c>
      <c r="B106" s="4"/>
      <c r="C106" s="4"/>
      <c r="D106" s="4"/>
      <c r="E106" s="4"/>
      <c r="H106">
        <f>'Marktpreise EEX NCG 2018'!I106</f>
        <v>22.135000000000002</v>
      </c>
      <c r="I106">
        <f>'Marktpreise EEX NCG 2018'!N106</f>
        <v>0</v>
      </c>
    </row>
    <row r="107" spans="1:9" x14ac:dyDescent="0.2">
      <c r="A107" s="2">
        <f>'Marktpreise EEX NCG 2018'!A107</f>
        <v>41745</v>
      </c>
      <c r="B107" s="4"/>
      <c r="C107" s="4"/>
      <c r="D107" s="4"/>
      <c r="E107" s="4"/>
      <c r="H107">
        <f>'Marktpreise EEX NCG 2018'!I107</f>
        <v>22.088000000000001</v>
      </c>
      <c r="I107">
        <f>'Marktpreise EEX NCG 2018'!N107</f>
        <v>0</v>
      </c>
    </row>
    <row r="108" spans="1:9" x14ac:dyDescent="0.2">
      <c r="A108" s="2">
        <f>'Marktpreise EEX NCG 2018'!A108</f>
        <v>41746</v>
      </c>
      <c r="B108" s="4"/>
      <c r="C108" s="4"/>
      <c r="D108" s="4"/>
      <c r="E108" s="4"/>
      <c r="H108">
        <f>'Marktpreise EEX NCG 2018'!I108</f>
        <v>21.798999999999999</v>
      </c>
      <c r="I108">
        <f>'Marktpreise EEX NCG 2018'!N108</f>
        <v>0</v>
      </c>
    </row>
    <row r="109" spans="1:9" x14ac:dyDescent="0.2">
      <c r="A109" s="2">
        <f>'Marktpreise EEX NCG 2018'!A109</f>
        <v>41747</v>
      </c>
      <c r="B109" s="4"/>
      <c r="C109" s="4"/>
      <c r="D109" s="4"/>
      <c r="E109" s="4"/>
      <c r="H109">
        <f>'Marktpreise EEX NCG 2018'!I109</f>
        <v>21.382000000000001</v>
      </c>
      <c r="I109">
        <f>'Marktpreise EEX NCG 2018'!N109</f>
        <v>0</v>
      </c>
    </row>
    <row r="110" spans="1:9" x14ac:dyDescent="0.2">
      <c r="A110" s="2">
        <f>'Marktpreise EEX NCG 2018'!A110</f>
        <v>41748</v>
      </c>
      <c r="B110" s="4"/>
      <c r="C110" s="4"/>
      <c r="D110" s="4"/>
      <c r="E110" s="4"/>
      <c r="H110">
        <f>'Marktpreise EEX NCG 2018'!I110</f>
        <v>21.332999999999998</v>
      </c>
      <c r="I110">
        <f>'Marktpreise EEX NCG 2018'!N110</f>
        <v>0</v>
      </c>
    </row>
    <row r="111" spans="1:9" x14ac:dyDescent="0.2">
      <c r="A111" s="2">
        <f>'Marktpreise EEX NCG 2018'!A111</f>
        <v>41749</v>
      </c>
      <c r="B111" s="4"/>
      <c r="C111" s="4"/>
      <c r="D111" s="4"/>
      <c r="E111" s="4"/>
      <c r="H111">
        <f>'Marktpreise EEX NCG 2018'!I111</f>
        <v>20.564</v>
      </c>
      <c r="I111">
        <f>'Marktpreise EEX NCG 2018'!N111</f>
        <v>0</v>
      </c>
    </row>
    <row r="112" spans="1:9" x14ac:dyDescent="0.2">
      <c r="A112" s="2">
        <f>'Marktpreise EEX NCG 2018'!A112</f>
        <v>41750</v>
      </c>
      <c r="B112" s="4"/>
      <c r="C112" s="4"/>
      <c r="D112" s="4"/>
      <c r="E112" s="4"/>
      <c r="H112">
        <f>'Marktpreise EEX NCG 2018'!I112</f>
        <v>21.434999999999999</v>
      </c>
      <c r="I112">
        <f>'Marktpreise EEX NCG 2018'!N112</f>
        <v>0</v>
      </c>
    </row>
    <row r="113" spans="1:9" x14ac:dyDescent="0.2">
      <c r="A113" s="2">
        <f>'Marktpreise EEX NCG 2018'!A113</f>
        <v>41751</v>
      </c>
      <c r="B113" s="4"/>
      <c r="C113" s="4"/>
      <c r="D113" s="4"/>
      <c r="E113" s="4"/>
      <c r="H113">
        <f>'Marktpreise EEX NCG 2018'!I113</f>
        <v>20.927</v>
      </c>
      <c r="I113">
        <f>'Marktpreise EEX NCG 2018'!N113</f>
        <v>0</v>
      </c>
    </row>
    <row r="114" spans="1:9" x14ac:dyDescent="0.2">
      <c r="A114" s="2">
        <f>'Marktpreise EEX NCG 2018'!A114</f>
        <v>41752</v>
      </c>
      <c r="B114" s="4"/>
      <c r="C114" s="4"/>
      <c r="D114" s="4"/>
      <c r="E114" s="4"/>
      <c r="H114">
        <f>'Marktpreise EEX NCG 2018'!I114</f>
        <v>20.370999999999999</v>
      </c>
      <c r="I114">
        <f>'Marktpreise EEX NCG 2018'!N114</f>
        <v>0</v>
      </c>
    </row>
    <row r="115" spans="1:9" x14ac:dyDescent="0.2">
      <c r="A115" s="2">
        <f>'Marktpreise EEX NCG 2018'!A115</f>
        <v>41753</v>
      </c>
      <c r="B115" s="4"/>
      <c r="C115" s="4"/>
      <c r="D115" s="4"/>
      <c r="E115" s="4"/>
      <c r="H115">
        <f>'Marktpreise EEX NCG 2018'!I115</f>
        <v>19.952999999999999</v>
      </c>
      <c r="I115">
        <f>'Marktpreise EEX NCG 2018'!N115</f>
        <v>0</v>
      </c>
    </row>
    <row r="116" spans="1:9" x14ac:dyDescent="0.2">
      <c r="A116" s="2">
        <f>'Marktpreise EEX NCG 2018'!A116</f>
        <v>41754</v>
      </c>
      <c r="B116" s="4"/>
      <c r="C116" s="4"/>
      <c r="D116" s="4"/>
      <c r="E116" s="4"/>
      <c r="H116">
        <f>'Marktpreise EEX NCG 2018'!I116</f>
        <v>20.152999999999999</v>
      </c>
      <c r="I116">
        <f>'Marktpreise EEX NCG 2018'!N116</f>
        <v>0</v>
      </c>
    </row>
    <row r="117" spans="1:9" x14ac:dyDescent="0.2">
      <c r="A117" s="2">
        <f>'Marktpreise EEX NCG 2018'!A117</f>
        <v>41755</v>
      </c>
      <c r="B117" s="4"/>
      <c r="C117" s="4"/>
      <c r="D117" s="4"/>
      <c r="E117" s="4"/>
      <c r="H117">
        <f>'Marktpreise EEX NCG 2018'!I117</f>
        <v>20.254999999999999</v>
      </c>
      <c r="I117">
        <f>'Marktpreise EEX NCG 2018'!N117</f>
        <v>0</v>
      </c>
    </row>
    <row r="118" spans="1:9" x14ac:dyDescent="0.2">
      <c r="A118" s="2">
        <f>'Marktpreise EEX NCG 2018'!A118</f>
        <v>41756</v>
      </c>
      <c r="B118" s="4"/>
      <c r="C118" s="4"/>
      <c r="D118" s="4"/>
      <c r="E118" s="4"/>
      <c r="H118">
        <f>'Marktpreise EEX NCG 2018'!I118</f>
        <v>20.210999999999999</v>
      </c>
      <c r="I118">
        <f>'Marktpreise EEX NCG 2018'!N118</f>
        <v>0</v>
      </c>
    </row>
    <row r="119" spans="1:9" x14ac:dyDescent="0.2">
      <c r="A119" s="2">
        <f>'Marktpreise EEX NCG 2018'!A119</f>
        <v>41757</v>
      </c>
      <c r="B119" s="4"/>
      <c r="C119" s="4"/>
      <c r="D119" s="4"/>
      <c r="E119" s="4"/>
      <c r="H119">
        <f>'Marktpreise EEX NCG 2018'!I119</f>
        <v>20.49</v>
      </c>
      <c r="I119">
        <f>'Marktpreise EEX NCG 2018'!N119</f>
        <v>0</v>
      </c>
    </row>
    <row r="120" spans="1:9" x14ac:dyDescent="0.2">
      <c r="A120" s="2">
        <f>'Marktpreise EEX NCG 2018'!A120</f>
        <v>41758</v>
      </c>
      <c r="B120" s="4"/>
      <c r="C120" s="4"/>
      <c r="D120" s="4"/>
      <c r="E120" s="4"/>
      <c r="H120">
        <f>'Marktpreise EEX NCG 2018'!I120</f>
        <v>19.981000000000002</v>
      </c>
      <c r="I120">
        <f>'Marktpreise EEX NCG 2018'!N120</f>
        <v>0</v>
      </c>
    </row>
    <row r="121" spans="1:9" x14ac:dyDescent="0.2">
      <c r="A121" s="2">
        <f>'Marktpreise EEX NCG 2018'!A121</f>
        <v>41759</v>
      </c>
      <c r="B121" s="4"/>
      <c r="C121" s="4"/>
      <c r="D121" s="4"/>
      <c r="E121" s="4"/>
      <c r="H121">
        <f>'Marktpreise EEX NCG 2018'!I121</f>
        <v>19.414000000000001</v>
      </c>
      <c r="I121">
        <f>'Marktpreise EEX NCG 2018'!N121</f>
        <v>0</v>
      </c>
    </row>
    <row r="122" spans="1:9" x14ac:dyDescent="0.2">
      <c r="A122" s="2">
        <f>'Marktpreise EEX NCG 2018'!A122</f>
        <v>41760</v>
      </c>
      <c r="B122" s="4"/>
      <c r="C122" s="4"/>
      <c r="D122" s="4"/>
      <c r="E122" s="4"/>
      <c r="H122">
        <f>'Marktpreise EEX NCG 2018'!I122</f>
        <v>19.23</v>
      </c>
      <c r="I122">
        <f>'Marktpreise EEX NCG 2018'!N122</f>
        <v>0</v>
      </c>
    </row>
    <row r="123" spans="1:9" x14ac:dyDescent="0.2">
      <c r="A123" s="2">
        <f>'Marktpreise EEX NCG 2018'!A123</f>
        <v>41761</v>
      </c>
      <c r="B123" s="4"/>
      <c r="C123" s="4"/>
      <c r="D123" s="4"/>
      <c r="E123" s="4"/>
      <c r="H123">
        <f>'Marktpreise EEX NCG 2018'!I123</f>
        <v>19.588999999999999</v>
      </c>
      <c r="I123">
        <f>'Marktpreise EEX NCG 2018'!N123</f>
        <v>0</v>
      </c>
    </row>
    <row r="124" spans="1:9" x14ac:dyDescent="0.2">
      <c r="A124" s="2">
        <f>'Marktpreise EEX NCG 2018'!A124</f>
        <v>41762</v>
      </c>
      <c r="B124" s="4"/>
      <c r="C124" s="4"/>
      <c r="D124" s="4"/>
      <c r="E124" s="4"/>
      <c r="H124">
        <f>'Marktpreise EEX NCG 2018'!I124</f>
        <v>19.664999999999999</v>
      </c>
      <c r="I124">
        <f>'Marktpreise EEX NCG 2018'!N124</f>
        <v>0</v>
      </c>
    </row>
    <row r="125" spans="1:9" x14ac:dyDescent="0.2">
      <c r="A125" s="2">
        <f>'Marktpreise EEX NCG 2018'!A125</f>
        <v>41763</v>
      </c>
      <c r="B125" s="4"/>
      <c r="C125" s="4"/>
      <c r="D125" s="4"/>
      <c r="E125" s="4"/>
      <c r="H125">
        <f>'Marktpreise EEX NCG 2018'!I125</f>
        <v>19.86</v>
      </c>
      <c r="I125">
        <f>'Marktpreise EEX NCG 2018'!N125</f>
        <v>0</v>
      </c>
    </row>
    <row r="126" spans="1:9" x14ac:dyDescent="0.2">
      <c r="A126" s="2">
        <f>'Marktpreise EEX NCG 2018'!A126</f>
        <v>41764</v>
      </c>
      <c r="B126" s="4"/>
      <c r="C126" s="4"/>
      <c r="D126" s="4"/>
      <c r="E126" s="4"/>
      <c r="H126">
        <f>'Marktpreise EEX NCG 2018'!I126</f>
        <v>20.071999999999999</v>
      </c>
      <c r="I126">
        <f>'Marktpreise EEX NCG 2018'!N126</f>
        <v>0</v>
      </c>
    </row>
    <row r="127" spans="1:9" x14ac:dyDescent="0.2">
      <c r="A127" s="2">
        <f>'Marktpreise EEX NCG 2018'!A127</f>
        <v>41765</v>
      </c>
      <c r="B127" s="4"/>
      <c r="C127" s="4"/>
      <c r="D127" s="4"/>
      <c r="E127" s="4"/>
      <c r="H127">
        <f>'Marktpreise EEX NCG 2018'!I127</f>
        <v>19.673999999999999</v>
      </c>
      <c r="I127">
        <f>'Marktpreise EEX NCG 2018'!N127</f>
        <v>0</v>
      </c>
    </row>
    <row r="128" spans="1:9" x14ac:dyDescent="0.2">
      <c r="A128" s="2">
        <f>'Marktpreise EEX NCG 2018'!A128</f>
        <v>41766</v>
      </c>
      <c r="B128" s="4"/>
      <c r="C128" s="4"/>
      <c r="D128" s="4"/>
      <c r="E128" s="4"/>
      <c r="H128">
        <f>'Marktpreise EEX NCG 2018'!I128</f>
        <v>19.091000000000001</v>
      </c>
      <c r="I128">
        <f>'Marktpreise EEX NCG 2018'!N128</f>
        <v>0</v>
      </c>
    </row>
    <row r="129" spans="1:9" x14ac:dyDescent="0.2">
      <c r="A129" s="2">
        <f>'Marktpreise EEX NCG 2018'!A129</f>
        <v>41767</v>
      </c>
      <c r="B129" s="4"/>
      <c r="C129" s="4"/>
      <c r="D129" s="4"/>
      <c r="E129" s="4"/>
      <c r="H129">
        <f>'Marktpreise EEX NCG 2018'!I129</f>
        <v>19.271999999999998</v>
      </c>
      <c r="I129">
        <f>'Marktpreise EEX NCG 2018'!N129</f>
        <v>0</v>
      </c>
    </row>
    <row r="130" spans="1:9" x14ac:dyDescent="0.2">
      <c r="A130" s="2">
        <f>'Marktpreise EEX NCG 2018'!A130</f>
        <v>41768</v>
      </c>
      <c r="B130" s="4"/>
      <c r="C130" s="4"/>
      <c r="D130" s="4"/>
      <c r="E130" s="4"/>
      <c r="H130">
        <f>'Marktpreise EEX NCG 2018'!I130</f>
        <v>19.841999999999999</v>
      </c>
      <c r="I130">
        <f>'Marktpreise EEX NCG 2018'!N130</f>
        <v>0</v>
      </c>
    </row>
    <row r="131" spans="1:9" x14ac:dyDescent="0.2">
      <c r="A131" s="2">
        <f>'Marktpreise EEX NCG 2018'!A131</f>
        <v>41769</v>
      </c>
      <c r="B131" s="4"/>
      <c r="C131" s="4"/>
      <c r="D131" s="4"/>
      <c r="E131" s="4"/>
      <c r="H131">
        <f>'Marktpreise EEX NCG 2018'!I131</f>
        <v>19.928000000000001</v>
      </c>
      <c r="I131">
        <f>'Marktpreise EEX NCG 2018'!N131</f>
        <v>0</v>
      </c>
    </row>
    <row r="132" spans="1:9" x14ac:dyDescent="0.2">
      <c r="A132" s="2">
        <f>'Marktpreise EEX NCG 2018'!A132</f>
        <v>41770</v>
      </c>
      <c r="B132" s="4"/>
      <c r="C132" s="4"/>
      <c r="D132" s="4"/>
      <c r="E132" s="4"/>
      <c r="H132">
        <f>'Marktpreise EEX NCG 2018'!I132</f>
        <v>19.959</v>
      </c>
      <c r="I132">
        <f>'Marktpreise EEX NCG 2018'!N132</f>
        <v>0</v>
      </c>
    </row>
    <row r="133" spans="1:9" x14ac:dyDescent="0.2">
      <c r="A133" s="2">
        <f>'Marktpreise EEX NCG 2018'!A133</f>
        <v>41771</v>
      </c>
      <c r="B133" s="4"/>
      <c r="C133" s="4"/>
      <c r="D133" s="4"/>
      <c r="E133" s="4"/>
      <c r="H133">
        <f>'Marktpreise EEX NCG 2018'!I133</f>
        <v>19.721</v>
      </c>
      <c r="I133">
        <f>'Marktpreise EEX NCG 2018'!N133</f>
        <v>0</v>
      </c>
    </row>
    <row r="134" spans="1:9" x14ac:dyDescent="0.2">
      <c r="A134" s="2">
        <f>'Marktpreise EEX NCG 2018'!A134</f>
        <v>41772</v>
      </c>
      <c r="B134" s="4"/>
      <c r="C134" s="4"/>
      <c r="D134" s="4"/>
      <c r="E134" s="4"/>
      <c r="H134">
        <f>'Marktpreise EEX NCG 2018'!I134</f>
        <v>20.196999999999999</v>
      </c>
      <c r="I134">
        <f>'Marktpreise EEX NCG 2018'!N134</f>
        <v>0</v>
      </c>
    </row>
    <row r="135" spans="1:9" x14ac:dyDescent="0.2">
      <c r="A135" s="2">
        <f>'Marktpreise EEX NCG 2018'!A135</f>
        <v>41773</v>
      </c>
      <c r="B135" s="4"/>
      <c r="C135" s="4"/>
      <c r="D135" s="4"/>
      <c r="E135" s="4"/>
      <c r="H135">
        <f>'Marktpreise EEX NCG 2018'!I135</f>
        <v>20.042000000000002</v>
      </c>
      <c r="I135">
        <f>'Marktpreise EEX NCG 2018'!N135</f>
        <v>0</v>
      </c>
    </row>
    <row r="136" spans="1:9" x14ac:dyDescent="0.2">
      <c r="A136" s="2">
        <f>'Marktpreise EEX NCG 2018'!A136</f>
        <v>41774</v>
      </c>
      <c r="B136" s="4"/>
      <c r="C136" s="4"/>
      <c r="D136" s="4"/>
      <c r="E136" s="4"/>
      <c r="H136">
        <f>'Marktpreise EEX NCG 2018'!I136</f>
        <v>19.756</v>
      </c>
      <c r="I136">
        <f>'Marktpreise EEX NCG 2018'!N136</f>
        <v>0</v>
      </c>
    </row>
    <row r="137" spans="1:9" x14ac:dyDescent="0.2">
      <c r="A137" s="2">
        <f>'Marktpreise EEX NCG 2018'!A137</f>
        <v>41775</v>
      </c>
      <c r="B137" s="4"/>
      <c r="C137" s="4"/>
      <c r="D137" s="4"/>
      <c r="E137" s="4"/>
      <c r="H137">
        <f>'Marktpreise EEX NCG 2018'!I137</f>
        <v>19.271000000000001</v>
      </c>
      <c r="I137">
        <f>'Marktpreise EEX NCG 2018'!N137</f>
        <v>0</v>
      </c>
    </row>
    <row r="138" spans="1:9" x14ac:dyDescent="0.2">
      <c r="A138" s="2">
        <f>'Marktpreise EEX NCG 2018'!A138</f>
        <v>41776</v>
      </c>
      <c r="B138" s="4"/>
      <c r="C138" s="4"/>
      <c r="D138" s="4"/>
      <c r="E138" s="4"/>
      <c r="H138">
        <f>'Marktpreise EEX NCG 2018'!I138</f>
        <v>18.759</v>
      </c>
      <c r="I138">
        <f>'Marktpreise EEX NCG 2018'!N138</f>
        <v>0</v>
      </c>
    </row>
    <row r="139" spans="1:9" x14ac:dyDescent="0.2">
      <c r="A139" s="2">
        <f>'Marktpreise EEX NCG 2018'!A139</f>
        <v>41777</v>
      </c>
      <c r="B139" s="4"/>
      <c r="C139" s="4"/>
      <c r="D139" s="4"/>
      <c r="E139" s="4"/>
      <c r="H139">
        <f>'Marktpreise EEX NCG 2018'!I139</f>
        <v>19.234000000000002</v>
      </c>
      <c r="I139">
        <f>'Marktpreise EEX NCG 2018'!N139</f>
        <v>0</v>
      </c>
    </row>
    <row r="140" spans="1:9" x14ac:dyDescent="0.2">
      <c r="A140" s="2">
        <f>'Marktpreise EEX NCG 2018'!A140</f>
        <v>41778</v>
      </c>
      <c r="B140" s="4"/>
      <c r="C140" s="4"/>
      <c r="D140" s="4"/>
      <c r="E140" s="4"/>
      <c r="H140">
        <f>'Marktpreise EEX NCG 2018'!I140</f>
        <v>18.951000000000001</v>
      </c>
      <c r="I140">
        <f>'Marktpreise EEX NCG 2018'!N140</f>
        <v>0</v>
      </c>
    </row>
    <row r="141" spans="1:9" x14ac:dyDescent="0.2">
      <c r="A141" s="2">
        <f>'Marktpreise EEX NCG 2018'!A141</f>
        <v>41779</v>
      </c>
      <c r="B141" s="4"/>
      <c r="C141" s="4"/>
      <c r="D141" s="4"/>
      <c r="E141" s="4"/>
      <c r="H141">
        <f>'Marktpreise EEX NCG 2018'!I141</f>
        <v>19.143999999999998</v>
      </c>
      <c r="I141">
        <f>'Marktpreise EEX NCG 2018'!N141</f>
        <v>0</v>
      </c>
    </row>
    <row r="142" spans="1:9" x14ac:dyDescent="0.2">
      <c r="A142" s="2">
        <f>'Marktpreise EEX NCG 2018'!A142</f>
        <v>41780</v>
      </c>
      <c r="B142" s="4"/>
      <c r="C142" s="4"/>
      <c r="D142" s="4"/>
      <c r="E142" s="4"/>
      <c r="H142">
        <f>'Marktpreise EEX NCG 2018'!I142</f>
        <v>19.7</v>
      </c>
      <c r="I142">
        <f>'Marktpreise EEX NCG 2018'!N142</f>
        <v>0</v>
      </c>
    </row>
    <row r="143" spans="1:9" x14ac:dyDescent="0.2">
      <c r="A143" s="2">
        <f>'Marktpreise EEX NCG 2018'!A143</f>
        <v>41781</v>
      </c>
      <c r="B143" s="4"/>
      <c r="C143" s="4"/>
      <c r="D143" s="4"/>
      <c r="E143" s="4"/>
      <c r="H143">
        <f>'Marktpreise EEX NCG 2018'!I143</f>
        <v>19.684999999999999</v>
      </c>
      <c r="I143">
        <f>'Marktpreise EEX NCG 2018'!N143</f>
        <v>0</v>
      </c>
    </row>
    <row r="144" spans="1:9" x14ac:dyDescent="0.2">
      <c r="A144" s="2">
        <f>'Marktpreise EEX NCG 2018'!A144</f>
        <v>41782</v>
      </c>
      <c r="B144" s="4"/>
      <c r="C144" s="4"/>
      <c r="D144" s="4"/>
      <c r="E144" s="4"/>
      <c r="H144">
        <f>'Marktpreise EEX NCG 2018'!I144</f>
        <v>19.324000000000002</v>
      </c>
      <c r="I144">
        <f>'Marktpreise EEX NCG 2018'!N144</f>
        <v>0</v>
      </c>
    </row>
    <row r="145" spans="1:9" x14ac:dyDescent="0.2">
      <c r="A145" s="2">
        <f>'Marktpreise EEX NCG 2018'!A145</f>
        <v>41783</v>
      </c>
      <c r="B145" s="4"/>
      <c r="C145" s="4"/>
      <c r="D145" s="4"/>
      <c r="E145" s="4"/>
      <c r="H145">
        <f>'Marktpreise EEX NCG 2018'!I145</f>
        <v>19.309000000000001</v>
      </c>
      <c r="I145">
        <f>'Marktpreise EEX NCG 2018'!N145</f>
        <v>0</v>
      </c>
    </row>
    <row r="146" spans="1:9" x14ac:dyDescent="0.2">
      <c r="A146" s="2">
        <f>'Marktpreise EEX NCG 2018'!A146</f>
        <v>41784</v>
      </c>
      <c r="B146" s="4"/>
      <c r="C146" s="4"/>
      <c r="D146" s="4"/>
      <c r="E146" s="4"/>
      <c r="H146">
        <f>'Marktpreise EEX NCG 2018'!I146</f>
        <v>19.506</v>
      </c>
      <c r="I146">
        <f>'Marktpreise EEX NCG 2018'!N146</f>
        <v>0</v>
      </c>
    </row>
    <row r="147" spans="1:9" x14ac:dyDescent="0.2">
      <c r="A147" s="2">
        <f>'Marktpreise EEX NCG 2018'!A147</f>
        <v>41785</v>
      </c>
      <c r="B147" s="4"/>
      <c r="C147" s="4"/>
      <c r="D147" s="4"/>
      <c r="E147" s="4"/>
      <c r="H147">
        <f>'Marktpreise EEX NCG 2018'!I147</f>
        <v>19.463999999999999</v>
      </c>
      <c r="I147">
        <f>'Marktpreise EEX NCG 2018'!N147</f>
        <v>0</v>
      </c>
    </row>
    <row r="148" spans="1:9" x14ac:dyDescent="0.2">
      <c r="A148" s="2">
        <f>'Marktpreise EEX NCG 2018'!A148</f>
        <v>41786</v>
      </c>
      <c r="B148" s="4"/>
      <c r="C148" s="4"/>
      <c r="D148" s="4"/>
      <c r="E148" s="4"/>
      <c r="H148">
        <f>'Marktpreise EEX NCG 2018'!I148</f>
        <v>19.195</v>
      </c>
      <c r="I148">
        <f>'Marktpreise EEX NCG 2018'!N148</f>
        <v>0</v>
      </c>
    </row>
    <row r="149" spans="1:9" x14ac:dyDescent="0.2">
      <c r="A149" s="2">
        <f>'Marktpreise EEX NCG 2018'!A149</f>
        <v>41787</v>
      </c>
      <c r="B149" s="4"/>
      <c r="C149" s="4"/>
      <c r="D149" s="4"/>
      <c r="E149" s="4"/>
      <c r="H149">
        <f>'Marktpreise EEX NCG 2018'!I149</f>
        <v>18.975000000000001</v>
      </c>
      <c r="I149">
        <f>'Marktpreise EEX NCG 2018'!N149</f>
        <v>0</v>
      </c>
    </row>
    <row r="150" spans="1:9" x14ac:dyDescent="0.2">
      <c r="A150" s="2">
        <f>'Marktpreise EEX NCG 2018'!A150</f>
        <v>41788</v>
      </c>
      <c r="B150" s="4"/>
      <c r="C150" s="4"/>
      <c r="D150" s="4"/>
      <c r="E150" s="4"/>
      <c r="H150">
        <f>'Marktpreise EEX NCG 2018'!I150</f>
        <v>18.629000000000001</v>
      </c>
      <c r="I150">
        <f>'Marktpreise EEX NCG 2018'!N150</f>
        <v>0</v>
      </c>
    </row>
    <row r="151" spans="1:9" x14ac:dyDescent="0.2">
      <c r="A151" s="2">
        <f>'Marktpreise EEX NCG 2018'!A151</f>
        <v>41789</v>
      </c>
      <c r="B151" s="4"/>
      <c r="C151" s="4"/>
      <c r="D151" s="4"/>
      <c r="E151" s="4"/>
      <c r="H151">
        <f>'Marktpreise EEX NCG 2018'!I151</f>
        <v>18.361999999999998</v>
      </c>
      <c r="I151">
        <f>'Marktpreise EEX NCG 2018'!N151</f>
        <v>0</v>
      </c>
    </row>
    <row r="152" spans="1:9" x14ac:dyDescent="0.2">
      <c r="A152" s="2">
        <f>'Marktpreise EEX NCG 2018'!A152</f>
        <v>41790</v>
      </c>
      <c r="B152" s="4"/>
      <c r="C152" s="4"/>
      <c r="D152" s="4"/>
      <c r="E152" s="4"/>
      <c r="H152">
        <f>'Marktpreise EEX NCG 2018'!I152</f>
        <v>18.404</v>
      </c>
      <c r="I152">
        <f>'Marktpreise EEX NCG 2018'!N152</f>
        <v>0</v>
      </c>
    </row>
    <row r="153" spans="1:9" x14ac:dyDescent="0.2">
      <c r="A153" s="2">
        <f>'Marktpreise EEX NCG 2018'!A153</f>
        <v>41791</v>
      </c>
      <c r="B153" s="4"/>
      <c r="C153" s="4"/>
      <c r="D153" s="4"/>
      <c r="E153" s="4"/>
      <c r="H153">
        <f>'Marktpreise EEX NCG 2018'!I153</f>
        <v>18.512</v>
      </c>
      <c r="I153">
        <f>'Marktpreise EEX NCG 2018'!N153</f>
        <v>0</v>
      </c>
    </row>
    <row r="154" spans="1:9" x14ac:dyDescent="0.2">
      <c r="A154" s="2">
        <f>'Marktpreise EEX NCG 2018'!A154</f>
        <v>41792</v>
      </c>
      <c r="B154" s="4"/>
      <c r="C154" s="4"/>
      <c r="D154" s="4"/>
      <c r="E154" s="4"/>
      <c r="H154">
        <f>'Marktpreise EEX NCG 2018'!I154</f>
        <v>18.216000000000001</v>
      </c>
      <c r="I154">
        <f>'Marktpreise EEX NCG 2018'!N154</f>
        <v>0</v>
      </c>
    </row>
    <row r="155" spans="1:9" x14ac:dyDescent="0.2">
      <c r="A155" s="2">
        <f>'Marktpreise EEX NCG 2018'!A155</f>
        <v>41793</v>
      </c>
      <c r="B155" s="4"/>
      <c r="C155" s="4"/>
      <c r="D155" s="4"/>
      <c r="E155" s="4"/>
      <c r="H155">
        <f>'Marktpreise EEX NCG 2018'!I155</f>
        <v>18.510000000000002</v>
      </c>
      <c r="I155">
        <f>'Marktpreise EEX NCG 2018'!N155</f>
        <v>0</v>
      </c>
    </row>
    <row r="156" spans="1:9" x14ac:dyDescent="0.2">
      <c r="A156" s="2">
        <f>'Marktpreise EEX NCG 2018'!A156</f>
        <v>41794</v>
      </c>
      <c r="B156" s="4"/>
      <c r="C156" s="4"/>
      <c r="D156" s="4"/>
      <c r="E156" s="4"/>
      <c r="H156">
        <f>'Marktpreise EEX NCG 2018'!I156</f>
        <v>17.984999999999999</v>
      </c>
      <c r="I156">
        <f>'Marktpreise EEX NCG 2018'!N156</f>
        <v>0</v>
      </c>
    </row>
    <row r="157" spans="1:9" x14ac:dyDescent="0.2">
      <c r="A157" s="2">
        <f>'Marktpreise EEX NCG 2018'!A157</f>
        <v>41795</v>
      </c>
      <c r="B157" s="4"/>
      <c r="C157" s="4"/>
      <c r="D157" s="4"/>
      <c r="E157" s="4"/>
      <c r="H157">
        <f>'Marktpreise EEX NCG 2018'!I157</f>
        <v>17.265999999999998</v>
      </c>
      <c r="I157">
        <f>'Marktpreise EEX NCG 2018'!N157</f>
        <v>0</v>
      </c>
    </row>
    <row r="158" spans="1:9" x14ac:dyDescent="0.2">
      <c r="A158" s="2">
        <f>'Marktpreise EEX NCG 2018'!A158</f>
        <v>41796</v>
      </c>
      <c r="B158" s="4"/>
      <c r="C158" s="4"/>
      <c r="D158" s="4"/>
      <c r="E158" s="4"/>
      <c r="H158">
        <f>'Marktpreise EEX NCG 2018'!I158</f>
        <v>16.015999999999998</v>
      </c>
      <c r="I158">
        <f>'Marktpreise EEX NCG 2018'!N158</f>
        <v>0</v>
      </c>
    </row>
    <row r="159" spans="1:9" x14ac:dyDescent="0.2">
      <c r="A159" s="2">
        <f>'Marktpreise EEX NCG 2018'!A159</f>
        <v>41797</v>
      </c>
      <c r="B159" s="4"/>
      <c r="C159" s="4"/>
      <c r="D159" s="4"/>
      <c r="E159" s="4"/>
      <c r="H159">
        <f>'Marktpreise EEX NCG 2018'!I159</f>
        <v>16.134</v>
      </c>
      <c r="I159">
        <f>'Marktpreise EEX NCG 2018'!N159</f>
        <v>0</v>
      </c>
    </row>
    <row r="160" spans="1:9" x14ac:dyDescent="0.2">
      <c r="A160" s="2">
        <f>'Marktpreise EEX NCG 2018'!A160</f>
        <v>41798</v>
      </c>
      <c r="B160" s="4"/>
      <c r="C160" s="4"/>
      <c r="D160" s="4"/>
      <c r="E160" s="4"/>
      <c r="H160">
        <f>'Marktpreise EEX NCG 2018'!I160</f>
        <v>16.292999999999999</v>
      </c>
      <c r="I160">
        <f>'Marktpreise EEX NCG 2018'!N160</f>
        <v>0</v>
      </c>
    </row>
    <row r="161" spans="1:9" x14ac:dyDescent="0.2">
      <c r="A161" s="2">
        <f>'Marktpreise EEX NCG 2018'!A161</f>
        <v>41799</v>
      </c>
      <c r="B161" s="4"/>
      <c r="C161" s="4"/>
      <c r="D161" s="4"/>
      <c r="E161" s="4"/>
      <c r="H161">
        <f>'Marktpreise EEX NCG 2018'!I161</f>
        <v>16.199000000000002</v>
      </c>
      <c r="I161">
        <f>'Marktpreise EEX NCG 2018'!N161</f>
        <v>0</v>
      </c>
    </row>
    <row r="162" spans="1:9" x14ac:dyDescent="0.2">
      <c r="A162" s="2">
        <f>'Marktpreise EEX NCG 2018'!A162</f>
        <v>41800</v>
      </c>
      <c r="B162" s="4"/>
      <c r="C162" s="4"/>
      <c r="D162" s="4"/>
      <c r="E162" s="4"/>
      <c r="H162">
        <f>'Marktpreise EEX NCG 2018'!I162</f>
        <v>16.965</v>
      </c>
      <c r="I162">
        <f>'Marktpreise EEX NCG 2018'!N162</f>
        <v>0</v>
      </c>
    </row>
    <row r="163" spans="1:9" x14ac:dyDescent="0.2">
      <c r="A163" s="2">
        <f>'Marktpreise EEX NCG 2018'!A163</f>
        <v>41801</v>
      </c>
      <c r="B163" s="4"/>
      <c r="C163" s="4"/>
      <c r="D163" s="4"/>
      <c r="E163" s="4"/>
      <c r="H163">
        <f>'Marktpreise EEX NCG 2018'!I163</f>
        <v>17.329999999999998</v>
      </c>
      <c r="I163">
        <f>'Marktpreise EEX NCG 2018'!N163</f>
        <v>0</v>
      </c>
    </row>
    <row r="164" spans="1:9" x14ac:dyDescent="0.2">
      <c r="A164" s="2">
        <f>'Marktpreise EEX NCG 2018'!A164</f>
        <v>41802</v>
      </c>
      <c r="B164" s="4"/>
      <c r="C164" s="4"/>
      <c r="D164" s="4"/>
      <c r="E164" s="4"/>
      <c r="H164">
        <f>'Marktpreise EEX NCG 2018'!I164</f>
        <v>17.524999999999999</v>
      </c>
      <c r="I164">
        <f>'Marktpreise EEX NCG 2018'!N164</f>
        <v>0</v>
      </c>
    </row>
    <row r="165" spans="1:9" x14ac:dyDescent="0.2">
      <c r="A165" s="2">
        <f>'Marktpreise EEX NCG 2018'!A165</f>
        <v>41803</v>
      </c>
      <c r="B165" s="4"/>
      <c r="C165" s="4"/>
      <c r="D165" s="4"/>
      <c r="E165" s="4"/>
      <c r="H165">
        <f>'Marktpreise EEX NCG 2018'!I165</f>
        <v>17.419</v>
      </c>
      <c r="I165">
        <f>'Marktpreise EEX NCG 2018'!N165</f>
        <v>0</v>
      </c>
    </row>
    <row r="166" spans="1:9" x14ac:dyDescent="0.2">
      <c r="A166" s="2">
        <f>'Marktpreise EEX NCG 2018'!A166</f>
        <v>41804</v>
      </c>
      <c r="B166" s="4"/>
      <c r="C166" s="4"/>
      <c r="D166" s="4"/>
      <c r="E166" s="4"/>
      <c r="H166">
        <f>'Marktpreise EEX NCG 2018'!I166</f>
        <v>17.417999999999999</v>
      </c>
      <c r="I166">
        <f>'Marktpreise EEX NCG 2018'!N166</f>
        <v>0</v>
      </c>
    </row>
    <row r="167" spans="1:9" x14ac:dyDescent="0.2">
      <c r="A167" s="2">
        <f>'Marktpreise EEX NCG 2018'!A167</f>
        <v>41805</v>
      </c>
      <c r="B167" s="4"/>
      <c r="C167" s="4"/>
      <c r="D167" s="4"/>
      <c r="E167" s="4"/>
      <c r="H167">
        <f>'Marktpreise EEX NCG 2018'!I167</f>
        <v>17.707999999999998</v>
      </c>
      <c r="I167">
        <f>'Marktpreise EEX NCG 2018'!N167</f>
        <v>0</v>
      </c>
    </row>
    <row r="168" spans="1:9" x14ac:dyDescent="0.2">
      <c r="A168" s="2">
        <f>'Marktpreise EEX NCG 2018'!A168</f>
        <v>41806</v>
      </c>
      <c r="B168" s="4"/>
      <c r="C168" s="4"/>
      <c r="D168" s="4"/>
      <c r="E168" s="4"/>
      <c r="H168">
        <f>'Marktpreise EEX NCG 2018'!I168</f>
        <v>18.738</v>
      </c>
      <c r="I168">
        <f>'Marktpreise EEX NCG 2018'!N168</f>
        <v>0</v>
      </c>
    </row>
    <row r="169" spans="1:9" x14ac:dyDescent="0.2">
      <c r="A169" s="2">
        <f>'Marktpreise EEX NCG 2018'!A169</f>
        <v>41807</v>
      </c>
      <c r="B169" s="4"/>
      <c r="C169" s="4"/>
      <c r="D169" s="4"/>
      <c r="E169" s="4"/>
      <c r="H169">
        <f>'Marktpreise EEX NCG 2018'!I169</f>
        <v>17.463999999999999</v>
      </c>
      <c r="I169">
        <f>'Marktpreise EEX NCG 2018'!N169</f>
        <v>0</v>
      </c>
    </row>
    <row r="170" spans="1:9" x14ac:dyDescent="0.2">
      <c r="A170" s="2">
        <f>'Marktpreise EEX NCG 2018'!A170</f>
        <v>41808</v>
      </c>
      <c r="B170" s="4"/>
      <c r="C170" s="4"/>
      <c r="D170" s="4"/>
      <c r="E170" s="4"/>
      <c r="H170">
        <f>'Marktpreise EEX NCG 2018'!I170</f>
        <v>17.478999999999999</v>
      </c>
      <c r="I170">
        <f>'Marktpreise EEX NCG 2018'!N170</f>
        <v>0</v>
      </c>
    </row>
    <row r="171" spans="1:9" x14ac:dyDescent="0.2">
      <c r="A171" s="2">
        <f>'Marktpreise EEX NCG 2018'!A171</f>
        <v>41809</v>
      </c>
      <c r="B171" s="4"/>
      <c r="C171" s="4"/>
      <c r="D171" s="4"/>
      <c r="E171" s="4"/>
      <c r="H171">
        <f>'Marktpreise EEX NCG 2018'!I171</f>
        <v>17.303000000000001</v>
      </c>
      <c r="I171">
        <f>'Marktpreise EEX NCG 2018'!N171</f>
        <v>0</v>
      </c>
    </row>
    <row r="172" spans="1:9" x14ac:dyDescent="0.2">
      <c r="A172" s="2">
        <f>'Marktpreise EEX NCG 2018'!A172</f>
        <v>41810</v>
      </c>
      <c r="B172" s="4"/>
      <c r="C172" s="4"/>
      <c r="D172" s="4"/>
      <c r="E172" s="4"/>
      <c r="H172">
        <f>'Marktpreise EEX NCG 2018'!I172</f>
        <v>17.196000000000002</v>
      </c>
      <c r="I172">
        <f>'Marktpreise EEX NCG 2018'!N172</f>
        <v>0</v>
      </c>
    </row>
    <row r="173" spans="1:9" x14ac:dyDescent="0.2">
      <c r="A173" s="2">
        <f>'Marktpreise EEX NCG 2018'!A173</f>
        <v>41811</v>
      </c>
      <c r="B173" s="4"/>
      <c r="C173" s="4"/>
      <c r="D173" s="4"/>
      <c r="E173" s="4"/>
      <c r="H173">
        <f>'Marktpreise EEX NCG 2018'!I173</f>
        <v>17.138000000000002</v>
      </c>
      <c r="I173">
        <f>'Marktpreise EEX NCG 2018'!N173</f>
        <v>0</v>
      </c>
    </row>
    <row r="174" spans="1:9" x14ac:dyDescent="0.2">
      <c r="A174" s="2">
        <f>'Marktpreise EEX NCG 2018'!A174</f>
        <v>41812</v>
      </c>
      <c r="B174" s="4"/>
      <c r="C174" s="4"/>
      <c r="D174" s="4"/>
      <c r="E174" s="4"/>
      <c r="H174">
        <f>'Marktpreise EEX NCG 2018'!I174</f>
        <v>17.437999999999999</v>
      </c>
      <c r="I174">
        <f>'Marktpreise EEX NCG 2018'!N174</f>
        <v>0</v>
      </c>
    </row>
    <row r="175" spans="1:9" x14ac:dyDescent="0.2">
      <c r="A175" s="2">
        <f>'Marktpreise EEX NCG 2018'!A175</f>
        <v>41813</v>
      </c>
      <c r="B175" s="4"/>
      <c r="C175" s="4"/>
      <c r="D175" s="4"/>
      <c r="E175" s="4"/>
      <c r="H175">
        <f>'Marktpreise EEX NCG 2018'!I175</f>
        <v>17.567</v>
      </c>
      <c r="I175">
        <f>'Marktpreise EEX NCG 2018'!N175</f>
        <v>0</v>
      </c>
    </row>
    <row r="176" spans="1:9" x14ac:dyDescent="0.2">
      <c r="A176" s="2">
        <f>'Marktpreise EEX NCG 2018'!A176</f>
        <v>41814</v>
      </c>
      <c r="B176" s="4"/>
      <c r="C176" s="4"/>
      <c r="D176" s="4"/>
      <c r="E176" s="4"/>
      <c r="H176">
        <f>'Marktpreise EEX NCG 2018'!I176</f>
        <v>17.521000000000001</v>
      </c>
      <c r="I176">
        <f>'Marktpreise EEX NCG 2018'!N176</f>
        <v>0</v>
      </c>
    </row>
    <row r="177" spans="1:9" x14ac:dyDescent="0.2">
      <c r="A177" s="2">
        <f>'Marktpreise EEX NCG 2018'!A177</f>
        <v>41815</v>
      </c>
      <c r="B177" s="4"/>
      <c r="C177" s="4"/>
      <c r="D177" s="4"/>
      <c r="E177" s="4"/>
      <c r="H177">
        <f>'Marktpreise EEX NCG 2018'!I177</f>
        <v>17.670000000000002</v>
      </c>
      <c r="I177">
        <f>'Marktpreise EEX NCG 2018'!N177</f>
        <v>0</v>
      </c>
    </row>
    <row r="178" spans="1:9" x14ac:dyDescent="0.2">
      <c r="A178" s="2">
        <f>'Marktpreise EEX NCG 2018'!A178</f>
        <v>41816</v>
      </c>
      <c r="B178" s="4"/>
      <c r="C178" s="4"/>
      <c r="D178" s="4"/>
      <c r="E178" s="4"/>
      <c r="H178">
        <f>'Marktpreise EEX NCG 2018'!I178</f>
        <v>17.405000000000001</v>
      </c>
      <c r="I178">
        <f>'Marktpreise EEX NCG 2018'!N178</f>
        <v>0</v>
      </c>
    </row>
    <row r="179" spans="1:9" x14ac:dyDescent="0.2">
      <c r="A179" s="2">
        <f>'Marktpreise EEX NCG 2018'!A179</f>
        <v>41817</v>
      </c>
      <c r="B179" s="4"/>
      <c r="C179" s="4"/>
      <c r="D179" s="4"/>
      <c r="E179" s="4"/>
      <c r="H179">
        <f>'Marktpreise EEX NCG 2018'!I179</f>
        <v>17.047000000000001</v>
      </c>
      <c r="I179">
        <f>'Marktpreise EEX NCG 2018'!N179</f>
        <v>0</v>
      </c>
    </row>
    <row r="180" spans="1:9" x14ac:dyDescent="0.2">
      <c r="A180" s="2">
        <f>'Marktpreise EEX NCG 2018'!A180</f>
        <v>41818</v>
      </c>
      <c r="B180" s="4"/>
      <c r="C180" s="4"/>
      <c r="D180" s="4"/>
      <c r="E180" s="4"/>
      <c r="H180">
        <f>'Marktpreise EEX NCG 2018'!I180</f>
        <v>17.033000000000001</v>
      </c>
      <c r="I180">
        <f>'Marktpreise EEX NCG 2018'!N180</f>
        <v>0</v>
      </c>
    </row>
    <row r="181" spans="1:9" x14ac:dyDescent="0.2">
      <c r="A181" s="2">
        <f>'Marktpreise EEX NCG 2018'!A181</f>
        <v>41819</v>
      </c>
      <c r="B181" s="4"/>
      <c r="C181" s="4"/>
      <c r="D181" s="4"/>
      <c r="E181" s="4"/>
      <c r="H181">
        <f>'Marktpreise EEX NCG 2018'!I181</f>
        <v>17.300999999999998</v>
      </c>
      <c r="I181">
        <f>'Marktpreise EEX NCG 2018'!N181</f>
        <v>0</v>
      </c>
    </row>
    <row r="182" spans="1:9" x14ac:dyDescent="0.2">
      <c r="A182" s="2">
        <f>'Marktpreise EEX NCG 2018'!A182</f>
        <v>41820</v>
      </c>
      <c r="B182" s="4"/>
      <c r="C182" s="4"/>
      <c r="D182" s="4"/>
      <c r="E182" s="4"/>
      <c r="H182">
        <f>'Marktpreise EEX NCG 2018'!I182</f>
        <v>17.129000000000001</v>
      </c>
      <c r="I182">
        <f>'Marktpreise EEX NCG 2018'!N182</f>
        <v>0</v>
      </c>
    </row>
    <row r="183" spans="1:9" x14ac:dyDescent="0.2">
      <c r="A183" s="2">
        <f>'Marktpreise EEX NCG 2018'!A183</f>
        <v>41821</v>
      </c>
      <c r="B183" s="4"/>
      <c r="C183" s="4"/>
      <c r="D183" s="4"/>
      <c r="E183" s="4"/>
      <c r="H183">
        <f>'Marktpreise EEX NCG 2018'!I183</f>
        <v>16.706</v>
      </c>
      <c r="I183">
        <f>'Marktpreise EEX NCG 2018'!N183</f>
        <v>0</v>
      </c>
    </row>
    <row r="184" spans="1:9" x14ac:dyDescent="0.2">
      <c r="A184" s="2">
        <f>'Marktpreise EEX NCG 2018'!A184</f>
        <v>41822</v>
      </c>
      <c r="B184" s="4"/>
      <c r="C184" s="4"/>
      <c r="D184" s="4"/>
      <c r="E184" s="4"/>
      <c r="H184">
        <f>'Marktpreise EEX NCG 2018'!I184</f>
        <v>16.47</v>
      </c>
      <c r="I184">
        <f>'Marktpreise EEX NCG 2018'!N184</f>
        <v>0</v>
      </c>
    </row>
    <row r="185" spans="1:9" x14ac:dyDescent="0.2">
      <c r="A185" s="2">
        <f>'Marktpreise EEX NCG 2018'!A185</f>
        <v>41823</v>
      </c>
      <c r="B185" s="4"/>
      <c r="C185" s="4"/>
      <c r="D185" s="4"/>
      <c r="E185" s="4"/>
      <c r="H185">
        <f>'Marktpreise EEX NCG 2018'!I185</f>
        <v>16.244</v>
      </c>
      <c r="I185">
        <f>'Marktpreise EEX NCG 2018'!N185</f>
        <v>0</v>
      </c>
    </row>
    <row r="186" spans="1:9" x14ac:dyDescent="0.2">
      <c r="A186" s="2">
        <f>'Marktpreise EEX NCG 2018'!A186</f>
        <v>41824</v>
      </c>
      <c r="B186" s="4"/>
      <c r="C186" s="4"/>
      <c r="D186" s="4"/>
      <c r="E186" s="4"/>
      <c r="H186">
        <f>'Marktpreise EEX NCG 2018'!I186</f>
        <v>15.843</v>
      </c>
      <c r="I186">
        <f>'Marktpreise EEX NCG 2018'!N186</f>
        <v>0</v>
      </c>
    </row>
    <row r="187" spans="1:9" x14ac:dyDescent="0.2">
      <c r="A187" s="2">
        <f>'Marktpreise EEX NCG 2018'!A187</f>
        <v>41825</v>
      </c>
      <c r="B187" s="4"/>
      <c r="C187" s="4"/>
      <c r="D187" s="4"/>
      <c r="E187" s="4"/>
      <c r="H187">
        <f>'Marktpreise EEX NCG 2018'!I187</f>
        <v>15.782</v>
      </c>
      <c r="I187">
        <f>'Marktpreise EEX NCG 2018'!N187</f>
        <v>0</v>
      </c>
    </row>
    <row r="188" spans="1:9" x14ac:dyDescent="0.2">
      <c r="A188" s="2">
        <f>'Marktpreise EEX NCG 2018'!A188</f>
        <v>41826</v>
      </c>
      <c r="B188" s="4"/>
      <c r="C188" s="4"/>
      <c r="D188" s="4"/>
      <c r="E188" s="4"/>
      <c r="H188">
        <f>'Marktpreise EEX NCG 2018'!I188</f>
        <v>15.879</v>
      </c>
      <c r="I188">
        <f>'Marktpreise EEX NCG 2018'!N188</f>
        <v>0</v>
      </c>
    </row>
    <row r="189" spans="1:9" x14ac:dyDescent="0.2">
      <c r="A189" s="2">
        <f>'Marktpreise EEX NCG 2018'!A189</f>
        <v>41827</v>
      </c>
      <c r="B189" s="4"/>
      <c r="C189" s="4"/>
      <c r="D189" s="4"/>
      <c r="E189" s="4"/>
      <c r="H189">
        <f>'Marktpreise EEX NCG 2018'!I189</f>
        <v>15.461</v>
      </c>
      <c r="I189">
        <f>'Marktpreise EEX NCG 2018'!N189</f>
        <v>0</v>
      </c>
    </row>
    <row r="190" spans="1:9" x14ac:dyDescent="0.2">
      <c r="A190" s="2">
        <f>'Marktpreise EEX NCG 2018'!A190</f>
        <v>41828</v>
      </c>
      <c r="B190" s="4"/>
      <c r="C190" s="4"/>
      <c r="D190" s="4"/>
      <c r="E190" s="4"/>
      <c r="H190">
        <f>'Marktpreise EEX NCG 2018'!I190</f>
        <v>16.024000000000001</v>
      </c>
      <c r="I190">
        <f>'Marktpreise EEX NCG 2018'!N190</f>
        <v>0</v>
      </c>
    </row>
    <row r="191" spans="1:9" x14ac:dyDescent="0.2">
      <c r="A191" s="2">
        <f>'Marktpreise EEX NCG 2018'!A191</f>
        <v>41829</v>
      </c>
      <c r="B191" s="4"/>
      <c r="C191" s="4"/>
      <c r="D191" s="4"/>
      <c r="E191" s="4"/>
      <c r="H191">
        <f>'Marktpreise EEX NCG 2018'!I191</f>
        <v>15.776999999999999</v>
      </c>
      <c r="I191">
        <f>'Marktpreise EEX NCG 2018'!N191</f>
        <v>0</v>
      </c>
    </row>
    <row r="192" spans="1:9" x14ac:dyDescent="0.2">
      <c r="A192" s="2">
        <f>'Marktpreise EEX NCG 2018'!A192</f>
        <v>41830</v>
      </c>
      <c r="B192" s="4"/>
      <c r="C192" s="4"/>
      <c r="D192" s="4"/>
      <c r="E192" s="4"/>
      <c r="H192">
        <f>'Marktpreise EEX NCG 2018'!I192</f>
        <v>15.602</v>
      </c>
      <c r="I192">
        <f>'Marktpreise EEX NCG 2018'!N192</f>
        <v>0</v>
      </c>
    </row>
    <row r="193" spans="1:9" x14ac:dyDescent="0.2">
      <c r="A193" s="2">
        <f>'Marktpreise EEX NCG 2018'!A193</f>
        <v>41831</v>
      </c>
      <c r="B193" s="4"/>
      <c r="C193" s="4"/>
      <c r="D193" s="4"/>
      <c r="E193" s="4"/>
      <c r="H193">
        <f>'Marktpreise EEX NCG 2018'!I193</f>
        <v>15.34</v>
      </c>
      <c r="I193">
        <f>'Marktpreise EEX NCG 2018'!N193</f>
        <v>0</v>
      </c>
    </row>
    <row r="194" spans="1:9" x14ac:dyDescent="0.2">
      <c r="A194" s="2">
        <f>'Marktpreise EEX NCG 2018'!A194</f>
        <v>41832</v>
      </c>
      <c r="B194" s="4"/>
      <c r="C194" s="4"/>
      <c r="D194" s="4"/>
      <c r="E194" s="4"/>
      <c r="H194">
        <f>'Marktpreise EEX NCG 2018'!I194</f>
        <v>15.340999999999999</v>
      </c>
      <c r="I194">
        <f>'Marktpreise EEX NCG 2018'!N194</f>
        <v>0</v>
      </c>
    </row>
    <row r="195" spans="1:9" x14ac:dyDescent="0.2">
      <c r="A195" s="2">
        <f>'Marktpreise EEX NCG 2018'!A195</f>
        <v>41833</v>
      </c>
      <c r="B195" s="4"/>
      <c r="C195" s="4"/>
      <c r="D195" s="4"/>
      <c r="E195" s="4"/>
      <c r="H195">
        <f>'Marktpreise EEX NCG 2018'!I195</f>
        <v>15.500999999999999</v>
      </c>
      <c r="I195">
        <f>'Marktpreise EEX NCG 2018'!N195</f>
        <v>0</v>
      </c>
    </row>
    <row r="196" spans="1:9" x14ac:dyDescent="0.2">
      <c r="A196" s="2">
        <f>'Marktpreise EEX NCG 2018'!A196</f>
        <v>41834</v>
      </c>
      <c r="B196" s="4"/>
      <c r="C196" s="4"/>
      <c r="D196" s="4"/>
      <c r="E196" s="4"/>
      <c r="H196">
        <f>'Marktpreise EEX NCG 2018'!I196</f>
        <v>16.405000000000001</v>
      </c>
      <c r="I196">
        <f>'Marktpreise EEX NCG 2018'!N196</f>
        <v>0</v>
      </c>
    </row>
    <row r="197" spans="1:9" x14ac:dyDescent="0.2">
      <c r="A197" s="2">
        <f>'Marktpreise EEX NCG 2018'!A197</f>
        <v>41835</v>
      </c>
      <c r="B197" s="4"/>
      <c r="C197" s="4"/>
      <c r="D197" s="4"/>
      <c r="E197" s="4"/>
      <c r="H197">
        <f>'Marktpreise EEX NCG 2018'!I197</f>
        <v>16.161999999999999</v>
      </c>
      <c r="I197">
        <f>'Marktpreise EEX NCG 2018'!N197</f>
        <v>0</v>
      </c>
    </row>
    <row r="198" spans="1:9" x14ac:dyDescent="0.2">
      <c r="A198" s="2">
        <f>'Marktpreise EEX NCG 2018'!A198</f>
        <v>41836</v>
      </c>
      <c r="B198" s="4"/>
      <c r="C198" s="4"/>
      <c r="D198" s="4"/>
      <c r="E198" s="4"/>
      <c r="H198">
        <f>'Marktpreise EEX NCG 2018'!I198</f>
        <v>16.576000000000001</v>
      </c>
      <c r="I198">
        <f>'Marktpreise EEX NCG 2018'!N198</f>
        <v>0</v>
      </c>
    </row>
    <row r="199" spans="1:9" x14ac:dyDescent="0.2">
      <c r="A199" s="2">
        <f>'Marktpreise EEX NCG 2018'!A199</f>
        <v>41837</v>
      </c>
      <c r="B199" s="4"/>
      <c r="C199" s="4"/>
      <c r="D199" s="4"/>
      <c r="E199" s="4"/>
      <c r="H199">
        <f>'Marktpreise EEX NCG 2018'!I199</f>
        <v>17.053000000000001</v>
      </c>
      <c r="I199">
        <f>'Marktpreise EEX NCG 2018'!N199</f>
        <v>0</v>
      </c>
    </row>
    <row r="200" spans="1:9" x14ac:dyDescent="0.2">
      <c r="A200" s="2">
        <f>'Marktpreise EEX NCG 2018'!A200</f>
        <v>41838</v>
      </c>
      <c r="B200" s="4"/>
      <c r="C200" s="4"/>
      <c r="D200" s="4"/>
      <c r="E200" s="4"/>
      <c r="H200">
        <f>'Marktpreise EEX NCG 2018'!I200</f>
        <v>16.974</v>
      </c>
      <c r="I200">
        <f>'Marktpreise EEX NCG 2018'!N200</f>
        <v>0</v>
      </c>
    </row>
    <row r="201" spans="1:9" x14ac:dyDescent="0.2">
      <c r="A201" s="2">
        <f>'Marktpreise EEX NCG 2018'!A201</f>
        <v>41839</v>
      </c>
      <c r="B201" s="4"/>
      <c r="C201" s="4"/>
      <c r="D201" s="4"/>
      <c r="E201" s="4"/>
      <c r="H201">
        <f>'Marktpreise EEX NCG 2018'!I201</f>
        <v>16.963999999999999</v>
      </c>
      <c r="I201">
        <f>'Marktpreise EEX NCG 2018'!N201+0.19</f>
        <v>21.551725000000001</v>
      </c>
    </row>
    <row r="202" spans="1:9" x14ac:dyDescent="0.2">
      <c r="A202" s="2">
        <f>'Marktpreise EEX NCG 2018'!A202</f>
        <v>41840</v>
      </c>
      <c r="B202" s="4"/>
      <c r="C202" s="4"/>
      <c r="D202" s="4"/>
      <c r="E202" s="4"/>
      <c r="H202">
        <f>'Marktpreise EEX NCG 2018'!I202</f>
        <v>17.195</v>
      </c>
      <c r="I202">
        <f>'Marktpreise EEX NCG 2018'!N202+0.19</f>
        <v>21.501844999999999</v>
      </c>
    </row>
    <row r="203" spans="1:9" x14ac:dyDescent="0.2">
      <c r="A203" s="2">
        <f>'Marktpreise EEX NCG 2018'!A203</f>
        <v>41841</v>
      </c>
      <c r="B203" s="4"/>
      <c r="C203" s="4"/>
      <c r="D203" s="4"/>
      <c r="E203" s="4"/>
      <c r="H203">
        <f>'Marktpreise EEX NCG 2018'!I203</f>
        <v>16.687999999999999</v>
      </c>
      <c r="I203">
        <f>'Marktpreise EEX NCG 2018'!N203+0.19</f>
        <v>21.450855000000004</v>
      </c>
    </row>
    <row r="204" spans="1:9" x14ac:dyDescent="0.2">
      <c r="A204" s="2">
        <f>'Marktpreise EEX NCG 2018'!A204</f>
        <v>41842</v>
      </c>
      <c r="B204" s="4"/>
      <c r="C204" s="4"/>
      <c r="D204" s="4"/>
      <c r="E204" s="4"/>
      <c r="H204">
        <f>'Marktpreise EEX NCG 2018'!I204</f>
        <v>16.632000000000001</v>
      </c>
      <c r="I204">
        <f>'Marktpreise EEX NCG 2018'!N204+0.19</f>
        <v>21.401679999999999</v>
      </c>
    </row>
    <row r="205" spans="1:9" x14ac:dyDescent="0.2">
      <c r="A205" s="2">
        <f>'Marktpreise EEX NCG 2018'!A205</f>
        <v>41843</v>
      </c>
      <c r="B205" s="4"/>
      <c r="C205" s="4"/>
      <c r="D205" s="4"/>
      <c r="E205" s="4"/>
      <c r="H205">
        <f>'Marktpreise EEX NCG 2018'!I205</f>
        <v>16.984000000000002</v>
      </c>
      <c r="I205">
        <f>'Marktpreise EEX NCG 2018'!N205+0.19</f>
        <v>21.354755000000001</v>
      </c>
    </row>
    <row r="206" spans="1:9" x14ac:dyDescent="0.2">
      <c r="A206" s="2">
        <f>'Marktpreise EEX NCG 2018'!A206</f>
        <v>41844</v>
      </c>
      <c r="B206" s="4"/>
      <c r="C206" s="4"/>
      <c r="D206" s="4"/>
      <c r="E206" s="4"/>
      <c r="H206">
        <f>'Marktpreise EEX NCG 2018'!I206</f>
        <v>17.231000000000002</v>
      </c>
      <c r="I206">
        <f>'Marktpreise EEX NCG 2018'!N206+0.19</f>
        <v>21.308440000000001</v>
      </c>
    </row>
    <row r="207" spans="1:9" x14ac:dyDescent="0.2">
      <c r="A207" s="2">
        <f>'Marktpreise EEX NCG 2018'!A207</f>
        <v>41845</v>
      </c>
      <c r="B207" s="4"/>
      <c r="C207" s="4"/>
      <c r="D207" s="4"/>
      <c r="E207" s="4"/>
      <c r="H207">
        <f>'Marktpreise EEX NCG 2018'!I207</f>
        <v>17.751999999999999</v>
      </c>
      <c r="I207">
        <f>'Marktpreise EEX NCG 2018'!N207+0.19</f>
        <v>21.262915000000003</v>
      </c>
    </row>
    <row r="208" spans="1:9" x14ac:dyDescent="0.2">
      <c r="A208" s="2">
        <f>'Marktpreise EEX NCG 2018'!A208</f>
        <v>41846</v>
      </c>
      <c r="B208" s="4"/>
      <c r="C208" s="4"/>
      <c r="D208" s="4"/>
      <c r="E208" s="4"/>
      <c r="H208">
        <f>'Marktpreise EEX NCG 2018'!I208</f>
        <v>17.806000000000001</v>
      </c>
      <c r="I208">
        <f>'Marktpreise EEX NCG 2018'!N208+0.19</f>
        <v>21.217894999999999</v>
      </c>
    </row>
    <row r="209" spans="1:9" x14ac:dyDescent="0.2">
      <c r="A209" s="2">
        <f>'Marktpreise EEX NCG 2018'!A209</f>
        <v>41847</v>
      </c>
      <c r="B209" s="4"/>
      <c r="C209" s="4"/>
      <c r="D209" s="4"/>
      <c r="E209" s="4"/>
      <c r="H209">
        <f>'Marktpreise EEX NCG 2018'!I209</f>
        <v>17.97</v>
      </c>
      <c r="I209">
        <f>'Marktpreise EEX NCG 2018'!N209+0.19</f>
        <v>21.172830000000001</v>
      </c>
    </row>
    <row r="210" spans="1:9" x14ac:dyDescent="0.2">
      <c r="A210" s="2">
        <f>'Marktpreise EEX NCG 2018'!A210</f>
        <v>41848</v>
      </c>
      <c r="B210" s="4"/>
      <c r="C210" s="4"/>
      <c r="D210" s="4"/>
      <c r="E210" s="4"/>
      <c r="H210">
        <f>'Marktpreise EEX NCG 2018'!I210</f>
        <v>18.460999999999999</v>
      </c>
      <c r="I210">
        <f>'Marktpreise EEX NCG 2018'!N210+0.19</f>
        <v>21.130355000000002</v>
      </c>
    </row>
    <row r="211" spans="1:9" x14ac:dyDescent="0.2">
      <c r="A211" s="2">
        <f>'Marktpreise EEX NCG 2018'!A211</f>
        <v>41849</v>
      </c>
      <c r="B211" s="4"/>
      <c r="C211" s="4"/>
      <c r="D211" s="4"/>
      <c r="E211" s="4"/>
      <c r="H211">
        <f>'Marktpreise EEX NCG 2018'!I211</f>
        <v>18.498000000000001</v>
      </c>
      <c r="I211">
        <f>'Marktpreise EEX NCG 2018'!N211+0.19</f>
        <v>21.089680000000001</v>
      </c>
    </row>
    <row r="212" spans="1:9" x14ac:dyDescent="0.2">
      <c r="A212" s="2">
        <f>'Marktpreise EEX NCG 2018'!A212</f>
        <v>41850</v>
      </c>
      <c r="B212" s="4"/>
      <c r="C212" s="4"/>
      <c r="D212" s="4"/>
      <c r="E212" s="4"/>
      <c r="H212">
        <f>'Marktpreise EEX NCG 2018'!I212</f>
        <v>17.849</v>
      </c>
      <c r="I212">
        <f>'Marktpreise EEX NCG 2018'!N212+0.19</f>
        <v>21.042305000000002</v>
      </c>
    </row>
    <row r="213" spans="1:9" x14ac:dyDescent="0.2">
      <c r="A213" s="2">
        <f>'Marktpreise EEX NCG 2018'!A213</f>
        <v>41851</v>
      </c>
      <c r="B213" s="4"/>
      <c r="C213" s="4"/>
      <c r="D213" s="4"/>
      <c r="E213" s="4"/>
      <c r="H213">
        <f>'Marktpreise EEX NCG 2018'!I213</f>
        <v>17.277999999999999</v>
      </c>
      <c r="I213">
        <f>'Marktpreise EEX NCG 2018'!N213+0.19</f>
        <v>20.983720000000005</v>
      </c>
    </row>
    <row r="214" spans="1:9" x14ac:dyDescent="0.2">
      <c r="A214" s="2">
        <f>'Marktpreise EEX NCG 2018'!A214</f>
        <v>41852</v>
      </c>
      <c r="B214" s="4"/>
      <c r="C214" s="4"/>
      <c r="D214" s="4"/>
      <c r="E214" s="4"/>
      <c r="H214">
        <f>'Marktpreise EEX NCG 2018'!I214</f>
        <v>16.888999999999999</v>
      </c>
      <c r="I214">
        <f>'Marktpreise EEX NCG 2018'!N214+0.19</f>
        <v>20.935485000000003</v>
      </c>
    </row>
    <row r="215" spans="1:9" x14ac:dyDescent="0.2">
      <c r="A215" s="2">
        <f>'Marktpreise EEX NCG 2018'!A215</f>
        <v>41853</v>
      </c>
      <c r="B215" s="4"/>
      <c r="C215" s="4"/>
      <c r="D215" s="4"/>
      <c r="E215" s="4"/>
      <c r="H215">
        <f>'Marktpreise EEX NCG 2018'!I215</f>
        <v>16.785</v>
      </c>
      <c r="I215">
        <f>'Marktpreise EEX NCG 2018'!N215+0.19</f>
        <v>20.887435</v>
      </c>
    </row>
    <row r="216" spans="1:9" x14ac:dyDescent="0.2">
      <c r="A216" s="2">
        <f>'Marktpreise EEX NCG 2018'!A216</f>
        <v>41854</v>
      </c>
      <c r="B216" s="4"/>
      <c r="C216" s="4"/>
      <c r="D216" s="4"/>
      <c r="E216" s="4"/>
      <c r="H216">
        <f>'Marktpreise EEX NCG 2018'!I216</f>
        <v>17.225000000000001</v>
      </c>
      <c r="I216">
        <f>'Marktpreise EEX NCG 2018'!N216+0.19</f>
        <v>20.842055000000006</v>
      </c>
    </row>
    <row r="217" spans="1:9" x14ac:dyDescent="0.2">
      <c r="A217" s="2">
        <f>'Marktpreise EEX NCG 2018'!A217</f>
        <v>41855</v>
      </c>
      <c r="B217" s="4"/>
      <c r="C217" s="4"/>
      <c r="D217" s="4"/>
      <c r="E217" s="4"/>
      <c r="H217">
        <f>'Marktpreise EEX NCG 2018'!I217</f>
        <v>16.305</v>
      </c>
      <c r="I217">
        <f>'Marktpreise EEX NCG 2018'!N217+0.19</f>
        <v>20.791410000000006</v>
      </c>
    </row>
    <row r="218" spans="1:9" x14ac:dyDescent="0.2">
      <c r="A218" s="2">
        <f>'Marktpreise EEX NCG 2018'!A218</f>
        <v>41856</v>
      </c>
      <c r="B218" s="4"/>
      <c r="C218" s="4"/>
      <c r="D218" s="4"/>
      <c r="E218" s="4"/>
      <c r="H218">
        <f>'Marktpreise EEX NCG 2018'!I218</f>
        <v>16.597999999999999</v>
      </c>
      <c r="I218">
        <f>'Marktpreise EEX NCG 2018'!N218+0.19</f>
        <v>20.743085000000008</v>
      </c>
    </row>
    <row r="219" spans="1:9" x14ac:dyDescent="0.2">
      <c r="A219" s="2">
        <f>'Marktpreise EEX NCG 2018'!A219</f>
        <v>41857</v>
      </c>
      <c r="B219" s="4"/>
      <c r="C219" s="4"/>
      <c r="D219" s="4"/>
      <c r="E219" s="4"/>
      <c r="H219">
        <f>'Marktpreise EEX NCG 2018'!I219</f>
        <v>16.818999999999999</v>
      </c>
      <c r="I219">
        <f>'Marktpreise EEX NCG 2018'!N219+0.19</f>
        <v>20.696055000000008</v>
      </c>
    </row>
    <row r="220" spans="1:9" x14ac:dyDescent="0.2">
      <c r="A220" s="2">
        <f>'Marktpreise EEX NCG 2018'!A220</f>
        <v>41858</v>
      </c>
      <c r="B220" s="4"/>
      <c r="C220" s="4"/>
      <c r="D220" s="4"/>
      <c r="E220" s="4"/>
      <c r="H220">
        <f>'Marktpreise EEX NCG 2018'!I220</f>
        <v>16.814</v>
      </c>
      <c r="I220">
        <f>'Marktpreise EEX NCG 2018'!N220+0.19</f>
        <v>20.647635000000012</v>
      </c>
    </row>
    <row r="221" spans="1:9" x14ac:dyDescent="0.2">
      <c r="A221" s="2">
        <f>'Marktpreise EEX NCG 2018'!A221</f>
        <v>41859</v>
      </c>
      <c r="B221" s="4"/>
      <c r="C221" s="4"/>
      <c r="D221" s="4"/>
      <c r="E221" s="4"/>
      <c r="H221">
        <f>'Marktpreise EEX NCG 2018'!I221</f>
        <v>16.184000000000001</v>
      </c>
      <c r="I221">
        <f>'Marktpreise EEX NCG 2018'!N221+0.19</f>
        <v>20.594505000000009</v>
      </c>
    </row>
    <row r="222" spans="1:9" x14ac:dyDescent="0.2">
      <c r="A222" s="2">
        <f>'Marktpreise EEX NCG 2018'!A222</f>
        <v>41860</v>
      </c>
      <c r="B222" s="4"/>
      <c r="C222" s="4"/>
      <c r="D222" s="4"/>
      <c r="E222" s="4"/>
      <c r="H222">
        <f>'Marktpreise EEX NCG 2018'!I222</f>
        <v>16.193999999999999</v>
      </c>
      <c r="I222">
        <f>'Marktpreise EEX NCG 2018'!N222+0.19</f>
        <v>20.541900000000012</v>
      </c>
    </row>
    <row r="223" spans="1:9" x14ac:dyDescent="0.2">
      <c r="A223" s="2">
        <f>'Marktpreise EEX NCG 2018'!A223</f>
        <v>41861</v>
      </c>
      <c r="B223" s="4"/>
      <c r="C223" s="4"/>
      <c r="D223" s="4"/>
      <c r="E223" s="4"/>
      <c r="H223">
        <f>'Marktpreise EEX NCG 2018'!I223</f>
        <v>16.457999999999998</v>
      </c>
      <c r="I223">
        <f>'Marktpreise EEX NCG 2018'!N223+0.19</f>
        <v>20.49231000000001</v>
      </c>
    </row>
    <row r="224" spans="1:9" x14ac:dyDescent="0.2">
      <c r="A224" s="2">
        <f>'Marktpreise EEX NCG 2018'!A224</f>
        <v>41862</v>
      </c>
      <c r="B224" s="4"/>
      <c r="C224" s="4"/>
      <c r="D224" s="4"/>
      <c r="E224" s="4"/>
      <c r="H224">
        <f>'Marktpreise EEX NCG 2018'!I224</f>
        <v>16.646000000000001</v>
      </c>
      <c r="I224">
        <f>'Marktpreise EEX NCG 2018'!N224+0.19</f>
        <v>20.44296000000001</v>
      </c>
    </row>
    <row r="225" spans="1:9" x14ac:dyDescent="0.2">
      <c r="A225" s="2">
        <f>'Marktpreise EEX NCG 2018'!A225</f>
        <v>41863</v>
      </c>
      <c r="B225" s="4"/>
      <c r="C225" s="4"/>
      <c r="D225" s="4"/>
      <c r="E225" s="4"/>
      <c r="H225">
        <f>'Marktpreise EEX NCG 2018'!I225</f>
        <v>16.634</v>
      </c>
      <c r="I225">
        <f>'Marktpreise EEX NCG 2018'!N225+0.19</f>
        <v>20.393285000000009</v>
      </c>
    </row>
    <row r="226" spans="1:9" x14ac:dyDescent="0.2">
      <c r="A226" s="2">
        <f>'Marktpreise EEX NCG 2018'!A226</f>
        <v>41864</v>
      </c>
      <c r="B226" s="4"/>
      <c r="C226" s="4"/>
      <c r="D226" s="4"/>
      <c r="E226" s="4"/>
      <c r="H226">
        <f>'Marktpreise EEX NCG 2018'!I226</f>
        <v>16.684000000000001</v>
      </c>
      <c r="I226">
        <f>'Marktpreise EEX NCG 2018'!N226+0.19</f>
        <v>20.34490000000001</v>
      </c>
    </row>
    <row r="227" spans="1:9" x14ac:dyDescent="0.2">
      <c r="A227" s="2">
        <f>'Marktpreise EEX NCG 2018'!A227</f>
        <v>41865</v>
      </c>
      <c r="B227" s="4"/>
      <c r="C227" s="4"/>
      <c r="D227" s="4"/>
      <c r="E227" s="4"/>
      <c r="H227">
        <f>'Marktpreise EEX NCG 2018'!I227</f>
        <v>17.567</v>
      </c>
      <c r="I227">
        <f>'Marktpreise EEX NCG 2018'!N227+0.19</f>
        <v>20.29961500000001</v>
      </c>
    </row>
    <row r="228" spans="1:9" x14ac:dyDescent="0.2">
      <c r="A228" s="2">
        <f>'Marktpreise EEX NCG 2018'!A228</f>
        <v>41866</v>
      </c>
      <c r="B228" s="4"/>
      <c r="C228" s="4"/>
      <c r="D228" s="4"/>
      <c r="E228" s="4"/>
      <c r="H228">
        <f>'Marktpreise EEX NCG 2018'!I228</f>
        <v>18.379000000000001</v>
      </c>
      <c r="I228">
        <f>'Marktpreise EEX NCG 2018'!N228+0.19</f>
        <v>20.26061000000001</v>
      </c>
    </row>
    <row r="229" spans="1:9" x14ac:dyDescent="0.2">
      <c r="A229" s="2">
        <f>'Marktpreise EEX NCG 2018'!A229</f>
        <v>41867</v>
      </c>
      <c r="B229" s="4"/>
      <c r="C229" s="4"/>
      <c r="D229" s="4"/>
      <c r="E229" s="4"/>
      <c r="H229">
        <f>'Marktpreise EEX NCG 2018'!I229</f>
        <v>18.376000000000001</v>
      </c>
      <c r="I229">
        <f>'Marktpreise EEX NCG 2018'!N229+0.19</f>
        <v>20.222405000000013</v>
      </c>
    </row>
    <row r="230" spans="1:9" x14ac:dyDescent="0.2">
      <c r="A230" s="2">
        <f>'Marktpreise EEX NCG 2018'!A230</f>
        <v>41868</v>
      </c>
      <c r="B230" s="4"/>
      <c r="C230" s="4"/>
      <c r="D230" s="4"/>
      <c r="E230" s="4"/>
      <c r="H230">
        <f>'Marktpreise EEX NCG 2018'!I230</f>
        <v>18.427</v>
      </c>
      <c r="I230">
        <f>'Marktpreise EEX NCG 2018'!N230+0.19</f>
        <v>20.18427500000001</v>
      </c>
    </row>
    <row r="231" spans="1:9" x14ac:dyDescent="0.2">
      <c r="A231" s="2">
        <f>'Marktpreise EEX NCG 2018'!A231</f>
        <v>41869</v>
      </c>
      <c r="B231" s="4"/>
      <c r="C231" s="4"/>
      <c r="D231" s="4"/>
      <c r="E231" s="4"/>
      <c r="H231">
        <f>'Marktpreise EEX NCG 2018'!I231</f>
        <v>18.221</v>
      </c>
      <c r="I231">
        <f>'Marktpreise EEX NCG 2018'!N231+0.19</f>
        <v>20.146775000000009</v>
      </c>
    </row>
    <row r="232" spans="1:9" x14ac:dyDescent="0.2">
      <c r="A232" s="2">
        <f>'Marktpreise EEX NCG 2018'!A232</f>
        <v>41870</v>
      </c>
      <c r="B232" s="4"/>
      <c r="C232" s="4"/>
      <c r="D232" s="4"/>
      <c r="E232" s="4"/>
      <c r="H232">
        <f>'Marktpreise EEX NCG 2018'!I232</f>
        <v>18.111000000000001</v>
      </c>
      <c r="I232">
        <f>'Marktpreise EEX NCG 2018'!N232+0.19</f>
        <v>20.111140000000006</v>
      </c>
    </row>
    <row r="233" spans="1:9" x14ac:dyDescent="0.2">
      <c r="A233" s="2">
        <f>'Marktpreise EEX NCG 2018'!A233</f>
        <v>41871</v>
      </c>
      <c r="B233" s="4"/>
      <c r="C233" s="4"/>
      <c r="D233" s="4"/>
      <c r="E233" s="4"/>
      <c r="H233">
        <f>'Marktpreise EEX NCG 2018'!I233</f>
        <v>17.763999999999999</v>
      </c>
      <c r="I233">
        <f>'Marktpreise EEX NCG 2018'!N233+0.19</f>
        <v>20.073755000000006</v>
      </c>
    </row>
    <row r="234" spans="1:9" x14ac:dyDescent="0.2">
      <c r="A234" s="2">
        <f>'Marktpreise EEX NCG 2018'!A234</f>
        <v>41872</v>
      </c>
      <c r="B234" s="4"/>
      <c r="C234" s="4"/>
      <c r="D234" s="4"/>
      <c r="E234" s="4"/>
      <c r="H234">
        <f>'Marktpreise EEX NCG 2018'!I234</f>
        <v>17.465</v>
      </c>
      <c r="I234">
        <f>'Marktpreise EEX NCG 2018'!N234+0.19</f>
        <v>20.034405000000007</v>
      </c>
    </row>
    <row r="235" spans="1:9" x14ac:dyDescent="0.2">
      <c r="A235" s="2">
        <f>'Marktpreise EEX NCG 2018'!A235</f>
        <v>41873</v>
      </c>
      <c r="B235" s="4"/>
      <c r="C235" s="4"/>
      <c r="D235" s="4"/>
      <c r="E235" s="4"/>
      <c r="H235">
        <f>'Marktpreise EEX NCG 2018'!I235</f>
        <v>18.071000000000002</v>
      </c>
      <c r="I235">
        <f>'Marktpreise EEX NCG 2018'!N235+0.19</f>
        <v>20.000225000000007</v>
      </c>
    </row>
    <row r="236" spans="1:9" x14ac:dyDescent="0.2">
      <c r="A236" s="2">
        <f>'Marktpreise EEX NCG 2018'!A236</f>
        <v>41874</v>
      </c>
      <c r="B236" s="4"/>
      <c r="C236" s="4"/>
      <c r="D236" s="4"/>
      <c r="E236" s="4"/>
      <c r="H236">
        <f>'Marktpreise EEX NCG 2018'!I236</f>
        <v>17.908000000000001</v>
      </c>
      <c r="I236">
        <f>'Marktpreise EEX NCG 2018'!N236+0.19</f>
        <v>19.964210000000008</v>
      </c>
    </row>
    <row r="237" spans="1:9" x14ac:dyDescent="0.2">
      <c r="A237" s="2">
        <f>'Marktpreise EEX NCG 2018'!A237</f>
        <v>41875</v>
      </c>
      <c r="B237" s="4"/>
      <c r="C237" s="4"/>
      <c r="D237" s="4"/>
      <c r="E237" s="4"/>
      <c r="H237">
        <f>'Marktpreise EEX NCG 2018'!I237</f>
        <v>18.161999999999999</v>
      </c>
      <c r="I237">
        <f>'Marktpreise EEX NCG 2018'!N237+0.19</f>
        <v>19.932890000000011</v>
      </c>
    </row>
    <row r="238" spans="1:9" x14ac:dyDescent="0.2">
      <c r="A238" s="2">
        <f>'Marktpreise EEX NCG 2018'!A238</f>
        <v>41876</v>
      </c>
      <c r="B238" s="4"/>
      <c r="C238" s="4"/>
      <c r="D238" s="4"/>
      <c r="E238" s="4"/>
      <c r="H238">
        <f>'Marktpreise EEX NCG 2018'!I238</f>
        <v>18.248999999999999</v>
      </c>
      <c r="I238">
        <f>'Marktpreise EEX NCG 2018'!N238+0.19</f>
        <v>19.90172500000001</v>
      </c>
    </row>
    <row r="239" spans="1:9" x14ac:dyDescent="0.2">
      <c r="A239" s="2">
        <f>'Marktpreise EEX NCG 2018'!A239</f>
        <v>41877</v>
      </c>
      <c r="B239" s="4"/>
      <c r="C239" s="4"/>
      <c r="D239" s="4"/>
      <c r="E239" s="4"/>
      <c r="H239">
        <f>'Marktpreise EEX NCG 2018'!I239</f>
        <v>18.829000000000001</v>
      </c>
      <c r="I239">
        <f>'Marktpreise EEX NCG 2018'!N239+0.19</f>
        <v>19.87215500000001</v>
      </c>
    </row>
    <row r="240" spans="1:9" x14ac:dyDescent="0.2">
      <c r="A240" s="2">
        <f>'Marktpreise EEX NCG 2018'!A240</f>
        <v>41878</v>
      </c>
      <c r="B240" s="4"/>
      <c r="C240" s="4"/>
      <c r="D240" s="4"/>
      <c r="E240" s="4"/>
      <c r="H240">
        <f>'Marktpreise EEX NCG 2018'!I240</f>
        <v>18.329000000000001</v>
      </c>
      <c r="I240">
        <f>'Marktpreise EEX NCG 2018'!N240+0.19</f>
        <v>19.839080000000006</v>
      </c>
    </row>
    <row r="241" spans="1:9" x14ac:dyDescent="0.2">
      <c r="A241" s="2">
        <f>'Marktpreise EEX NCG 2018'!A241</f>
        <v>41879</v>
      </c>
      <c r="B241" s="4"/>
      <c r="C241" s="4"/>
      <c r="D241" s="4"/>
      <c r="E241" s="4"/>
      <c r="H241">
        <f>'Marktpreise EEX NCG 2018'!I241</f>
        <v>19.151</v>
      </c>
      <c r="I241">
        <f>'Marktpreise EEX NCG 2018'!N241+0.19</f>
        <v>19.810235000000006</v>
      </c>
    </row>
    <row r="242" spans="1:9" x14ac:dyDescent="0.2">
      <c r="A242" s="2">
        <f>'Marktpreise EEX NCG 2018'!A242</f>
        <v>41880</v>
      </c>
      <c r="B242" s="4"/>
      <c r="C242" s="4"/>
      <c r="D242" s="4"/>
      <c r="E242" s="4"/>
      <c r="H242">
        <f>'Marktpreise EEX NCG 2018'!I242</f>
        <v>19.158000000000001</v>
      </c>
      <c r="I242">
        <f>'Marktpreise EEX NCG 2018'!N242+0.19</f>
        <v>19.782125000000008</v>
      </c>
    </row>
    <row r="243" spans="1:9" x14ac:dyDescent="0.2">
      <c r="A243" s="2">
        <f>'Marktpreise EEX NCG 2018'!A243</f>
        <v>41881</v>
      </c>
      <c r="B243" s="4"/>
      <c r="C243" s="4"/>
      <c r="D243" s="4"/>
      <c r="E243" s="4"/>
      <c r="H243">
        <f>'Marktpreise EEX NCG 2018'!I243</f>
        <v>19.379000000000001</v>
      </c>
      <c r="I243">
        <f>'Marktpreise EEX NCG 2018'!N243+0.19</f>
        <v>19.754535000000008</v>
      </c>
    </row>
    <row r="244" spans="1:9" x14ac:dyDescent="0.2">
      <c r="A244" s="2">
        <f>'Marktpreise EEX NCG 2018'!A244</f>
        <v>41882</v>
      </c>
      <c r="B244" s="4"/>
      <c r="C244" s="4"/>
      <c r="D244" s="4"/>
      <c r="E244" s="4"/>
      <c r="H244">
        <f>'Marktpreise EEX NCG 2018'!I244</f>
        <v>19.635999999999999</v>
      </c>
      <c r="I244">
        <f>'Marktpreise EEX NCG 2018'!N244+0.19</f>
        <v>19.727975000000008</v>
      </c>
    </row>
    <row r="245" spans="1:9" x14ac:dyDescent="0.2">
      <c r="A245" s="2">
        <f>'Marktpreise EEX NCG 2018'!A245</f>
        <v>41883</v>
      </c>
      <c r="B245" s="4"/>
      <c r="C245" s="4"/>
      <c r="D245" s="4"/>
      <c r="E245" s="4"/>
      <c r="H245">
        <f>'Marktpreise EEX NCG 2018'!I245</f>
        <v>20.9</v>
      </c>
      <c r="I245">
        <f>'Marktpreise EEX NCG 2018'!N245+0.19</f>
        <v>19.709115000000008</v>
      </c>
    </row>
    <row r="246" spans="1:9" x14ac:dyDescent="0.2">
      <c r="A246" s="2">
        <f>'Marktpreise EEX NCG 2018'!A246</f>
        <v>41884</v>
      </c>
      <c r="B246" s="4"/>
      <c r="C246" s="4"/>
      <c r="D246" s="4"/>
      <c r="E246" s="4"/>
      <c r="H246">
        <f>'Marktpreise EEX NCG 2018'!I246</f>
        <v>20.872</v>
      </c>
      <c r="I246">
        <f>'Marktpreise EEX NCG 2018'!N246+0.19</f>
        <v>19.694015000000011</v>
      </c>
    </row>
    <row r="247" spans="1:9" x14ac:dyDescent="0.2">
      <c r="A247" s="2">
        <f>'Marktpreise EEX NCG 2018'!A247</f>
        <v>41885</v>
      </c>
      <c r="B247" s="4"/>
      <c r="C247" s="4"/>
      <c r="D247" s="4"/>
      <c r="E247" s="4"/>
      <c r="H247">
        <f>'Marktpreise EEX NCG 2018'!I247</f>
        <v>19.986999999999998</v>
      </c>
      <c r="I247">
        <f>'Marktpreise EEX NCG 2018'!N247+0.19</f>
        <v>19.674420000000012</v>
      </c>
    </row>
    <row r="248" spans="1:9" x14ac:dyDescent="0.2">
      <c r="A248" s="2">
        <f>'Marktpreise EEX NCG 2018'!A248</f>
        <v>41886</v>
      </c>
      <c r="B248" s="4"/>
      <c r="C248" s="4"/>
      <c r="D248" s="4"/>
      <c r="E248" s="4"/>
      <c r="H248">
        <f>'Marktpreise EEX NCG 2018'!I248</f>
        <v>20.55</v>
      </c>
      <c r="I248">
        <f>'Marktpreise EEX NCG 2018'!N248+0.19</f>
        <v>19.656665000000011</v>
      </c>
    </row>
    <row r="249" spans="1:9" x14ac:dyDescent="0.2">
      <c r="A249" s="2">
        <f>'Marktpreise EEX NCG 2018'!A249</f>
        <v>41887</v>
      </c>
      <c r="B249" s="4"/>
      <c r="C249" s="4"/>
      <c r="D249" s="4"/>
      <c r="E249" s="4"/>
      <c r="H249">
        <f>'Marktpreise EEX NCG 2018'!I249</f>
        <v>20.102</v>
      </c>
      <c r="I249">
        <f>'Marktpreise EEX NCG 2018'!N249+0.19</f>
        <v>19.636775000000011</v>
      </c>
    </row>
    <row r="250" spans="1:9" x14ac:dyDescent="0.2">
      <c r="A250" s="2">
        <f>'Marktpreise EEX NCG 2018'!A250</f>
        <v>41888</v>
      </c>
      <c r="B250" s="4"/>
      <c r="C250" s="4"/>
      <c r="D250" s="4"/>
      <c r="E250" s="4"/>
      <c r="H250">
        <f>'Marktpreise EEX NCG 2018'!I250</f>
        <v>20.129000000000001</v>
      </c>
      <c r="I250">
        <f>'Marktpreise EEX NCG 2018'!N250+0.19</f>
        <v>19.616680000000013</v>
      </c>
    </row>
    <row r="251" spans="1:9" x14ac:dyDescent="0.2">
      <c r="A251" s="2">
        <f>'Marktpreise EEX NCG 2018'!A251</f>
        <v>41889</v>
      </c>
      <c r="B251" s="4"/>
      <c r="C251" s="4"/>
      <c r="D251" s="4"/>
      <c r="E251" s="4"/>
      <c r="H251">
        <f>'Marktpreise EEX NCG 2018'!I251</f>
        <v>20.266999999999999</v>
      </c>
      <c r="I251">
        <f>'Marktpreise EEX NCG 2018'!N251+0.19</f>
        <v>19.59837000000001</v>
      </c>
    </row>
    <row r="252" spans="1:9" x14ac:dyDescent="0.2">
      <c r="A252" s="2">
        <f>'Marktpreise EEX NCG 2018'!A252</f>
        <v>41890</v>
      </c>
      <c r="B252" s="4"/>
      <c r="C252" s="4"/>
      <c r="D252" s="4"/>
      <c r="E252" s="4"/>
      <c r="H252">
        <f>'Marktpreise EEX NCG 2018'!I252</f>
        <v>21.72</v>
      </c>
      <c r="I252">
        <f>'Marktpreise EEX NCG 2018'!N252+0.19</f>
        <v>19.589055000000009</v>
      </c>
    </row>
    <row r="253" spans="1:9" x14ac:dyDescent="0.2">
      <c r="A253" s="2">
        <f>'Marktpreise EEX NCG 2018'!A253</f>
        <v>41891</v>
      </c>
      <c r="B253" s="4"/>
      <c r="C253" s="4"/>
      <c r="D253" s="4"/>
      <c r="E253" s="4"/>
      <c r="H253">
        <f>'Marktpreise EEX NCG 2018'!I253</f>
        <v>20.135999999999999</v>
      </c>
      <c r="I253">
        <f>'Marktpreise EEX NCG 2018'!N253+0.19</f>
        <v>19.572250000000011</v>
      </c>
    </row>
    <row r="254" spans="1:9" x14ac:dyDescent="0.2">
      <c r="A254" s="2">
        <f>'Marktpreise EEX NCG 2018'!A254</f>
        <v>41892</v>
      </c>
      <c r="B254" s="4"/>
      <c r="C254" s="4"/>
      <c r="D254" s="4"/>
      <c r="E254" s="4"/>
      <c r="H254">
        <f>'Marktpreise EEX NCG 2018'!I254</f>
        <v>19.87</v>
      </c>
      <c r="I254">
        <f>'Marktpreise EEX NCG 2018'!N254+0.19</f>
        <v>19.554020000000012</v>
      </c>
    </row>
    <row r="255" spans="1:9" x14ac:dyDescent="0.2">
      <c r="A255" s="2">
        <f>'Marktpreise EEX NCG 2018'!A255</f>
        <v>41893</v>
      </c>
      <c r="B255" s="4"/>
      <c r="C255" s="4"/>
      <c r="D255" s="4"/>
      <c r="E255" s="4"/>
      <c r="H255">
        <f>'Marktpreise EEX NCG 2018'!I255</f>
        <v>20.042000000000002</v>
      </c>
      <c r="I255">
        <f>'Marktpreise EEX NCG 2018'!N255+0.19</f>
        <v>19.534100000000013</v>
      </c>
    </row>
    <row r="256" spans="1:9" x14ac:dyDescent="0.2">
      <c r="A256" s="2">
        <f>'Marktpreise EEX NCG 2018'!A256</f>
        <v>41894</v>
      </c>
      <c r="B256" s="4"/>
      <c r="C256" s="4"/>
      <c r="D256" s="4"/>
      <c r="E256" s="4"/>
      <c r="H256">
        <f>'Marktpreise EEX NCG 2018'!I256</f>
        <v>19.565999999999999</v>
      </c>
      <c r="I256">
        <f>'Marktpreise EEX NCG 2018'!N256+0.19</f>
        <v>19.51634000000001</v>
      </c>
    </row>
    <row r="257" spans="1:9" x14ac:dyDescent="0.2">
      <c r="A257" s="2">
        <f>'Marktpreise EEX NCG 2018'!A257</f>
        <v>41895</v>
      </c>
      <c r="B257" s="4"/>
      <c r="C257" s="4"/>
      <c r="D257" s="4"/>
      <c r="E257" s="4"/>
      <c r="H257">
        <f>'Marktpreise EEX NCG 2018'!I257</f>
        <v>19.629000000000001</v>
      </c>
      <c r="I257">
        <f>'Marktpreise EEX NCG 2018'!N257+0.19</f>
        <v>19.498500000000011</v>
      </c>
    </row>
    <row r="258" spans="1:9" x14ac:dyDescent="0.2">
      <c r="A258" s="2">
        <f>'Marktpreise EEX NCG 2018'!A258</f>
        <v>41896</v>
      </c>
      <c r="B258" s="4"/>
      <c r="C258" s="4"/>
      <c r="D258" s="4"/>
      <c r="E258" s="4"/>
      <c r="H258">
        <f>'Marktpreise EEX NCG 2018'!I258</f>
        <v>20.096</v>
      </c>
      <c r="I258">
        <f>'Marktpreise EEX NCG 2018'!N258+0.19</f>
        <v>19.48332000000001</v>
      </c>
    </row>
    <row r="259" spans="1:9" x14ac:dyDescent="0.2">
      <c r="A259" s="2">
        <f>'Marktpreise EEX NCG 2018'!A259</f>
        <v>41897</v>
      </c>
      <c r="B259" s="4"/>
      <c r="C259" s="4"/>
      <c r="D259" s="4"/>
      <c r="E259" s="4"/>
      <c r="H259">
        <f>'Marktpreise EEX NCG 2018'!I259</f>
        <v>21.013000000000002</v>
      </c>
      <c r="I259">
        <f>'Marktpreise EEX NCG 2018'!N259+0.19</f>
        <v>19.47087500000001</v>
      </c>
    </row>
    <row r="260" spans="1:9" x14ac:dyDescent="0.2">
      <c r="A260" s="2">
        <f>'Marktpreise EEX NCG 2018'!A260</f>
        <v>41898</v>
      </c>
      <c r="B260" s="4"/>
      <c r="C260" s="4"/>
      <c r="D260" s="4"/>
      <c r="E260" s="4"/>
      <c r="H260">
        <f>'Marktpreise EEX NCG 2018'!I260</f>
        <v>21.756</v>
      </c>
      <c r="I260">
        <f>'Marktpreise EEX NCG 2018'!N260+0.19</f>
        <v>19.46195500000001</v>
      </c>
    </row>
    <row r="261" spans="1:9" x14ac:dyDescent="0.2">
      <c r="A261" s="2">
        <f>'Marktpreise EEX NCG 2018'!A261</f>
        <v>41899</v>
      </c>
      <c r="B261" s="4"/>
      <c r="C261" s="4"/>
      <c r="D261" s="4"/>
      <c r="E261" s="4"/>
      <c r="H261">
        <f>'Marktpreise EEX NCG 2018'!I261</f>
        <v>21.628</v>
      </c>
      <c r="I261">
        <f>'Marktpreise EEX NCG 2018'!N261+0.19</f>
        <v>19.452985000000009</v>
      </c>
    </row>
    <row r="262" spans="1:9" x14ac:dyDescent="0.2">
      <c r="A262" s="2">
        <f>'Marktpreise EEX NCG 2018'!A262</f>
        <v>41900</v>
      </c>
      <c r="B262" s="4"/>
      <c r="C262" s="4"/>
      <c r="D262" s="4"/>
      <c r="E262" s="4"/>
      <c r="H262">
        <f>'Marktpreise EEX NCG 2018'!I262</f>
        <v>21.738</v>
      </c>
      <c r="I262">
        <f>'Marktpreise EEX NCG 2018'!N262+0.19</f>
        <v>19.444230000000012</v>
      </c>
    </row>
    <row r="263" spans="1:9" x14ac:dyDescent="0.2">
      <c r="A263" s="2">
        <f>'Marktpreise EEX NCG 2018'!A263</f>
        <v>41901</v>
      </c>
      <c r="B263" s="4"/>
      <c r="C263" s="4"/>
      <c r="D263" s="4"/>
      <c r="E263" s="4"/>
      <c r="H263">
        <f>'Marktpreise EEX NCG 2018'!I263</f>
        <v>21.263000000000002</v>
      </c>
      <c r="I263">
        <f>'Marktpreise EEX NCG 2018'!N263+0.19</f>
        <v>19.42655000000001</v>
      </c>
    </row>
    <row r="264" spans="1:9" x14ac:dyDescent="0.2">
      <c r="A264" s="2">
        <f>'Marktpreise EEX NCG 2018'!A264</f>
        <v>41902</v>
      </c>
      <c r="B264" s="4"/>
      <c r="C264" s="4"/>
      <c r="D264" s="4"/>
      <c r="E264" s="4"/>
      <c r="H264">
        <f>'Marktpreise EEX NCG 2018'!I264</f>
        <v>21.164999999999999</v>
      </c>
      <c r="I264">
        <f>'Marktpreise EEX NCG 2018'!N264+0.19</f>
        <v>19.411220000000007</v>
      </c>
    </row>
    <row r="265" spans="1:9" x14ac:dyDescent="0.2">
      <c r="A265" s="2">
        <f>'Marktpreise EEX NCG 2018'!A265</f>
        <v>41903</v>
      </c>
      <c r="B265" s="4"/>
      <c r="C265" s="4"/>
      <c r="D265" s="4"/>
      <c r="E265" s="4"/>
      <c r="H265">
        <f>'Marktpreise EEX NCG 2018'!I265</f>
        <v>21.593</v>
      </c>
      <c r="I265">
        <f>'Marktpreise EEX NCG 2018'!N265+0.19</f>
        <v>19.40078500000001</v>
      </c>
    </row>
    <row r="266" spans="1:9" x14ac:dyDescent="0.2">
      <c r="A266" s="2">
        <f>'Marktpreise EEX NCG 2018'!A266</f>
        <v>41904</v>
      </c>
      <c r="B266" s="4"/>
      <c r="C266" s="4"/>
      <c r="D266" s="4"/>
      <c r="E266" s="4"/>
      <c r="H266">
        <f>'Marktpreise EEX NCG 2018'!I266</f>
        <v>21.917999999999999</v>
      </c>
      <c r="I266">
        <f>'Marktpreise EEX NCG 2018'!N266+0.19</f>
        <v>19.390555000000006</v>
      </c>
    </row>
    <row r="267" spans="1:9" x14ac:dyDescent="0.2">
      <c r="A267" s="2">
        <f>'Marktpreise EEX NCG 2018'!A267</f>
        <v>41905</v>
      </c>
      <c r="B267" s="4"/>
      <c r="C267" s="4"/>
      <c r="D267" s="4"/>
      <c r="E267" s="4"/>
      <c r="H267">
        <f>'Marktpreise EEX NCG 2018'!I267</f>
        <v>21.890999999999998</v>
      </c>
      <c r="I267">
        <f>'Marktpreise EEX NCG 2018'!N267+0.19</f>
        <v>19.380195000000004</v>
      </c>
    </row>
    <row r="268" spans="1:9" x14ac:dyDescent="0.2">
      <c r="A268" s="2">
        <f>'Marktpreise EEX NCG 2018'!A268</f>
        <v>41906</v>
      </c>
      <c r="B268" s="4"/>
      <c r="C268" s="4"/>
      <c r="D268" s="4"/>
      <c r="E268" s="4"/>
      <c r="H268">
        <f>'Marktpreise EEX NCG 2018'!I268</f>
        <v>21.838999999999999</v>
      </c>
      <c r="I268">
        <f>'Marktpreise EEX NCG 2018'!N268+0.19</f>
        <v>19.371940000000006</v>
      </c>
    </row>
    <row r="269" spans="1:9" x14ac:dyDescent="0.2">
      <c r="A269" s="2">
        <f>'Marktpreise EEX NCG 2018'!A269</f>
        <v>41907</v>
      </c>
      <c r="B269" s="4"/>
      <c r="C269" s="4"/>
      <c r="D269" s="4"/>
      <c r="E269" s="4"/>
      <c r="H269">
        <f>'Marktpreise EEX NCG 2018'!I269</f>
        <v>22.411999999999999</v>
      </c>
      <c r="I269">
        <f>'Marktpreise EEX NCG 2018'!N269+0.19</f>
        <v>19.364515000000008</v>
      </c>
    </row>
    <row r="270" spans="1:9" x14ac:dyDescent="0.2">
      <c r="A270" s="2">
        <f>'Marktpreise EEX NCG 2018'!A270</f>
        <v>41908</v>
      </c>
      <c r="B270" s="4"/>
      <c r="C270" s="4"/>
      <c r="D270" s="4"/>
      <c r="E270" s="4"/>
      <c r="H270">
        <f>'Marktpreise EEX NCG 2018'!I270</f>
        <v>21.936</v>
      </c>
      <c r="I270">
        <f>'Marktpreise EEX NCG 2018'!N270+0.19</f>
        <v>19.354765000000004</v>
      </c>
    </row>
    <row r="271" spans="1:9" x14ac:dyDescent="0.2">
      <c r="A271" s="2">
        <f>'Marktpreise EEX NCG 2018'!A271</f>
        <v>41909</v>
      </c>
      <c r="B271" s="4"/>
      <c r="C271" s="4"/>
      <c r="D271" s="4"/>
      <c r="E271" s="4"/>
      <c r="H271">
        <f>'Marktpreise EEX NCG 2018'!I271</f>
        <v>21.808</v>
      </c>
      <c r="I271">
        <f>'Marktpreise EEX NCG 2018'!N271+0.19</f>
        <v>19.345550000000003</v>
      </c>
    </row>
    <row r="272" spans="1:9" x14ac:dyDescent="0.2">
      <c r="A272" s="2">
        <f>'Marktpreise EEX NCG 2018'!A272</f>
        <v>41910</v>
      </c>
      <c r="B272" s="4"/>
      <c r="C272" s="4"/>
      <c r="D272" s="4"/>
      <c r="E272" s="4"/>
      <c r="H272">
        <f>'Marktpreise EEX NCG 2018'!I272</f>
        <v>22.2</v>
      </c>
      <c r="I272">
        <f>'Marktpreise EEX NCG 2018'!N272+0.19</f>
        <v>19.339405000000003</v>
      </c>
    </row>
    <row r="273" spans="1:9" x14ac:dyDescent="0.2">
      <c r="A273" s="2">
        <f>'Marktpreise EEX NCG 2018'!A273</f>
        <v>41911</v>
      </c>
      <c r="B273" s="4"/>
      <c r="C273" s="4"/>
      <c r="D273" s="4"/>
      <c r="E273" s="4"/>
      <c r="H273">
        <f>'Marktpreise EEX NCG 2018'!I273</f>
        <v>22.146000000000001</v>
      </c>
      <c r="I273">
        <f>'Marktpreise EEX NCG 2018'!N273+0.19</f>
        <v>19.332215000000001</v>
      </c>
    </row>
    <row r="274" spans="1:9" x14ac:dyDescent="0.2">
      <c r="A274" s="2">
        <f>'Marktpreise EEX NCG 2018'!A274</f>
        <v>41912</v>
      </c>
      <c r="B274" s="4"/>
      <c r="C274" s="4"/>
      <c r="D274" s="4"/>
      <c r="E274" s="4"/>
      <c r="H274">
        <f>'Marktpreise EEX NCG 2018'!I274</f>
        <v>22.437000000000001</v>
      </c>
      <c r="I274">
        <f>'Marktpreise EEX NCG 2018'!N274+0.19</f>
        <v>19.328020000000002</v>
      </c>
    </row>
    <row r="275" spans="1:9" x14ac:dyDescent="0.2">
      <c r="A275" s="2">
        <f>'Marktpreise EEX NCG 2018'!A275</f>
        <v>41913</v>
      </c>
      <c r="B275" s="4"/>
      <c r="C275" s="4"/>
      <c r="D275" s="4"/>
      <c r="E275" s="4"/>
      <c r="H275">
        <f>'Marktpreise EEX NCG 2018'!I275</f>
        <v>22.741</v>
      </c>
      <c r="I275">
        <f>'Marktpreise EEX NCG 2018'!N275+0.19</f>
        <v>19.325410000000002</v>
      </c>
    </row>
    <row r="276" spans="1:9" x14ac:dyDescent="0.2">
      <c r="A276" s="2">
        <f>'Marktpreise EEX NCG 2018'!A276</f>
        <v>41914</v>
      </c>
      <c r="B276" s="4"/>
      <c r="C276" s="4"/>
      <c r="D276" s="4"/>
      <c r="E276" s="4"/>
      <c r="H276">
        <f>'Marktpreise EEX NCG 2018'!I276</f>
        <v>22.11</v>
      </c>
      <c r="I276">
        <f>'Marktpreise EEX NCG 2018'!N276+0.19</f>
        <v>19.31804</v>
      </c>
    </row>
    <row r="277" spans="1:9" x14ac:dyDescent="0.2">
      <c r="A277" s="2">
        <f>'Marktpreise EEX NCG 2018'!A277</f>
        <v>41915</v>
      </c>
      <c r="B277" s="4"/>
      <c r="C277" s="4"/>
      <c r="D277" s="4"/>
      <c r="E277" s="4"/>
      <c r="H277">
        <f>'Marktpreise EEX NCG 2018'!I277</f>
        <v>21.484999999999999</v>
      </c>
      <c r="I277">
        <f>'Marktpreise EEX NCG 2018'!N277+0.19</f>
        <v>19.3078</v>
      </c>
    </row>
    <row r="278" spans="1:9" x14ac:dyDescent="0.2">
      <c r="A278" s="2">
        <f>'Marktpreise EEX NCG 2018'!A278</f>
        <v>41916</v>
      </c>
      <c r="B278" s="4"/>
      <c r="C278" s="4"/>
      <c r="D278" s="4"/>
      <c r="E278" s="4"/>
      <c r="H278">
        <f>'Marktpreise EEX NCG 2018'!I278</f>
        <v>21.553999999999998</v>
      </c>
      <c r="I278">
        <f>'Marktpreise EEX NCG 2018'!N278+0.19</f>
        <v>19.298894999999998</v>
      </c>
    </row>
    <row r="279" spans="1:9" x14ac:dyDescent="0.2">
      <c r="A279" s="2">
        <f>'Marktpreise EEX NCG 2018'!A279</f>
        <v>41917</v>
      </c>
      <c r="B279" s="4"/>
      <c r="C279" s="4"/>
      <c r="D279" s="4"/>
      <c r="E279" s="4"/>
      <c r="H279">
        <f>'Marktpreise EEX NCG 2018'!I279</f>
        <v>21.515000000000001</v>
      </c>
      <c r="I279">
        <f>'Marktpreise EEX NCG 2018'!N279+0.19</f>
        <v>19.292294999999999</v>
      </c>
    </row>
    <row r="280" spans="1:9" x14ac:dyDescent="0.2">
      <c r="A280" s="2">
        <f>'Marktpreise EEX NCG 2018'!A280</f>
        <v>41918</v>
      </c>
      <c r="B280" s="4"/>
      <c r="C280" s="4"/>
      <c r="D280" s="4"/>
      <c r="E280" s="4"/>
      <c r="H280">
        <f>'Marktpreise EEX NCG 2018'!I280</f>
        <v>21.375</v>
      </c>
      <c r="I280">
        <f>'Marktpreise EEX NCG 2018'!N280+0.19</f>
        <v>19.286974999999998</v>
      </c>
    </row>
    <row r="281" spans="1:9" x14ac:dyDescent="0.2">
      <c r="A281" s="2">
        <f>'Marktpreise EEX NCG 2018'!A281</f>
        <v>41919</v>
      </c>
      <c r="B281" s="4"/>
      <c r="C281" s="4"/>
      <c r="D281" s="4"/>
      <c r="E281" s="4"/>
      <c r="H281">
        <f>'Marktpreise EEX NCG 2018'!I281</f>
        <v>21.181999999999999</v>
      </c>
      <c r="I281">
        <f>'Marktpreise EEX NCG 2018'!N281+0.19</f>
        <v>19.281859999999998</v>
      </c>
    </row>
    <row r="282" spans="1:9" x14ac:dyDescent="0.2">
      <c r="A282" s="2">
        <f>'Marktpreise EEX NCG 2018'!A282</f>
        <v>41920</v>
      </c>
      <c r="B282" s="4"/>
      <c r="C282" s="4"/>
      <c r="D282" s="4"/>
      <c r="E282" s="4"/>
      <c r="H282">
        <f>'Marktpreise EEX NCG 2018'!I282</f>
        <v>20.774000000000001</v>
      </c>
      <c r="I282">
        <f>'Marktpreise EEX NCG 2018'!N282+0.19</f>
        <v>19.273825000000002</v>
      </c>
    </row>
    <row r="283" spans="1:9" x14ac:dyDescent="0.2">
      <c r="A283" s="2">
        <f>'Marktpreise EEX NCG 2018'!A283</f>
        <v>41921</v>
      </c>
      <c r="B283" s="4"/>
      <c r="C283" s="4"/>
      <c r="D283" s="4"/>
      <c r="E283" s="4"/>
      <c r="H283">
        <f>'Marktpreise EEX NCG 2018'!I283</f>
        <v>21.318000000000001</v>
      </c>
      <c r="I283">
        <f>'Marktpreise EEX NCG 2018'!N283+0.19</f>
        <v>19.265910000000002</v>
      </c>
    </row>
    <row r="284" spans="1:9" x14ac:dyDescent="0.2">
      <c r="A284" s="2">
        <f>'Marktpreise EEX NCG 2018'!A284</f>
        <v>41922</v>
      </c>
      <c r="B284" s="4"/>
      <c r="C284" s="4"/>
      <c r="D284" s="4"/>
      <c r="E284" s="4"/>
      <c r="H284">
        <f>'Marktpreise EEX NCG 2018'!I284</f>
        <v>21.55</v>
      </c>
      <c r="I284">
        <f>'Marktpreise EEX NCG 2018'!N284+0.19</f>
        <v>19.260715000000001</v>
      </c>
    </row>
    <row r="285" spans="1:9" x14ac:dyDescent="0.2">
      <c r="A285" s="2">
        <f>'Marktpreise EEX NCG 2018'!A285</f>
        <v>41923</v>
      </c>
      <c r="B285" s="4"/>
      <c r="C285" s="4"/>
      <c r="D285" s="4"/>
      <c r="E285" s="4"/>
      <c r="H285">
        <f>'Marktpreise EEX NCG 2018'!I285</f>
        <v>21.536000000000001</v>
      </c>
      <c r="I285">
        <f>'Marktpreise EEX NCG 2018'!N285+0.19</f>
        <v>19.255670000000002</v>
      </c>
    </row>
    <row r="286" spans="1:9" x14ac:dyDescent="0.2">
      <c r="A286" s="2">
        <f>'Marktpreise EEX NCG 2018'!A286</f>
        <v>41924</v>
      </c>
      <c r="B286" s="4"/>
      <c r="C286" s="4"/>
      <c r="D286" s="4"/>
      <c r="E286" s="4"/>
      <c r="H286">
        <f>'Marktpreise EEX NCG 2018'!I286</f>
        <v>21.780999999999999</v>
      </c>
      <c r="I286">
        <f>'Marktpreise EEX NCG 2018'!N286+0.19</f>
        <v>19.252185000000001</v>
      </c>
    </row>
    <row r="287" spans="1:9" x14ac:dyDescent="0.2">
      <c r="A287" s="2">
        <f>'Marktpreise EEX NCG 2018'!A287</f>
        <v>41925</v>
      </c>
      <c r="B287" s="4"/>
      <c r="C287" s="4"/>
      <c r="D287" s="4"/>
      <c r="E287" s="4"/>
      <c r="H287">
        <f>'Marktpreise EEX NCG 2018'!I287</f>
        <v>21.233000000000001</v>
      </c>
      <c r="I287">
        <f>'Marktpreise EEX NCG 2018'!N287+0.19</f>
        <v>19.247465000000002</v>
      </c>
    </row>
    <row r="288" spans="1:9" x14ac:dyDescent="0.2">
      <c r="A288" s="2">
        <f>'Marktpreise EEX NCG 2018'!A288</f>
        <v>41926</v>
      </c>
      <c r="B288" s="4"/>
      <c r="C288" s="4"/>
      <c r="D288" s="4"/>
      <c r="E288" s="4"/>
      <c r="H288">
        <f>'Marktpreise EEX NCG 2018'!I288</f>
        <v>21.553999999999998</v>
      </c>
      <c r="I288">
        <f>'Marktpreise EEX NCG 2018'!N288+0.19</f>
        <v>19.248515000000001</v>
      </c>
    </row>
    <row r="289" spans="1:9" x14ac:dyDescent="0.2">
      <c r="A289" s="2">
        <f>'Marktpreise EEX NCG 2018'!A289</f>
        <v>41927</v>
      </c>
      <c r="B289" s="4"/>
      <c r="C289" s="4"/>
      <c r="D289" s="4"/>
      <c r="E289" s="4"/>
      <c r="H289">
        <f>'Marktpreise EEX NCG 2018'!I289</f>
        <v>21.32</v>
      </c>
      <c r="I289">
        <f>'Marktpreise EEX NCG 2018'!N289+0.19</f>
        <v>19.24823</v>
      </c>
    </row>
    <row r="290" spans="1:9" x14ac:dyDescent="0.2">
      <c r="A290" s="2">
        <f>'Marktpreise EEX NCG 2018'!A290</f>
        <v>41928</v>
      </c>
      <c r="B290" s="4"/>
      <c r="C290" s="4"/>
      <c r="D290" s="4"/>
      <c r="E290" s="4"/>
      <c r="H290">
        <f>'Marktpreise EEX NCG 2018'!I290</f>
        <v>21.463999999999999</v>
      </c>
      <c r="I290">
        <f>'Marktpreise EEX NCG 2018'!N290+0.19</f>
        <v>19.24849</v>
      </c>
    </row>
    <row r="291" spans="1:9" x14ac:dyDescent="0.2">
      <c r="A291" s="2">
        <f>'Marktpreise EEX NCG 2018'!A291</f>
        <v>41929</v>
      </c>
      <c r="B291" s="4"/>
      <c r="C291" s="4"/>
      <c r="D291" s="4"/>
      <c r="E291" s="4"/>
      <c r="H291">
        <f>'Marktpreise EEX NCG 2018'!I291</f>
        <v>20.626999999999999</v>
      </c>
      <c r="I291">
        <f>'Marktpreise EEX NCG 2018'!N291+0.19</f>
        <v>19.246320000000001</v>
      </c>
    </row>
    <row r="292" spans="1:9" x14ac:dyDescent="0.2">
      <c r="A292" s="2">
        <f>'Marktpreise EEX NCG 2018'!A292</f>
        <v>41930</v>
      </c>
      <c r="B292" s="4"/>
      <c r="C292" s="4"/>
      <c r="D292" s="4"/>
      <c r="E292" s="4"/>
      <c r="H292">
        <f>'Marktpreise EEX NCG 2018'!I292</f>
        <v>20.562999999999999</v>
      </c>
      <c r="I292">
        <f>'Marktpreise EEX NCG 2018'!N292+0.19</f>
        <v>19.242125000000001</v>
      </c>
    </row>
    <row r="293" spans="1:9" x14ac:dyDescent="0.2">
      <c r="A293" s="2">
        <f>'Marktpreise EEX NCG 2018'!A293</f>
        <v>41931</v>
      </c>
      <c r="B293" s="4"/>
      <c r="C293" s="4"/>
      <c r="D293" s="4"/>
      <c r="E293" s="4"/>
      <c r="H293">
        <f>'Marktpreise EEX NCG 2018'!I293</f>
        <v>21.661000000000001</v>
      </c>
      <c r="I293">
        <f>'Marktpreise EEX NCG 2018'!N293+0.19</f>
        <v>19.249395000000003</v>
      </c>
    </row>
    <row r="294" spans="1:9" x14ac:dyDescent="0.2">
      <c r="A294" s="2">
        <f>'Marktpreise EEX NCG 2018'!A294</f>
        <v>41932</v>
      </c>
      <c r="B294" s="4"/>
      <c r="C294" s="4"/>
      <c r="D294" s="4"/>
      <c r="E294" s="4"/>
      <c r="H294">
        <f>'Marktpreise EEX NCG 2018'!I294</f>
        <v>20.835999999999999</v>
      </c>
      <c r="I294">
        <f>'Marktpreise EEX NCG 2018'!N294+0.19</f>
        <v>19.253210000000006</v>
      </c>
    </row>
    <row r="295" spans="1:9" x14ac:dyDescent="0.2">
      <c r="A295" s="2">
        <f>'Marktpreise EEX NCG 2018'!A295</f>
        <v>41933</v>
      </c>
      <c r="B295" s="4"/>
      <c r="C295" s="4"/>
      <c r="D295" s="4"/>
      <c r="E295" s="4"/>
      <c r="H295">
        <f>'Marktpreise EEX NCG 2018'!I295</f>
        <v>21.986000000000001</v>
      </c>
      <c r="I295">
        <f>'Marktpreise EEX NCG 2018'!N295+0.19</f>
        <v>19.263975000000006</v>
      </c>
    </row>
    <row r="296" spans="1:9" x14ac:dyDescent="0.2">
      <c r="A296" s="2">
        <f>'Marktpreise EEX NCG 2018'!A296</f>
        <v>41934</v>
      </c>
      <c r="B296" s="4"/>
      <c r="C296" s="4"/>
      <c r="D296" s="4"/>
      <c r="E296" s="4"/>
      <c r="H296">
        <f>'Marktpreise EEX NCG 2018'!I296</f>
        <v>22.870999999999999</v>
      </c>
      <c r="I296">
        <f>'Marktpreise EEX NCG 2018'!N296+0.19</f>
        <v>19.277410000000003</v>
      </c>
    </row>
    <row r="297" spans="1:9" x14ac:dyDescent="0.2">
      <c r="A297" s="2">
        <f>'Marktpreise EEX NCG 2018'!A297</f>
        <v>41935</v>
      </c>
      <c r="B297" s="4"/>
      <c r="C297" s="4"/>
      <c r="D297" s="4"/>
      <c r="E297" s="4"/>
      <c r="H297">
        <f>'Marktpreise EEX NCG 2018'!I297</f>
        <v>22.855</v>
      </c>
      <c r="I297">
        <f>'Marktpreise EEX NCG 2018'!N297+0.19</f>
        <v>19.288945000000002</v>
      </c>
    </row>
    <row r="298" spans="1:9" x14ac:dyDescent="0.2">
      <c r="A298" s="2">
        <f>'Marktpreise EEX NCG 2018'!A298</f>
        <v>41936</v>
      </c>
      <c r="B298" s="4"/>
      <c r="C298" s="4"/>
      <c r="D298" s="4"/>
      <c r="E298" s="4"/>
      <c r="H298">
        <f>'Marktpreise EEX NCG 2018'!I298</f>
        <v>22.131</v>
      </c>
      <c r="I298">
        <f>'Marktpreise EEX NCG 2018'!N298+0.19</f>
        <v>19.294915000000003</v>
      </c>
    </row>
    <row r="299" spans="1:9" x14ac:dyDescent="0.2">
      <c r="A299" s="2">
        <f>'Marktpreise EEX NCG 2018'!A299</f>
        <v>41937</v>
      </c>
      <c r="B299" s="4"/>
      <c r="C299" s="4"/>
      <c r="D299" s="4"/>
      <c r="E299" s="4"/>
      <c r="H299">
        <f>'Marktpreise EEX NCG 2018'!I299</f>
        <v>22.03</v>
      </c>
      <c r="I299">
        <f>'Marktpreise EEX NCG 2018'!N299+0.19</f>
        <v>19.298415000000002</v>
      </c>
    </row>
    <row r="300" spans="1:9" x14ac:dyDescent="0.2">
      <c r="A300" s="2">
        <f>'Marktpreise EEX NCG 2018'!A300</f>
        <v>41938</v>
      </c>
      <c r="B300" s="4"/>
      <c r="C300" s="4"/>
      <c r="D300" s="4"/>
      <c r="E300" s="4"/>
      <c r="H300">
        <f>'Marktpreise EEX NCG 2018'!I300</f>
        <v>22.314</v>
      </c>
      <c r="I300">
        <f>'Marktpreise EEX NCG 2018'!N300+0.19</f>
        <v>19.302445000000006</v>
      </c>
    </row>
    <row r="301" spans="1:9" x14ac:dyDescent="0.2">
      <c r="A301" s="2">
        <f>'Marktpreise EEX NCG 2018'!A301</f>
        <v>41939</v>
      </c>
      <c r="B301" s="4"/>
      <c r="C301" s="4"/>
      <c r="D301" s="4"/>
      <c r="E301" s="4"/>
      <c r="H301">
        <f>'Marktpreise EEX NCG 2018'!I301</f>
        <v>22.427</v>
      </c>
      <c r="I301">
        <f>'Marktpreise EEX NCG 2018'!N301+0.19</f>
        <v>19.308225000000004</v>
      </c>
    </row>
    <row r="302" spans="1:9" x14ac:dyDescent="0.2">
      <c r="A302" s="2">
        <f>'Marktpreise EEX NCG 2018'!A302</f>
        <v>41940</v>
      </c>
      <c r="B302" s="4"/>
      <c r="C302" s="4"/>
      <c r="D302" s="4"/>
      <c r="E302" s="4"/>
      <c r="H302">
        <f>'Marktpreise EEX NCG 2018'!I302</f>
        <v>22.606000000000002</v>
      </c>
      <c r="I302">
        <f>'Marktpreise EEX NCG 2018'!N302+0.19</f>
        <v>19.313560000000003</v>
      </c>
    </row>
    <row r="303" spans="1:9" x14ac:dyDescent="0.2">
      <c r="A303" s="2">
        <f>'Marktpreise EEX NCG 2018'!A303</f>
        <v>41941</v>
      </c>
      <c r="B303" s="4"/>
      <c r="C303" s="4"/>
      <c r="D303" s="4"/>
      <c r="E303" s="4"/>
      <c r="H303">
        <f>'Marktpreise EEX NCG 2018'!I303</f>
        <v>22.907</v>
      </c>
      <c r="I303">
        <f>'Marktpreise EEX NCG 2018'!N303+0.19</f>
        <v>19.320355000000003</v>
      </c>
    </row>
    <row r="304" spans="1:9" x14ac:dyDescent="0.2">
      <c r="A304" s="2">
        <f>'Marktpreise EEX NCG 2018'!A304</f>
        <v>41942</v>
      </c>
      <c r="B304" s="4"/>
      <c r="C304" s="4"/>
      <c r="D304" s="4"/>
      <c r="E304" s="4"/>
      <c r="H304">
        <f>'Marktpreise EEX NCG 2018'!I304</f>
        <v>22.221</v>
      </c>
      <c r="I304">
        <f>'Marktpreise EEX NCG 2018'!N304+0.19</f>
        <v>19.322090000000003</v>
      </c>
    </row>
    <row r="305" spans="1:9" x14ac:dyDescent="0.2">
      <c r="A305" s="2">
        <f>'Marktpreise EEX NCG 2018'!A305</f>
        <v>41943</v>
      </c>
      <c r="B305" s="4"/>
      <c r="C305" s="4"/>
      <c r="D305" s="4"/>
      <c r="E305" s="4"/>
      <c r="H305">
        <f>'Marktpreise EEX NCG 2018'!I305</f>
        <v>19.998000000000001</v>
      </c>
      <c r="I305">
        <f>'Marktpreise EEX NCG 2018'!N305+0.19</f>
        <v>19.311125000000001</v>
      </c>
    </row>
    <row r="306" spans="1:9" x14ac:dyDescent="0.2">
      <c r="A306" s="2">
        <f>'Marktpreise EEX NCG 2018'!A306</f>
        <v>41944</v>
      </c>
      <c r="B306" s="4"/>
      <c r="C306" s="4"/>
      <c r="D306" s="4"/>
      <c r="E306" s="4"/>
      <c r="H306">
        <f>'Marktpreise EEX NCG 2018'!I306</f>
        <v>19.933</v>
      </c>
      <c r="I306">
        <f>'Marktpreise EEX NCG 2018'!N306+0.19</f>
        <v>19.300114999999998</v>
      </c>
    </row>
    <row r="307" spans="1:9" x14ac:dyDescent="0.2">
      <c r="A307" s="2">
        <f>'Marktpreise EEX NCG 2018'!A307</f>
        <v>41945</v>
      </c>
      <c r="B307" s="4"/>
      <c r="C307" s="4"/>
      <c r="D307" s="4"/>
      <c r="E307" s="4"/>
      <c r="H307">
        <f>'Marktpreise EEX NCG 2018'!I307</f>
        <v>20.776</v>
      </c>
      <c r="I307">
        <f>'Marktpreise EEX NCG 2018'!N307+0.19</f>
        <v>19.293554999999998</v>
      </c>
    </row>
    <row r="308" spans="1:9" x14ac:dyDescent="0.2">
      <c r="A308" s="2">
        <f>'Marktpreise EEX NCG 2018'!A308</f>
        <v>41946</v>
      </c>
      <c r="B308" s="4"/>
      <c r="C308" s="4"/>
      <c r="D308" s="4"/>
      <c r="E308" s="4"/>
      <c r="H308">
        <f>'Marktpreise EEX NCG 2018'!I308</f>
        <v>22.507000000000001</v>
      </c>
      <c r="I308">
        <f>'Marktpreise EEX NCG 2018'!N308+0.19</f>
        <v>19.297094999999995</v>
      </c>
    </row>
    <row r="309" spans="1:9" x14ac:dyDescent="0.2">
      <c r="A309" s="2">
        <f>'Marktpreise EEX NCG 2018'!A309</f>
        <v>41947</v>
      </c>
      <c r="B309" s="4"/>
      <c r="C309" s="4"/>
      <c r="D309" s="4"/>
      <c r="E309" s="4"/>
      <c r="H309">
        <f>'Marktpreise EEX NCG 2018'!I309</f>
        <v>22.393999999999998</v>
      </c>
      <c r="I309">
        <f>'Marktpreise EEX NCG 2018'!N309+0.19</f>
        <v>19.302154999999996</v>
      </c>
    </row>
    <row r="310" spans="1:9" x14ac:dyDescent="0.2">
      <c r="A310" s="2">
        <f>'Marktpreise EEX NCG 2018'!A310</f>
        <v>41948</v>
      </c>
      <c r="B310" s="4"/>
      <c r="C310" s="4"/>
      <c r="D310" s="4"/>
      <c r="E310" s="4"/>
      <c r="H310">
        <f>'Marktpreise EEX NCG 2018'!I310</f>
        <v>22.448</v>
      </c>
      <c r="I310">
        <f>'Marktpreise EEX NCG 2018'!N310+0.19</f>
        <v>19.307729999999999</v>
      </c>
    </row>
    <row r="311" spans="1:9" x14ac:dyDescent="0.2">
      <c r="A311" s="2">
        <f>'Marktpreise EEX NCG 2018'!A311</f>
        <v>41949</v>
      </c>
      <c r="B311" s="4"/>
      <c r="C311" s="4"/>
      <c r="D311" s="4"/>
      <c r="E311" s="4"/>
      <c r="H311">
        <f>'Marktpreise EEX NCG 2018'!I311</f>
        <v>22.216000000000001</v>
      </c>
      <c r="I311">
        <f>'Marktpreise EEX NCG 2018'!N311+0.19</f>
        <v>19.315989999999999</v>
      </c>
    </row>
    <row r="312" spans="1:9" x14ac:dyDescent="0.2">
      <c r="A312" s="2">
        <f>'Marktpreise EEX NCG 2018'!A312</f>
        <v>41950</v>
      </c>
      <c r="B312" s="4"/>
      <c r="C312" s="4"/>
      <c r="D312" s="4"/>
      <c r="E312" s="4"/>
      <c r="H312">
        <f>'Marktpreise EEX NCG 2018'!I312</f>
        <v>22.391999999999999</v>
      </c>
      <c r="I312">
        <f>'Marktpreise EEX NCG 2018'!N312+0.19</f>
        <v>19.320775000000001</v>
      </c>
    </row>
    <row r="313" spans="1:9" x14ac:dyDescent="0.2">
      <c r="A313" s="2">
        <f>'Marktpreise EEX NCG 2018'!A313</f>
        <v>41951</v>
      </c>
      <c r="B313" s="4"/>
      <c r="C313" s="4"/>
      <c r="D313" s="4"/>
      <c r="E313" s="4"/>
      <c r="H313">
        <f>'Marktpreise EEX NCG 2018'!I313</f>
        <v>22.399000000000001</v>
      </c>
      <c r="I313">
        <f>'Marktpreise EEX NCG 2018'!N313+0.19</f>
        <v>19.328135</v>
      </c>
    </row>
    <row r="314" spans="1:9" x14ac:dyDescent="0.2">
      <c r="A314" s="2">
        <f>'Marktpreise EEX NCG 2018'!A314</f>
        <v>41952</v>
      </c>
      <c r="B314" s="4"/>
      <c r="C314" s="4"/>
      <c r="D314" s="4"/>
      <c r="E314" s="4"/>
      <c r="H314">
        <f>'Marktpreise EEX NCG 2018'!I314</f>
        <v>22.535</v>
      </c>
      <c r="I314">
        <f>'Marktpreise EEX NCG 2018'!N314+0.19</f>
        <v>19.338954999999999</v>
      </c>
    </row>
    <row r="315" spans="1:9" x14ac:dyDescent="0.2">
      <c r="A315" s="2">
        <f>'Marktpreise EEX NCG 2018'!A315</f>
        <v>41953</v>
      </c>
      <c r="B315" s="4"/>
      <c r="C315" s="4"/>
      <c r="D315" s="4"/>
      <c r="E315" s="4"/>
      <c r="H315">
        <f>'Marktpreise EEX NCG 2018'!I315</f>
        <v>23.138000000000002</v>
      </c>
      <c r="I315">
        <f>'Marktpreise EEX NCG 2018'!N315+0.19</f>
        <v>19.354879999999998</v>
      </c>
    </row>
    <row r="316" spans="1:9" x14ac:dyDescent="0.2">
      <c r="A316" s="2">
        <f>'Marktpreise EEX NCG 2018'!A316</f>
        <v>41954</v>
      </c>
      <c r="B316" s="4"/>
      <c r="C316" s="4"/>
      <c r="D316" s="4"/>
      <c r="E316" s="4"/>
      <c r="H316">
        <f>'Marktpreise EEX NCG 2018'!I316</f>
        <v>23.085999999999999</v>
      </c>
      <c r="I316">
        <f>'Marktpreise EEX NCG 2018'!N316+0.19</f>
        <v>19.369545000000002</v>
      </c>
    </row>
    <row r="317" spans="1:9" x14ac:dyDescent="0.2">
      <c r="A317" s="2">
        <f>'Marktpreise EEX NCG 2018'!A317</f>
        <v>41955</v>
      </c>
      <c r="B317" s="4"/>
      <c r="C317" s="4"/>
      <c r="D317" s="4"/>
      <c r="E317" s="4"/>
      <c r="H317">
        <f>'Marktpreise EEX NCG 2018'!I317</f>
        <v>23.015999999999998</v>
      </c>
      <c r="I317">
        <f>'Marktpreise EEX NCG 2018'!N317+0.19</f>
        <v>19.38335</v>
      </c>
    </row>
    <row r="318" spans="1:9" x14ac:dyDescent="0.2">
      <c r="A318" s="2">
        <f>'Marktpreise EEX NCG 2018'!A318</f>
        <v>41956</v>
      </c>
      <c r="B318" s="4"/>
      <c r="C318" s="4"/>
      <c r="D318" s="4"/>
      <c r="E318" s="4"/>
      <c r="H318">
        <f>'Marktpreise EEX NCG 2018'!I318</f>
        <v>22.733000000000001</v>
      </c>
      <c r="I318">
        <f>'Marktpreise EEX NCG 2018'!N318+0.19</f>
        <v>19.395960000000002</v>
      </c>
    </row>
    <row r="319" spans="1:9" x14ac:dyDescent="0.2">
      <c r="A319" s="2">
        <f>'Marktpreise EEX NCG 2018'!A319</f>
        <v>41957</v>
      </c>
      <c r="B319" s="4"/>
      <c r="C319" s="4"/>
      <c r="D319" s="4"/>
      <c r="E319" s="4"/>
      <c r="H319">
        <f>'Marktpreise EEX NCG 2018'!I319</f>
        <v>22.195</v>
      </c>
      <c r="I319">
        <f>'Marktpreise EEX NCG 2018'!N319+0.19</f>
        <v>19.404485000000001</v>
      </c>
    </row>
    <row r="320" spans="1:9" x14ac:dyDescent="0.2">
      <c r="A320" s="2">
        <f>'Marktpreise EEX NCG 2018'!A320</f>
        <v>41958</v>
      </c>
      <c r="B320" s="4"/>
      <c r="C320" s="4"/>
      <c r="D320" s="4"/>
      <c r="E320" s="4"/>
      <c r="H320">
        <f>'Marktpreise EEX NCG 2018'!I320</f>
        <v>22.21</v>
      </c>
      <c r="I320">
        <f>'Marktpreise EEX NCG 2018'!N320+0.19</f>
        <v>19.41563</v>
      </c>
    </row>
    <row r="321" spans="1:9" x14ac:dyDescent="0.2">
      <c r="A321" s="2">
        <f>'Marktpreise EEX NCG 2018'!A321</f>
        <v>41959</v>
      </c>
      <c r="B321" s="4"/>
      <c r="C321" s="4"/>
      <c r="D321" s="4"/>
      <c r="E321" s="4"/>
      <c r="H321">
        <f>'Marktpreise EEX NCG 2018'!I321</f>
        <v>22.53</v>
      </c>
      <c r="I321">
        <f>'Marktpreise EEX NCG 2018'!N321+0.19</f>
        <v>19.431209999999997</v>
      </c>
    </row>
    <row r="322" spans="1:9" x14ac:dyDescent="0.2">
      <c r="A322" s="2">
        <f>'Marktpreise EEX NCG 2018'!A322</f>
        <v>41960</v>
      </c>
      <c r="B322" s="4"/>
      <c r="C322" s="4"/>
      <c r="D322" s="4"/>
      <c r="E322" s="4"/>
      <c r="H322">
        <f>'Marktpreise EEX NCG 2018'!I322</f>
        <v>23.352</v>
      </c>
      <c r="I322">
        <f>'Marktpreise EEX NCG 2018'!N322+0.19</f>
        <v>19.451819999999998</v>
      </c>
    </row>
    <row r="323" spans="1:9" x14ac:dyDescent="0.2">
      <c r="A323" s="2">
        <f>'Marktpreise EEX NCG 2018'!A323</f>
        <v>41961</v>
      </c>
      <c r="B323" s="4"/>
      <c r="C323" s="4"/>
      <c r="D323" s="4"/>
      <c r="E323" s="4"/>
      <c r="H323">
        <f>'Marktpreise EEX NCG 2018'!I323</f>
        <v>22.981999999999999</v>
      </c>
      <c r="I323">
        <f>'Marktpreise EEX NCG 2018'!N323+0.19</f>
        <v>19.468784999999997</v>
      </c>
    </row>
    <row r="324" spans="1:9" x14ac:dyDescent="0.2">
      <c r="A324" s="2">
        <f>'Marktpreise EEX NCG 2018'!A324</f>
        <v>41962</v>
      </c>
      <c r="B324" s="4"/>
      <c r="C324" s="4"/>
      <c r="D324" s="4"/>
      <c r="E324" s="4"/>
      <c r="H324">
        <f>'Marktpreise EEX NCG 2018'!I324</f>
        <v>23.102</v>
      </c>
      <c r="I324">
        <f>'Marktpreise EEX NCG 2018'!N324+0.19</f>
        <v>19.485969999999998</v>
      </c>
    </row>
    <row r="325" spans="1:9" x14ac:dyDescent="0.2">
      <c r="A325" s="2">
        <f>'Marktpreise EEX NCG 2018'!A325</f>
        <v>41963</v>
      </c>
      <c r="B325" s="4"/>
      <c r="C325" s="4"/>
      <c r="D325" s="4"/>
      <c r="E325" s="4"/>
      <c r="H325">
        <f>'Marktpreise EEX NCG 2018'!I325</f>
        <v>23.274000000000001</v>
      </c>
      <c r="I325">
        <f>'Marktpreise EEX NCG 2018'!N325+0.19</f>
        <v>19.503039999999999</v>
      </c>
    </row>
    <row r="326" spans="1:9" x14ac:dyDescent="0.2">
      <c r="A326" s="2">
        <f>'Marktpreise EEX NCG 2018'!A326</f>
        <v>41964</v>
      </c>
      <c r="B326" s="4"/>
      <c r="C326" s="4"/>
      <c r="D326" s="4"/>
      <c r="E326" s="4"/>
      <c r="H326">
        <f>'Marktpreise EEX NCG 2018'!I326</f>
        <v>23.202999999999999</v>
      </c>
      <c r="I326">
        <f>'Marktpreise EEX NCG 2018'!N326+0.19</f>
        <v>19.518694999999997</v>
      </c>
    </row>
    <row r="327" spans="1:9" x14ac:dyDescent="0.2">
      <c r="A327" s="2">
        <f>'Marktpreise EEX NCG 2018'!A327</f>
        <v>41965</v>
      </c>
      <c r="B327" s="4"/>
      <c r="C327" s="4"/>
      <c r="D327" s="4"/>
      <c r="E327" s="4"/>
      <c r="H327">
        <f>'Marktpreise EEX NCG 2018'!I327</f>
        <v>23.17</v>
      </c>
      <c r="I327">
        <f>'Marktpreise EEX NCG 2018'!N327+0.19</f>
        <v>19.536175</v>
      </c>
    </row>
    <row r="328" spans="1:9" x14ac:dyDescent="0.2">
      <c r="A328" s="2">
        <f>'Marktpreise EEX NCG 2018'!A328</f>
        <v>41966</v>
      </c>
      <c r="B328" s="4"/>
      <c r="C328" s="4"/>
      <c r="D328" s="4"/>
      <c r="E328" s="4"/>
      <c r="H328">
        <f>'Marktpreise EEX NCG 2018'!I328</f>
        <v>23.337</v>
      </c>
      <c r="I328">
        <f>'Marktpreise EEX NCG 2018'!N328+0.19</f>
        <v>19.557405000000003</v>
      </c>
    </row>
    <row r="329" spans="1:9" x14ac:dyDescent="0.2">
      <c r="A329" s="2">
        <f>'Marktpreise EEX NCG 2018'!A329</f>
        <v>41967</v>
      </c>
      <c r="B329" s="4"/>
      <c r="C329" s="4"/>
      <c r="D329" s="4"/>
      <c r="E329" s="4"/>
      <c r="H329">
        <f>'Marktpreise EEX NCG 2018'!I329</f>
        <v>24.385000000000002</v>
      </c>
      <c r="I329">
        <f>'Marktpreise EEX NCG 2018'!N329+0.19</f>
        <v>19.582970000000003</v>
      </c>
    </row>
    <row r="330" spans="1:9" x14ac:dyDescent="0.2">
      <c r="A330" s="2">
        <f>'Marktpreise EEX NCG 2018'!A330</f>
        <v>41968</v>
      </c>
      <c r="B330" s="4"/>
      <c r="C330" s="4"/>
      <c r="D330" s="4"/>
      <c r="E330" s="4"/>
      <c r="H330">
        <f>'Marktpreise EEX NCG 2018'!I330</f>
        <v>24.879000000000001</v>
      </c>
      <c r="I330">
        <f>'Marktpreise EEX NCG 2018'!N330+0.19</f>
        <v>19.608155000000004</v>
      </c>
    </row>
    <row r="331" spans="1:9" x14ac:dyDescent="0.2">
      <c r="A331" s="2">
        <f>'Marktpreise EEX NCG 2018'!A331</f>
        <v>41969</v>
      </c>
      <c r="B331" s="4"/>
      <c r="C331" s="4"/>
      <c r="D331" s="4"/>
      <c r="E331" s="4"/>
      <c r="H331">
        <f>'Marktpreise EEX NCG 2018'!I331</f>
        <v>24.96</v>
      </c>
      <c r="I331">
        <f>'Marktpreise EEX NCG 2018'!N331+0.19</f>
        <v>19.633315000000003</v>
      </c>
    </row>
    <row r="332" spans="1:9" x14ac:dyDescent="0.2">
      <c r="A332" s="2">
        <f>'Marktpreise EEX NCG 2018'!A332</f>
        <v>41970</v>
      </c>
      <c r="B332" s="4"/>
      <c r="C332" s="4"/>
      <c r="D332" s="4"/>
      <c r="E332" s="4"/>
      <c r="H332">
        <f>'Marktpreise EEX NCG 2018'!I332</f>
        <v>24.556999999999999</v>
      </c>
      <c r="I332">
        <f>'Marktpreise EEX NCG 2018'!N332+0.19</f>
        <v>19.656305000000003</v>
      </c>
    </row>
    <row r="333" spans="1:9" x14ac:dyDescent="0.2">
      <c r="A333" s="2">
        <f>'Marktpreise EEX NCG 2018'!A333</f>
        <v>41971</v>
      </c>
      <c r="B333" s="4"/>
      <c r="C333" s="4"/>
      <c r="D333" s="4"/>
      <c r="E333" s="4"/>
      <c r="H333">
        <f>'Marktpreise EEX NCG 2018'!I333</f>
        <v>24.326000000000001</v>
      </c>
      <c r="I333">
        <f>'Marktpreise EEX NCG 2018'!N333+0.19</f>
        <v>19.679330000000004</v>
      </c>
    </row>
    <row r="334" spans="1:9" x14ac:dyDescent="0.2">
      <c r="A334" s="2">
        <f>'Marktpreise EEX NCG 2018'!A334</f>
        <v>41972</v>
      </c>
      <c r="B334" s="4"/>
      <c r="C334" s="4"/>
      <c r="D334" s="4"/>
      <c r="E334" s="4"/>
      <c r="H334">
        <f>'Marktpreise EEX NCG 2018'!I334</f>
        <v>24.318999999999999</v>
      </c>
      <c r="I334">
        <f>'Marktpreise EEX NCG 2018'!N334+0.19</f>
        <v>19.699940000000005</v>
      </c>
    </row>
    <row r="335" spans="1:9" x14ac:dyDescent="0.2">
      <c r="A335" s="2">
        <f>'Marktpreise EEX NCG 2018'!A335</f>
        <v>41973</v>
      </c>
      <c r="B335" s="4"/>
      <c r="C335" s="4"/>
      <c r="D335" s="4"/>
      <c r="E335" s="4"/>
      <c r="H335">
        <f>'Marktpreise EEX NCG 2018'!I335</f>
        <v>24.387</v>
      </c>
      <c r="I335">
        <f>'Marktpreise EEX NCG 2018'!N335+0.19</f>
        <v>19.721665000000005</v>
      </c>
    </row>
    <row r="336" spans="1:9" x14ac:dyDescent="0.2">
      <c r="A336" s="2">
        <f>'Marktpreise EEX NCG 2018'!A336</f>
        <v>41974</v>
      </c>
      <c r="B336" s="4"/>
      <c r="C336" s="4"/>
      <c r="D336" s="4"/>
      <c r="E336" s="4"/>
      <c r="H336">
        <f>'Marktpreise EEX NCG 2018'!I336</f>
        <v>24.593</v>
      </c>
      <c r="I336">
        <f>'Marktpreise EEX NCG 2018'!N336+0.19</f>
        <v>19.745850000000004</v>
      </c>
    </row>
    <row r="337" spans="1:9" x14ac:dyDescent="0.2">
      <c r="A337" s="2">
        <f>'Marktpreise EEX NCG 2018'!A337</f>
        <v>41975</v>
      </c>
      <c r="B337" s="4"/>
      <c r="C337" s="4"/>
      <c r="D337" s="4"/>
      <c r="E337" s="4"/>
      <c r="H337">
        <f>'Marktpreise EEX NCG 2018'!I337</f>
        <v>23.927</v>
      </c>
      <c r="I337">
        <f>'Marktpreise EEX NCG 2018'!N337+0.19</f>
        <v>19.769130000000001</v>
      </c>
    </row>
    <row r="338" spans="1:9" x14ac:dyDescent="0.2">
      <c r="A338" s="2">
        <f>'Marktpreise EEX NCG 2018'!A338</f>
        <v>41976</v>
      </c>
      <c r="B338" s="4"/>
      <c r="C338" s="4"/>
      <c r="D338" s="4"/>
      <c r="E338" s="4"/>
      <c r="H338">
        <f>'Marktpreise EEX NCG 2018'!I338</f>
        <v>23.707999999999998</v>
      </c>
      <c r="I338">
        <f>'Marktpreise EEX NCG 2018'!N338+0.19</f>
        <v>19.793875</v>
      </c>
    </row>
    <row r="339" spans="1:9" x14ac:dyDescent="0.2">
      <c r="A339" s="2">
        <f>'Marktpreise EEX NCG 2018'!A339</f>
        <v>41977</v>
      </c>
      <c r="B339" s="4"/>
      <c r="C339" s="4"/>
      <c r="D339" s="4"/>
      <c r="E339" s="4"/>
      <c r="H339">
        <f>'Marktpreise EEX NCG 2018'!I339</f>
        <v>23.347999999999999</v>
      </c>
      <c r="I339">
        <f>'Marktpreise EEX NCG 2018'!N339+0.19</f>
        <v>19.814444999999999</v>
      </c>
    </row>
    <row r="340" spans="1:9" x14ac:dyDescent="0.2">
      <c r="A340" s="2">
        <f>'Marktpreise EEX NCG 2018'!A340</f>
        <v>41978</v>
      </c>
      <c r="B340" s="4"/>
      <c r="C340" s="4"/>
      <c r="D340" s="4"/>
      <c r="E340" s="4"/>
      <c r="H340">
        <f>'Marktpreise EEX NCG 2018'!I340</f>
        <v>23.207000000000001</v>
      </c>
      <c r="I340">
        <f>'Marktpreise EEX NCG 2018'!N340+0.19</f>
        <v>19.835725</v>
      </c>
    </row>
    <row r="341" spans="1:9" x14ac:dyDescent="0.2">
      <c r="A341" s="2">
        <f>'Marktpreise EEX NCG 2018'!A341</f>
        <v>41979</v>
      </c>
      <c r="B341" s="4"/>
      <c r="C341" s="4"/>
      <c r="D341" s="4"/>
      <c r="E341" s="4"/>
      <c r="H341">
        <f>'Marktpreise EEX NCG 2018'!I341</f>
        <v>23.245000000000001</v>
      </c>
      <c r="I341">
        <f>'Marktpreise EEX NCG 2018'!N341+0.19</f>
        <v>19.85623</v>
      </c>
    </row>
    <row r="342" spans="1:9" x14ac:dyDescent="0.2">
      <c r="A342" s="2">
        <f>'Marktpreise EEX NCG 2018'!A342</f>
        <v>41980</v>
      </c>
      <c r="B342" s="4"/>
      <c r="C342" s="4"/>
      <c r="D342" s="4"/>
      <c r="E342" s="4"/>
      <c r="H342">
        <f>'Marktpreise EEX NCG 2018'!I342</f>
        <v>23.456</v>
      </c>
      <c r="I342">
        <f>'Marktpreise EEX NCG 2018'!N342+0.19</f>
        <v>19.875010000000003</v>
      </c>
    </row>
    <row r="343" spans="1:9" x14ac:dyDescent="0.2">
      <c r="A343" s="2">
        <f>'Marktpreise EEX NCG 2018'!A343</f>
        <v>41981</v>
      </c>
      <c r="B343" s="4"/>
      <c r="C343" s="4"/>
      <c r="D343" s="4"/>
      <c r="E343" s="4"/>
      <c r="H343">
        <f>'Marktpreise EEX NCG 2018'!I343</f>
        <v>23.327000000000002</v>
      </c>
      <c r="I343">
        <f>'Marktpreise EEX NCG 2018'!N343+0.19</f>
        <v>19.893220000000003</v>
      </c>
    </row>
    <row r="344" spans="1:9" x14ac:dyDescent="0.2">
      <c r="A344" s="2">
        <f>'Marktpreise EEX NCG 2018'!A344</f>
        <v>41982</v>
      </c>
      <c r="B344" s="4"/>
      <c r="C344" s="4"/>
      <c r="D344" s="4"/>
      <c r="E344" s="4"/>
      <c r="H344">
        <f>'Marktpreise EEX NCG 2018'!I344</f>
        <v>23.236999999999998</v>
      </c>
      <c r="I344">
        <f>'Marktpreise EEX NCG 2018'!N344+0.19</f>
        <v>19.912785000000003</v>
      </c>
    </row>
    <row r="345" spans="1:9" x14ac:dyDescent="0.2">
      <c r="A345" s="2">
        <f>'Marktpreise EEX NCG 2018'!A345</f>
        <v>41983</v>
      </c>
      <c r="B345" s="4"/>
      <c r="C345" s="4"/>
      <c r="D345" s="4"/>
      <c r="E345" s="4"/>
      <c r="H345">
        <f>'Marktpreise EEX NCG 2018'!I345</f>
        <v>23.295000000000002</v>
      </c>
      <c r="I345">
        <f>'Marktpreise EEX NCG 2018'!N345+0.19</f>
        <v>19.932715000000005</v>
      </c>
    </row>
    <row r="346" spans="1:9" x14ac:dyDescent="0.2">
      <c r="A346" s="2">
        <f>'Marktpreise EEX NCG 2018'!A346</f>
        <v>41984</v>
      </c>
      <c r="B346" s="4"/>
      <c r="C346" s="4"/>
      <c r="D346" s="4"/>
      <c r="E346" s="4"/>
      <c r="H346">
        <f>'Marktpreise EEX NCG 2018'!I346</f>
        <v>22.802</v>
      </c>
      <c r="I346">
        <f>'Marktpreise EEX NCG 2018'!N346+0.19</f>
        <v>19.949195000000003</v>
      </c>
    </row>
    <row r="347" spans="1:9" x14ac:dyDescent="0.2">
      <c r="A347" s="2">
        <f>'Marktpreise EEX NCG 2018'!A347</f>
        <v>41985</v>
      </c>
      <c r="B347" s="4"/>
      <c r="C347" s="4"/>
      <c r="D347" s="4"/>
      <c r="E347" s="4"/>
      <c r="H347">
        <f>'Marktpreise EEX NCG 2018'!I347</f>
        <v>22.841000000000001</v>
      </c>
      <c r="I347">
        <f>'Marktpreise EEX NCG 2018'!N347+0.19</f>
        <v>19.966080000000005</v>
      </c>
    </row>
    <row r="348" spans="1:9" x14ac:dyDescent="0.2">
      <c r="A348" s="2">
        <f>'Marktpreise EEX NCG 2018'!A348</f>
        <v>41986</v>
      </c>
      <c r="B348" s="4"/>
      <c r="C348" s="4"/>
      <c r="D348" s="4"/>
      <c r="E348" s="4"/>
      <c r="H348">
        <f>'Marktpreise EEX NCG 2018'!I348</f>
        <v>22.826000000000001</v>
      </c>
      <c r="I348">
        <f>'Marktpreise EEX NCG 2018'!N348+0.19</f>
        <v>19.984235000000005</v>
      </c>
    </row>
    <row r="349" spans="1:9" x14ac:dyDescent="0.2">
      <c r="A349" s="2">
        <f>'Marktpreise EEX NCG 2018'!A349</f>
        <v>41987</v>
      </c>
      <c r="B349" s="4"/>
      <c r="C349" s="4"/>
      <c r="D349" s="4"/>
      <c r="E349" s="4"/>
      <c r="H349">
        <f>'Marktpreise EEX NCG 2018'!I349</f>
        <v>22.983000000000001</v>
      </c>
      <c r="I349">
        <f>'Marktpreise EEX NCG 2018'!N349+0.19</f>
        <v>20.004275000000007</v>
      </c>
    </row>
    <row r="350" spans="1:9" x14ac:dyDescent="0.2">
      <c r="A350" s="2">
        <f>'Marktpreise EEX NCG 2018'!A350</f>
        <v>41988</v>
      </c>
      <c r="B350" s="4"/>
      <c r="C350" s="4"/>
      <c r="D350" s="4"/>
      <c r="E350" s="4"/>
      <c r="H350">
        <f>'Marktpreise EEX NCG 2018'!I350</f>
        <v>22.66</v>
      </c>
      <c r="I350">
        <f>'Marktpreise EEX NCG 2018'!N350+0.19</f>
        <v>20.024430000000006</v>
      </c>
    </row>
    <row r="351" spans="1:9" x14ac:dyDescent="0.2">
      <c r="A351" s="2">
        <f>'Marktpreise EEX NCG 2018'!A351</f>
        <v>41989</v>
      </c>
      <c r="B351" s="4"/>
      <c r="C351" s="4"/>
      <c r="D351" s="4"/>
      <c r="E351" s="4"/>
      <c r="H351">
        <f>'Marktpreise EEX NCG 2018'!I351</f>
        <v>22.53</v>
      </c>
      <c r="I351">
        <f>'Marktpreise EEX NCG 2018'!N351+0.19</f>
        <v>20.045270000000006</v>
      </c>
    </row>
    <row r="352" spans="1:9" x14ac:dyDescent="0.2">
      <c r="A352" s="2">
        <f>'Marktpreise EEX NCG 2018'!A352</f>
        <v>41990</v>
      </c>
      <c r="B352" s="4"/>
      <c r="C352" s="4"/>
      <c r="D352" s="4"/>
      <c r="E352" s="4"/>
      <c r="H352">
        <f>'Marktpreise EEX NCG 2018'!I352</f>
        <v>22.582000000000001</v>
      </c>
      <c r="I352">
        <f>'Marktpreise EEX NCG 2018'!N352+0.19</f>
        <v>20.066160000000007</v>
      </c>
    </row>
    <row r="353" spans="1:9" x14ac:dyDescent="0.2">
      <c r="A353" s="2">
        <f>'Marktpreise EEX NCG 2018'!A353</f>
        <v>41991</v>
      </c>
      <c r="B353" s="4"/>
      <c r="C353" s="4"/>
      <c r="D353" s="4"/>
      <c r="E353" s="4"/>
      <c r="H353">
        <f>'Marktpreise EEX NCG 2018'!I353</f>
        <v>22.555</v>
      </c>
      <c r="I353">
        <f>'Marktpreise EEX NCG 2018'!N353+0.19</f>
        <v>20.086375000000007</v>
      </c>
    </row>
    <row r="354" spans="1:9" x14ac:dyDescent="0.2">
      <c r="A354" s="2">
        <f>'Marktpreise EEX NCG 2018'!A354</f>
        <v>41992</v>
      </c>
      <c r="B354" s="4"/>
      <c r="C354" s="4"/>
      <c r="D354" s="4"/>
      <c r="E354" s="4"/>
      <c r="H354">
        <f>'Marktpreise EEX NCG 2018'!I354</f>
        <v>22.192</v>
      </c>
      <c r="I354">
        <f>'Marktpreise EEX NCG 2018'!N354+0.19</f>
        <v>20.106255000000008</v>
      </c>
    </row>
    <row r="355" spans="1:9" x14ac:dyDescent="0.2">
      <c r="A355" s="2">
        <f>'Marktpreise EEX NCG 2018'!A355</f>
        <v>41993</v>
      </c>
      <c r="B355" s="4"/>
      <c r="C355" s="4"/>
      <c r="D355" s="4"/>
      <c r="E355" s="4"/>
      <c r="H355">
        <f>'Marktpreise EEX NCG 2018'!I355</f>
        <v>22.233000000000001</v>
      </c>
      <c r="I355">
        <f>'Marktpreise EEX NCG 2018'!N355+0.19</f>
        <v>20.124870000000005</v>
      </c>
    </row>
    <row r="356" spans="1:9" x14ac:dyDescent="0.2">
      <c r="A356" s="2">
        <f>'Marktpreise EEX NCG 2018'!A356</f>
        <v>41994</v>
      </c>
      <c r="B356" s="4"/>
      <c r="C356" s="4"/>
      <c r="D356" s="4"/>
      <c r="E356" s="4"/>
      <c r="H356">
        <f>'Marktpreise EEX NCG 2018'!I356</f>
        <v>22.341000000000001</v>
      </c>
      <c r="I356">
        <f>'Marktpreise EEX NCG 2018'!N356+0.19</f>
        <v>20.146650000000008</v>
      </c>
    </row>
    <row r="357" spans="1:9" x14ac:dyDescent="0.2">
      <c r="A357" s="2">
        <f>'Marktpreise EEX NCG 2018'!A357</f>
        <v>41995</v>
      </c>
      <c r="B357" s="4"/>
      <c r="C357" s="4"/>
      <c r="D357" s="4"/>
      <c r="E357" s="4"/>
      <c r="H357">
        <f>'Marktpreise EEX NCG 2018'!I357</f>
        <v>22.062999999999999</v>
      </c>
      <c r="I357">
        <f>'Marktpreise EEX NCG 2018'!N357+0.19</f>
        <v>20.170635000000008</v>
      </c>
    </row>
    <row r="358" spans="1:9" x14ac:dyDescent="0.2">
      <c r="A358" s="2">
        <f>'Marktpreise EEX NCG 2018'!A358</f>
        <v>41996</v>
      </c>
      <c r="B358" s="4"/>
      <c r="C358" s="4"/>
      <c r="D358" s="4"/>
      <c r="E358" s="4"/>
      <c r="H358">
        <f>'Marktpreise EEX NCG 2018'!I358</f>
        <v>21.992000000000001</v>
      </c>
      <c r="I358">
        <f>'Marktpreise EEX NCG 2018'!N358+0.19</f>
        <v>20.20051500000001</v>
      </c>
    </row>
    <row r="359" spans="1:9" x14ac:dyDescent="0.2">
      <c r="A359" s="2">
        <f>'Marktpreise EEX NCG 2018'!A359</f>
        <v>41997</v>
      </c>
      <c r="B359" s="4"/>
      <c r="C359" s="4"/>
      <c r="D359" s="4"/>
      <c r="E359" s="4"/>
      <c r="H359">
        <f>'Marktpreise EEX NCG 2018'!I359</f>
        <v>22.004000000000001</v>
      </c>
      <c r="I359">
        <f>'Marktpreise EEX NCG 2018'!N359+0.19</f>
        <v>20.229865000000007</v>
      </c>
    </row>
    <row r="360" spans="1:9" x14ac:dyDescent="0.2">
      <c r="A360" s="2">
        <f>'Marktpreise EEX NCG 2018'!A360</f>
        <v>41998</v>
      </c>
      <c r="B360" s="4"/>
      <c r="C360" s="4"/>
      <c r="D360" s="4"/>
      <c r="E360" s="4"/>
      <c r="H360">
        <f>'Marktpreise EEX NCG 2018'!I360</f>
        <v>22.460999999999999</v>
      </c>
      <c r="I360">
        <f>'Marktpreise EEX NCG 2018'!N360+0.19</f>
        <v>20.260705000000009</v>
      </c>
    </row>
    <row r="361" spans="1:9" x14ac:dyDescent="0.2">
      <c r="A361" s="2">
        <f>'Marktpreise EEX NCG 2018'!A361</f>
        <v>41999</v>
      </c>
      <c r="B361" s="4"/>
      <c r="C361" s="4"/>
      <c r="D361" s="4"/>
      <c r="E361" s="4"/>
      <c r="H361">
        <f>'Marktpreise EEX NCG 2018'!I361</f>
        <v>23.055</v>
      </c>
      <c r="I361">
        <f>'Marktpreise EEX NCG 2018'!N361+0.19</f>
        <v>20.294985000000011</v>
      </c>
    </row>
    <row r="362" spans="1:9" x14ac:dyDescent="0.2">
      <c r="A362" s="2">
        <f>'Marktpreise EEX NCG 2018'!A362</f>
        <v>42000</v>
      </c>
      <c r="B362" s="4"/>
      <c r="C362" s="4"/>
      <c r="D362" s="4"/>
      <c r="E362" s="4"/>
      <c r="H362">
        <f>'Marktpreise EEX NCG 2018'!I362</f>
        <v>23.119</v>
      </c>
      <c r="I362">
        <f>'Marktpreise EEX NCG 2018'!N362+0.19</f>
        <v>20.325755000000008</v>
      </c>
    </row>
    <row r="363" spans="1:9" x14ac:dyDescent="0.2">
      <c r="A363" s="2">
        <f>'Marktpreise EEX NCG 2018'!A363</f>
        <v>42001</v>
      </c>
      <c r="B363" s="4"/>
      <c r="C363" s="4"/>
      <c r="D363" s="4"/>
      <c r="E363" s="4"/>
      <c r="H363">
        <f>'Marktpreise EEX NCG 2018'!I363</f>
        <v>23.815999999999999</v>
      </c>
      <c r="I363">
        <f>'Marktpreise EEX NCG 2018'!N363+0.19</f>
        <v>20.358185000000006</v>
      </c>
    </row>
    <row r="364" spans="1:9" x14ac:dyDescent="0.2">
      <c r="A364" s="2">
        <f>'Marktpreise EEX NCG 2018'!A364</f>
        <v>42002</v>
      </c>
      <c r="B364" s="4"/>
      <c r="C364" s="4"/>
      <c r="D364" s="4"/>
      <c r="E364" s="4"/>
      <c r="H364">
        <f>'Marktpreise EEX NCG 2018'!I364</f>
        <v>22.227</v>
      </c>
      <c r="I364">
        <f>'Marktpreise EEX NCG 2018'!N364+0.19</f>
        <v>20.381695000000004</v>
      </c>
    </row>
    <row r="365" spans="1:9" x14ac:dyDescent="0.2">
      <c r="A365" s="2">
        <f>'Marktpreise EEX NCG 2018'!A365</f>
        <v>42003</v>
      </c>
      <c r="B365" s="4"/>
      <c r="C365" s="4"/>
      <c r="D365" s="4"/>
      <c r="E365" s="4"/>
      <c r="H365">
        <f>'Marktpreise EEX NCG 2018'!I365</f>
        <v>21.488</v>
      </c>
      <c r="I365">
        <f>'Marktpreise EEX NCG 2018'!N365+0.19</f>
        <v>20.402040000000007</v>
      </c>
    </row>
    <row r="366" spans="1:9" x14ac:dyDescent="0.2">
      <c r="A366" s="2">
        <f>'Marktpreise EEX NCG 2018'!A366</f>
        <v>42004</v>
      </c>
      <c r="B366" s="4"/>
      <c r="C366" s="4"/>
      <c r="D366" s="4"/>
      <c r="E366" s="4"/>
      <c r="H366">
        <f>'Marktpreise EEX NCG 2018'!I366</f>
        <v>21.498999999999999</v>
      </c>
      <c r="I366">
        <f>'Marktpreise EEX NCG 2018'!N366+0.19</f>
        <v>20.422445000000007</v>
      </c>
    </row>
    <row r="367" spans="1:9" x14ac:dyDescent="0.2">
      <c r="A367" s="2">
        <f>'Marktpreise EEX NCG 2018'!A367</f>
        <v>42005</v>
      </c>
      <c r="B367" s="4"/>
      <c r="C367" s="4"/>
      <c r="D367" s="4"/>
      <c r="E367" s="4"/>
      <c r="H367">
        <f>'Marktpreise EEX NCG 2018'!I367</f>
        <v>21.51</v>
      </c>
      <c r="I367">
        <f>'Marktpreise EEX NCG 2018'!N367+0.19</f>
        <v>20.441455000000008</v>
      </c>
    </row>
    <row r="368" spans="1:9" x14ac:dyDescent="0.2">
      <c r="A368" s="2">
        <f>'Marktpreise EEX NCG 2018'!A368</f>
        <v>42006</v>
      </c>
      <c r="B368" s="4"/>
      <c r="C368" s="4"/>
      <c r="D368" s="4"/>
      <c r="E368" s="4"/>
      <c r="H368">
        <f>'Marktpreise EEX NCG 2018'!I368</f>
        <v>20.599</v>
      </c>
      <c r="I368">
        <f>'Marktpreise EEX NCG 2018'!N368+0.19</f>
        <v>20.45076000000001</v>
      </c>
    </row>
    <row r="369" spans="1:9" x14ac:dyDescent="0.2">
      <c r="A369" s="2">
        <f>'Marktpreise EEX NCG 2018'!A369</f>
        <v>42007</v>
      </c>
      <c r="B369" s="4"/>
      <c r="C369" s="4"/>
      <c r="D369" s="4"/>
      <c r="E369" s="4"/>
      <c r="H369">
        <f>'Marktpreise EEX NCG 2018'!I369</f>
        <v>20.643999999999998</v>
      </c>
      <c r="I369">
        <f>'Marktpreise EEX NCG 2018'!N369+0.19</f>
        <v>20.466660000000008</v>
      </c>
    </row>
    <row r="370" spans="1:9" x14ac:dyDescent="0.2">
      <c r="A370" s="2">
        <f>'Marktpreise EEX NCG 2018'!A370</f>
        <v>42008</v>
      </c>
      <c r="B370" s="4"/>
      <c r="C370" s="4"/>
      <c r="D370" s="4"/>
      <c r="E370" s="4"/>
      <c r="H370">
        <f>'Marktpreise EEX NCG 2018'!I370</f>
        <v>21.536999999999999</v>
      </c>
      <c r="I370">
        <f>'Marktpreise EEX NCG 2018'!N370+0.19</f>
        <v>20.486950000000011</v>
      </c>
    </row>
    <row r="371" spans="1:9" x14ac:dyDescent="0.2">
      <c r="A371" s="2">
        <f>'Marktpreise EEX NCG 2018'!A371</f>
        <v>42009</v>
      </c>
      <c r="B371" s="4"/>
      <c r="C371" s="4"/>
      <c r="D371" s="4"/>
      <c r="E371" s="4"/>
      <c r="H371">
        <f>'Marktpreise EEX NCG 2018'!I371</f>
        <v>20.765000000000001</v>
      </c>
      <c r="I371">
        <f>'Marktpreise EEX NCG 2018'!N371+0.19</f>
        <v>20.504260000000013</v>
      </c>
    </row>
    <row r="372" spans="1:9" x14ac:dyDescent="0.2">
      <c r="A372" s="2">
        <f>'Marktpreise EEX NCG 2018'!A372</f>
        <v>42010</v>
      </c>
      <c r="B372" s="4"/>
      <c r="C372" s="4"/>
      <c r="D372" s="4"/>
      <c r="E372" s="4"/>
      <c r="H372">
        <f>'Marktpreise EEX NCG 2018'!I372</f>
        <v>20.111999999999998</v>
      </c>
      <c r="I372">
        <f>'Marktpreise EEX NCG 2018'!N372+0.19</f>
        <v>20.518840000000015</v>
      </c>
    </row>
    <row r="373" spans="1:9" x14ac:dyDescent="0.2">
      <c r="A373" s="2">
        <f>'Marktpreise EEX NCG 2018'!A373</f>
        <v>42011</v>
      </c>
      <c r="B373" s="4"/>
      <c r="C373" s="4"/>
      <c r="D373" s="4"/>
      <c r="E373" s="4"/>
      <c r="H373">
        <f>'Marktpreise EEX NCG 2018'!I373</f>
        <v>19.684999999999999</v>
      </c>
      <c r="I373">
        <f>'Marktpreise EEX NCG 2018'!N373+0.19</f>
        <v>20.531575000000018</v>
      </c>
    </row>
    <row r="374" spans="1:9" x14ac:dyDescent="0.2">
      <c r="A374" s="2">
        <f>'Marktpreise EEX NCG 2018'!A374</f>
        <v>42012</v>
      </c>
      <c r="B374" s="4"/>
      <c r="C374" s="4"/>
      <c r="D374" s="4"/>
      <c r="E374" s="4"/>
      <c r="H374">
        <f>'Marktpreise EEX NCG 2018'!I374</f>
        <v>19.710999999999999</v>
      </c>
      <c r="I374">
        <f>'Marktpreise EEX NCG 2018'!N374+0.19</f>
        <v>20.542940000000019</v>
      </c>
    </row>
    <row r="375" spans="1:9" x14ac:dyDescent="0.2">
      <c r="A375" s="2">
        <f>'Marktpreise EEX NCG 2018'!A375</f>
        <v>42013</v>
      </c>
      <c r="B375" s="4"/>
      <c r="C375" s="4"/>
      <c r="D375" s="4"/>
      <c r="E375" s="4"/>
      <c r="H375">
        <f>'Marktpreise EEX NCG 2018'!I375</f>
        <v>19.469000000000001</v>
      </c>
      <c r="I375">
        <f>'Marktpreise EEX NCG 2018'!N375+0.19</f>
        <v>20.552450000000018</v>
      </c>
    </row>
    <row r="376" spans="1:9" x14ac:dyDescent="0.2">
      <c r="A376" s="2">
        <f>'Marktpreise EEX NCG 2018'!A376</f>
        <v>42014</v>
      </c>
      <c r="B376" s="4"/>
      <c r="C376" s="4"/>
      <c r="D376" s="4"/>
      <c r="E376" s="4"/>
      <c r="H376">
        <f>'Marktpreise EEX NCG 2018'!I376</f>
        <v>19.568000000000001</v>
      </c>
      <c r="I376">
        <f>'Marktpreise EEX NCG 2018'!N376+0.19</f>
        <v>20.56268500000002</v>
      </c>
    </row>
    <row r="377" spans="1:9" x14ac:dyDescent="0.2">
      <c r="A377" s="2">
        <f>'Marktpreise EEX NCG 2018'!A377</f>
        <v>42015</v>
      </c>
      <c r="B377" s="4"/>
      <c r="C377" s="4"/>
      <c r="D377" s="4"/>
      <c r="E377" s="4"/>
      <c r="H377">
        <f>'Marktpreise EEX NCG 2018'!I377</f>
        <v>19.977</v>
      </c>
      <c r="I377">
        <f>'Marktpreise EEX NCG 2018'!N377+0.19</f>
        <v>20.574220000000018</v>
      </c>
    </row>
    <row r="378" spans="1:9" x14ac:dyDescent="0.2">
      <c r="A378" s="2">
        <f>'Marktpreise EEX NCG 2018'!A378</f>
        <v>42016</v>
      </c>
      <c r="B378" s="4"/>
      <c r="C378" s="4"/>
      <c r="D378" s="4"/>
      <c r="E378" s="4"/>
      <c r="H378">
        <f>'Marktpreise EEX NCG 2018'!I378</f>
        <v>19.986000000000001</v>
      </c>
      <c r="I378">
        <f>'Marktpreise EEX NCG 2018'!N378+0.19</f>
        <v>20.587125000000015</v>
      </c>
    </row>
    <row r="379" spans="1:9" x14ac:dyDescent="0.2">
      <c r="A379" s="2">
        <f>'Marktpreise EEX NCG 2018'!A379</f>
        <v>42017</v>
      </c>
      <c r="B379" s="4"/>
      <c r="C379" s="4"/>
      <c r="D379" s="4"/>
      <c r="E379" s="4"/>
      <c r="H379">
        <f>'Marktpreise EEX NCG 2018'!I379</f>
        <v>20.928999999999998</v>
      </c>
      <c r="I379">
        <f>'Marktpreise EEX NCG 2018'!N379+0.19</f>
        <v>20.606535000000015</v>
      </c>
    </row>
    <row r="380" spans="1:9" x14ac:dyDescent="0.2">
      <c r="A380" s="2">
        <f>'Marktpreise EEX NCG 2018'!A380</f>
        <v>42018</v>
      </c>
      <c r="B380" s="4"/>
      <c r="C380" s="4"/>
      <c r="D380" s="4"/>
      <c r="E380" s="4"/>
      <c r="H380">
        <f>'Marktpreise EEX NCG 2018'!I380</f>
        <v>21.295000000000002</v>
      </c>
      <c r="I380">
        <f>'Marktpreise EEX NCG 2018'!N380+0.19</f>
        <v>20.627845000000018</v>
      </c>
    </row>
    <row r="381" spans="1:9" x14ac:dyDescent="0.2">
      <c r="A381" s="2">
        <f>'Marktpreise EEX NCG 2018'!A381</f>
        <v>42019</v>
      </c>
      <c r="B381" s="4"/>
      <c r="C381" s="4"/>
      <c r="D381" s="4"/>
      <c r="E381" s="4"/>
      <c r="H381">
        <f>'Marktpreise EEX NCG 2018'!I381</f>
        <v>20.492000000000001</v>
      </c>
      <c r="I381">
        <f>'Marktpreise EEX NCG 2018'!N381+0.19</f>
        <v>20.643800000000017</v>
      </c>
    </row>
    <row r="382" spans="1:9" x14ac:dyDescent="0.2">
      <c r="A382" s="2">
        <f>'Marktpreise EEX NCG 2018'!A382</f>
        <v>42020</v>
      </c>
      <c r="B382" s="4"/>
      <c r="C382" s="4"/>
      <c r="D382" s="4"/>
      <c r="E382" s="4"/>
      <c r="H382">
        <f>'Marktpreise EEX NCG 2018'!I382</f>
        <v>20.137</v>
      </c>
      <c r="I382">
        <f>'Marktpreise EEX NCG 2018'!N382+0.19</f>
        <v>20.658840000000016</v>
      </c>
    </row>
    <row r="383" spans="1:9" x14ac:dyDescent="0.2">
      <c r="A383" s="2">
        <f>'Marktpreise EEX NCG 2018'!A383</f>
        <v>42021</v>
      </c>
      <c r="B383" s="4"/>
      <c r="C383" s="4"/>
      <c r="D383" s="4"/>
      <c r="E383" s="4"/>
      <c r="H383">
        <f>'Marktpreise EEX NCG 2018'!I383</f>
        <v>20.231999999999999</v>
      </c>
      <c r="I383">
        <f>'Marktpreise EEX NCG 2018'!N383+0.19</f>
        <v>20.67647000000002</v>
      </c>
    </row>
    <row r="384" spans="1:9" x14ac:dyDescent="0.2">
      <c r="A384" s="2">
        <f>'Marktpreise EEX NCG 2018'!A384</f>
        <v>42022</v>
      </c>
      <c r="B384" s="4"/>
      <c r="C384" s="4"/>
      <c r="D384" s="4"/>
      <c r="E384" s="4"/>
      <c r="H384">
        <f>'Marktpreise EEX NCG 2018'!I384</f>
        <v>20.398</v>
      </c>
      <c r="I384">
        <f>'Marktpreise EEX NCG 2018'!N384+0.19</f>
        <v>20.696110000000019</v>
      </c>
    </row>
    <row r="385" spans="1:9" x14ac:dyDescent="0.2">
      <c r="A385" s="2">
        <f>'Marktpreise EEX NCG 2018'!A385</f>
        <v>42023</v>
      </c>
      <c r="B385" s="4"/>
      <c r="C385" s="4"/>
      <c r="D385" s="4"/>
      <c r="E385" s="4"/>
      <c r="H385">
        <f>'Marktpreise EEX NCG 2018'!I385</f>
        <v>19.748000000000001</v>
      </c>
      <c r="I385">
        <f>'Marktpreise EEX NCG 2018'!N385+0.19</f>
        <v>20.713630000000013</v>
      </c>
    </row>
    <row r="386" spans="1:9" x14ac:dyDescent="0.2">
      <c r="A386" s="2">
        <f>'Marktpreise EEX NCG 2018'!A386</f>
        <v>42024</v>
      </c>
      <c r="B386" s="4"/>
      <c r="C386" s="4"/>
      <c r="D386" s="4"/>
      <c r="E386" s="4"/>
      <c r="H386">
        <f>'Marktpreise EEX NCG 2018'!I386</f>
        <v>19.52</v>
      </c>
      <c r="I386">
        <f>'Marktpreise EEX NCG 2018'!N386+0.19</f>
        <v>20.732015000000022</v>
      </c>
    </row>
    <row r="387" spans="1:9" x14ac:dyDescent="0.2">
      <c r="A387" s="2">
        <f>'Marktpreise EEX NCG 2018'!A387</f>
        <v>42025</v>
      </c>
      <c r="B387" s="4"/>
      <c r="C387" s="4"/>
      <c r="D387" s="4"/>
      <c r="E387" s="4"/>
      <c r="H387">
        <f>'Marktpreise EEX NCG 2018'!I387</f>
        <v>19.829999999999998</v>
      </c>
      <c r="I387">
        <f>'Marktpreise EEX NCG 2018'!N387+0.19</f>
        <v>20.752255000000016</v>
      </c>
    </row>
    <row r="388" spans="1:9" x14ac:dyDescent="0.2">
      <c r="A388" s="2">
        <f>'Marktpreise EEX NCG 2018'!A388</f>
        <v>42026</v>
      </c>
      <c r="B388" s="4"/>
      <c r="C388" s="4"/>
      <c r="D388" s="4"/>
      <c r="E388" s="4"/>
      <c r="H388">
        <f>'Marktpreise EEX NCG 2018'!I388</f>
        <v>19.914999999999999</v>
      </c>
      <c r="I388">
        <f>'Marktpreise EEX NCG 2018'!N388+0.19</f>
        <v>20.772435000000016</v>
      </c>
    </row>
    <row r="389" spans="1:9" x14ac:dyDescent="0.2">
      <c r="A389" s="2">
        <f>'Marktpreise EEX NCG 2018'!A389</f>
        <v>42027</v>
      </c>
      <c r="B389" s="4"/>
      <c r="C389" s="4"/>
      <c r="D389" s="4"/>
      <c r="E389" s="4"/>
      <c r="H389">
        <f>'Marktpreise EEX NCG 2018'!I389</f>
        <v>19.943000000000001</v>
      </c>
      <c r="I389">
        <f>'Marktpreise EEX NCG 2018'!N389+0.19</f>
        <v>20.794845000000016</v>
      </c>
    </row>
    <row r="390" spans="1:9" x14ac:dyDescent="0.2">
      <c r="A390" s="2">
        <f>'Marktpreise EEX NCG 2018'!A390</f>
        <v>42028</v>
      </c>
      <c r="B390" s="4"/>
      <c r="C390" s="4"/>
      <c r="D390" s="4"/>
      <c r="E390" s="4"/>
      <c r="H390">
        <f>'Marktpreise EEX NCG 2018'!I390</f>
        <v>19.896999999999998</v>
      </c>
      <c r="I390">
        <f>'Marktpreise EEX NCG 2018'!N390+0.19</f>
        <v>20.814210000000021</v>
      </c>
    </row>
    <row r="391" spans="1:9" x14ac:dyDescent="0.2">
      <c r="A391" s="2">
        <f>'Marktpreise EEX NCG 2018'!A391</f>
        <v>42029</v>
      </c>
      <c r="B391" s="4"/>
      <c r="C391" s="4"/>
      <c r="D391" s="4"/>
      <c r="E391" s="4"/>
      <c r="H391">
        <f>'Marktpreise EEX NCG 2018'!I391</f>
        <v>20.055</v>
      </c>
      <c r="I391">
        <f>'Marktpreise EEX NCG 2018'!N391+0.19</f>
        <v>20.835600000000024</v>
      </c>
    </row>
    <row r="392" spans="1:9" x14ac:dyDescent="0.2">
      <c r="A392" s="2">
        <f>'Marktpreise EEX NCG 2018'!A392</f>
        <v>42030</v>
      </c>
      <c r="B392" s="4"/>
      <c r="C392" s="4"/>
      <c r="D392" s="4"/>
      <c r="E392" s="4"/>
      <c r="H392">
        <f>'Marktpreise EEX NCG 2018'!I392</f>
        <v>20.114999999999998</v>
      </c>
      <c r="I392">
        <f>'Marktpreise EEX NCG 2018'!N392+0.19</f>
        <v>20.858165000000024</v>
      </c>
    </row>
    <row r="393" spans="1:9" x14ac:dyDescent="0.2">
      <c r="A393" s="2">
        <f>'Marktpreise EEX NCG 2018'!A393</f>
        <v>42031</v>
      </c>
      <c r="B393" s="4"/>
      <c r="C393" s="4"/>
      <c r="D393" s="4"/>
      <c r="E393" s="4"/>
      <c r="H393">
        <f>'Marktpreise EEX NCG 2018'!I393</f>
        <v>20.311</v>
      </c>
      <c r="I393">
        <f>'Marktpreise EEX NCG 2018'!N393+0.19</f>
        <v>20.88302000000002</v>
      </c>
    </row>
    <row r="394" spans="1:9" x14ac:dyDescent="0.2">
      <c r="A394" s="2">
        <f>'Marktpreise EEX NCG 2018'!A394</f>
        <v>42032</v>
      </c>
      <c r="B394" s="4"/>
      <c r="C394" s="4"/>
      <c r="D394" s="4"/>
      <c r="E394" s="4"/>
      <c r="H394">
        <f>'Marktpreise EEX NCG 2018'!I394</f>
        <v>20.539000000000001</v>
      </c>
      <c r="I394">
        <f>'Marktpreise EEX NCG 2018'!N394+0.19</f>
        <v>20.909010000000023</v>
      </c>
    </row>
    <row r="395" spans="1:9" x14ac:dyDescent="0.2">
      <c r="A395" s="2">
        <f>'Marktpreise EEX NCG 2018'!A395</f>
        <v>42033</v>
      </c>
      <c r="B395" s="4"/>
      <c r="C395" s="4"/>
      <c r="D395" s="4"/>
      <c r="E395" s="4"/>
      <c r="H395">
        <f>'Marktpreise EEX NCG 2018'!I395</f>
        <v>21.151</v>
      </c>
      <c r="I395">
        <f>'Marktpreise EEX NCG 2018'!N395+0.19</f>
        <v>20.93726000000002</v>
      </c>
    </row>
    <row r="396" spans="1:9" x14ac:dyDescent="0.2">
      <c r="A396" s="2">
        <f>'Marktpreise EEX NCG 2018'!A396</f>
        <v>42034</v>
      </c>
      <c r="B396" s="4"/>
      <c r="C396" s="4"/>
      <c r="D396" s="4"/>
      <c r="E396" s="4"/>
      <c r="H396">
        <f>'Marktpreise EEX NCG 2018'!I396</f>
        <v>20.824000000000002</v>
      </c>
      <c r="I396">
        <f>'Marktpreise EEX NCG 2018'!N396+0.19</f>
        <v>20.959355000000023</v>
      </c>
    </row>
    <row r="397" spans="1:9" x14ac:dyDescent="0.2">
      <c r="A397" s="2">
        <f>'Marktpreise EEX NCG 2018'!A397</f>
        <v>42035</v>
      </c>
      <c r="B397" s="4"/>
      <c r="C397" s="4"/>
      <c r="D397" s="4"/>
      <c r="E397" s="4"/>
      <c r="H397">
        <f>'Marktpreise EEX NCG 2018'!I397</f>
        <v>20.879000000000001</v>
      </c>
      <c r="I397">
        <f>'Marktpreise EEX NCG 2018'!N397+0.19</f>
        <v>20.982940000000028</v>
      </c>
    </row>
    <row r="398" spans="1:9" x14ac:dyDescent="0.2">
      <c r="A398" s="2">
        <f>'Marktpreise EEX NCG 2018'!A398</f>
        <v>42036</v>
      </c>
      <c r="B398" s="4"/>
      <c r="C398" s="4"/>
      <c r="D398" s="4"/>
      <c r="E398" s="4"/>
      <c r="H398">
        <f>'Marktpreise EEX NCG 2018'!I398</f>
        <v>20.92</v>
      </c>
      <c r="I398">
        <f>'Marktpreise EEX NCG 2018'!N398+0.19</f>
        <v>21.004660000000026</v>
      </c>
    </row>
    <row r="399" spans="1:9" x14ac:dyDescent="0.2">
      <c r="A399" s="2">
        <f>'Marktpreise EEX NCG 2018'!A399</f>
        <v>42037</v>
      </c>
      <c r="B399" s="4"/>
      <c r="C399" s="4"/>
      <c r="D399" s="4"/>
      <c r="E399" s="4"/>
      <c r="H399">
        <f>'Marktpreise EEX NCG 2018'!I399</f>
        <v>21.146000000000001</v>
      </c>
      <c r="I399">
        <f>'Marktpreise EEX NCG 2018'!N399+0.19</f>
        <v>21.025125000000031</v>
      </c>
    </row>
    <row r="400" spans="1:9" x14ac:dyDescent="0.2">
      <c r="A400" s="2">
        <f>'Marktpreise EEX NCG 2018'!A400</f>
        <v>42038</v>
      </c>
      <c r="B400" s="4"/>
      <c r="C400" s="4"/>
      <c r="D400" s="4"/>
      <c r="E400" s="4"/>
      <c r="H400">
        <f>'Marktpreise EEX NCG 2018'!I400</f>
        <v>21.039000000000001</v>
      </c>
      <c r="I400">
        <f>'Marktpreise EEX NCG 2018'!N400+0.19</f>
        <v>21.045450000000034</v>
      </c>
    </row>
    <row r="401" spans="1:9" x14ac:dyDescent="0.2">
      <c r="A401" s="2">
        <f>'Marktpreise EEX NCG 2018'!A401</f>
        <v>42039</v>
      </c>
      <c r="B401" s="4"/>
      <c r="C401" s="4"/>
      <c r="D401" s="4"/>
      <c r="E401" s="4"/>
      <c r="H401">
        <f>'Marktpreise EEX NCG 2018'!I401</f>
        <v>21.341000000000001</v>
      </c>
      <c r="I401">
        <f>'Marktpreise EEX NCG 2018'!N401+0.19</f>
        <v>21.067335000000035</v>
      </c>
    </row>
    <row r="402" spans="1:9" x14ac:dyDescent="0.2">
      <c r="A402" s="2">
        <f>'Marktpreise EEX NCG 2018'!A402</f>
        <v>42040</v>
      </c>
      <c r="B402" s="4"/>
      <c r="C402" s="4"/>
      <c r="D402" s="4"/>
      <c r="E402" s="4"/>
      <c r="H402">
        <f>'Marktpreise EEX NCG 2018'!I402</f>
        <v>21.869</v>
      </c>
      <c r="I402">
        <f>'Marktpreise EEX NCG 2018'!N402+0.19</f>
        <v>21.090705000000039</v>
      </c>
    </row>
    <row r="403" spans="1:9" x14ac:dyDescent="0.2">
      <c r="A403" s="2">
        <f>'Marktpreise EEX NCG 2018'!A403</f>
        <v>42041</v>
      </c>
      <c r="B403" s="4"/>
      <c r="C403" s="4"/>
      <c r="D403" s="4"/>
      <c r="E403" s="4"/>
      <c r="H403">
        <f>'Marktpreise EEX NCG 2018'!I403</f>
        <v>21.867000000000001</v>
      </c>
      <c r="I403">
        <f>'Marktpreise EEX NCG 2018'!N403+0.19</f>
        <v>21.116600000000041</v>
      </c>
    </row>
    <row r="404" spans="1:9" x14ac:dyDescent="0.2">
      <c r="A404" s="2">
        <f>'Marktpreise EEX NCG 2018'!A404</f>
        <v>42042</v>
      </c>
      <c r="B404" s="4"/>
      <c r="C404" s="4"/>
      <c r="D404" s="4"/>
      <c r="E404" s="4"/>
      <c r="H404">
        <f>'Marktpreise EEX NCG 2018'!I404</f>
        <v>21.812999999999999</v>
      </c>
      <c r="I404">
        <f>'Marktpreise EEX NCG 2018'!N404+0.19</f>
        <v>21.142505000000043</v>
      </c>
    </row>
    <row r="405" spans="1:9" x14ac:dyDescent="0.2">
      <c r="A405" s="2">
        <f>'Marktpreise EEX NCG 2018'!A405</f>
        <v>42043</v>
      </c>
      <c r="B405" s="4"/>
      <c r="C405" s="4"/>
      <c r="D405" s="4"/>
      <c r="E405" s="4"/>
      <c r="H405">
        <f>'Marktpreise EEX NCG 2018'!I405</f>
        <v>21.888000000000002</v>
      </c>
      <c r="I405">
        <f>'Marktpreise EEX NCG 2018'!N405+0.19</f>
        <v>21.167025000000045</v>
      </c>
    </row>
    <row r="406" spans="1:9" x14ac:dyDescent="0.2">
      <c r="A406" s="2">
        <f>'Marktpreise EEX NCG 2018'!A406</f>
        <v>42044</v>
      </c>
      <c r="B406" s="4"/>
      <c r="C406" s="4"/>
      <c r="D406" s="4"/>
      <c r="E406" s="4"/>
      <c r="H406">
        <f>'Marktpreise EEX NCG 2018'!I406</f>
        <v>21.667000000000002</v>
      </c>
      <c r="I406">
        <f>'Marktpreise EEX NCG 2018'!N406+0.19</f>
        <v>21.189205000000044</v>
      </c>
    </row>
    <row r="407" spans="1:9" x14ac:dyDescent="0.2">
      <c r="A407" s="2">
        <f>'Marktpreise EEX NCG 2018'!A407</f>
        <v>42045</v>
      </c>
      <c r="B407" s="4"/>
      <c r="C407" s="4"/>
      <c r="D407" s="4"/>
      <c r="E407" s="4"/>
      <c r="H407">
        <f>'Marktpreise EEX NCG 2018'!I407</f>
        <v>23.268999999999998</v>
      </c>
      <c r="I407">
        <f>'Marktpreise EEX NCG 2018'!N407+0.19</f>
        <v>21.216790000000042</v>
      </c>
    </row>
    <row r="408" spans="1:9" x14ac:dyDescent="0.2">
      <c r="A408" s="2">
        <f>'Marktpreise EEX NCG 2018'!A408</f>
        <v>42046</v>
      </c>
      <c r="B408" s="4"/>
      <c r="C408" s="4"/>
      <c r="D408" s="4"/>
      <c r="E408" s="4"/>
      <c r="H408">
        <f>'Marktpreise EEX NCG 2018'!I408</f>
        <v>23.518000000000001</v>
      </c>
      <c r="I408">
        <f>'Marktpreise EEX NCG 2018'!N408+0.19</f>
        <v>21.245350000000045</v>
      </c>
    </row>
    <row r="409" spans="1:9" x14ac:dyDescent="0.2">
      <c r="A409" s="2">
        <f>'Marktpreise EEX NCG 2018'!A409</f>
        <v>42047</v>
      </c>
      <c r="B409" s="4"/>
      <c r="C409" s="4"/>
      <c r="D409" s="4"/>
      <c r="E409" s="4"/>
      <c r="H409">
        <f>'Marktpreise EEX NCG 2018'!I409</f>
        <v>23.907</v>
      </c>
      <c r="I409">
        <f>'Marktpreise EEX NCG 2018'!N409+0.19</f>
        <v>21.275035000000042</v>
      </c>
    </row>
    <row r="410" spans="1:9" x14ac:dyDescent="0.2">
      <c r="A410" s="2">
        <f>'Marktpreise EEX NCG 2018'!A410</f>
        <v>42048</v>
      </c>
      <c r="B410" s="4"/>
      <c r="C410" s="4"/>
      <c r="D410" s="4"/>
      <c r="E410" s="4"/>
      <c r="H410">
        <f>'Marktpreise EEX NCG 2018'!I410</f>
        <v>23.9</v>
      </c>
      <c r="I410">
        <f>'Marktpreise EEX NCG 2018'!N410+0.19</f>
        <v>21.302230000000037</v>
      </c>
    </row>
    <row r="411" spans="1:9" x14ac:dyDescent="0.2">
      <c r="A411" s="2">
        <f>'Marktpreise EEX NCG 2018'!A411</f>
        <v>42049</v>
      </c>
      <c r="B411" s="4"/>
      <c r="C411" s="4"/>
      <c r="D411" s="4"/>
      <c r="E411" s="4"/>
      <c r="H411">
        <f>'Marktpreise EEX NCG 2018'!I411</f>
        <v>23.747</v>
      </c>
      <c r="I411">
        <f>'Marktpreise EEX NCG 2018'!N411+0.19</f>
        <v>21.328475000000036</v>
      </c>
    </row>
    <row r="412" spans="1:9" x14ac:dyDescent="0.2">
      <c r="A412" s="2">
        <f>'Marktpreise EEX NCG 2018'!A412</f>
        <v>42050</v>
      </c>
      <c r="B412" s="4"/>
      <c r="C412" s="4"/>
      <c r="D412" s="4"/>
      <c r="E412" s="4"/>
      <c r="H412">
        <f>'Marktpreise EEX NCG 2018'!I412</f>
        <v>24.036999999999999</v>
      </c>
      <c r="I412">
        <f>'Marktpreise EEX NCG 2018'!N412+0.19</f>
        <v>21.359415000000038</v>
      </c>
    </row>
    <row r="413" spans="1:9" x14ac:dyDescent="0.2">
      <c r="A413" s="2">
        <f>'Marktpreise EEX NCG 2018'!A413</f>
        <v>42051</v>
      </c>
      <c r="B413" s="4"/>
      <c r="C413" s="4"/>
      <c r="D413" s="4"/>
      <c r="E413" s="4"/>
      <c r="H413">
        <f>'Marktpreise EEX NCG 2018'!I413</f>
        <v>23.475000000000001</v>
      </c>
      <c r="I413">
        <f>'Marktpreise EEX NCG 2018'!N413+0.19</f>
        <v>21.390400000000039</v>
      </c>
    </row>
    <row r="414" spans="1:9" x14ac:dyDescent="0.2">
      <c r="A414" s="2">
        <f>'Marktpreise EEX NCG 2018'!A414</f>
        <v>42052</v>
      </c>
      <c r="B414" s="4"/>
      <c r="C414" s="4"/>
      <c r="D414" s="4"/>
      <c r="E414" s="4"/>
      <c r="H414">
        <f>'Marktpreise EEX NCG 2018'!I414</f>
        <v>23.105</v>
      </c>
      <c r="I414">
        <f>'Marktpreise EEX NCG 2018'!N414+0.19</f>
        <v>21.421480000000034</v>
      </c>
    </row>
    <row r="415" spans="1:9" x14ac:dyDescent="0.2">
      <c r="A415" s="2">
        <f>'Marktpreise EEX NCG 2018'!A415</f>
        <v>42053</v>
      </c>
      <c r="B415" s="4"/>
      <c r="C415" s="4"/>
      <c r="D415" s="4"/>
      <c r="E415" s="4"/>
      <c r="H415">
        <f>'Marktpreise EEX NCG 2018'!I415</f>
        <v>23.433</v>
      </c>
      <c r="I415">
        <f>'Marktpreise EEX NCG 2018'!N415+0.19</f>
        <v>21.454720000000041</v>
      </c>
    </row>
    <row r="416" spans="1:9" x14ac:dyDescent="0.2">
      <c r="A416" s="2">
        <f>'Marktpreise EEX NCG 2018'!A416</f>
        <v>42054</v>
      </c>
      <c r="B416" s="4"/>
      <c r="C416" s="4"/>
      <c r="D416" s="4"/>
      <c r="E416" s="4"/>
      <c r="H416">
        <f>'Marktpreise EEX NCG 2018'!I416</f>
        <v>22.734999999999999</v>
      </c>
      <c r="I416">
        <f>'Marktpreise EEX NCG 2018'!N416+0.19</f>
        <v>21.482270000000042</v>
      </c>
    </row>
    <row r="417" spans="1:9" x14ac:dyDescent="0.2">
      <c r="A417" s="2">
        <f>'Marktpreise EEX NCG 2018'!A417</f>
        <v>42055</v>
      </c>
      <c r="B417" s="4"/>
      <c r="C417" s="4"/>
      <c r="D417" s="4"/>
      <c r="E417" s="4"/>
      <c r="H417">
        <f>'Marktpreise EEX NCG 2018'!I417</f>
        <v>22.542999999999999</v>
      </c>
      <c r="I417">
        <f>'Marktpreise EEX NCG 2018'!N417+0.19</f>
        <v>21.513460000000038</v>
      </c>
    </row>
    <row r="418" spans="1:9" x14ac:dyDescent="0.2">
      <c r="A418" s="2">
        <f>'Marktpreise EEX NCG 2018'!A418</f>
        <v>42056</v>
      </c>
      <c r="B418" s="4"/>
      <c r="C418" s="4"/>
      <c r="D418" s="4"/>
      <c r="E418" s="4"/>
      <c r="H418">
        <f>'Marktpreise EEX NCG 2018'!I418</f>
        <v>22.513000000000002</v>
      </c>
      <c r="I418">
        <f>'Marktpreise EEX NCG 2018'!N418+0.19</f>
        <v>21.543035000000042</v>
      </c>
    </row>
    <row r="419" spans="1:9" x14ac:dyDescent="0.2">
      <c r="A419" s="2">
        <f>'Marktpreise EEX NCG 2018'!A419</f>
        <v>42057</v>
      </c>
      <c r="B419" s="4"/>
      <c r="C419" s="4"/>
      <c r="D419" s="4"/>
      <c r="E419" s="4"/>
      <c r="H419">
        <f>'Marktpreise EEX NCG 2018'!I419</f>
        <v>22.588999999999999</v>
      </c>
      <c r="I419">
        <f>'Marktpreise EEX NCG 2018'!N419+0.19</f>
        <v>21.571885000000041</v>
      </c>
    </row>
    <row r="420" spans="1:9" x14ac:dyDescent="0.2">
      <c r="A420" s="2">
        <f>'Marktpreise EEX NCG 2018'!A420</f>
        <v>42058</v>
      </c>
      <c r="B420" s="4"/>
      <c r="C420" s="4"/>
      <c r="D420" s="4"/>
      <c r="E420" s="4"/>
      <c r="H420">
        <f>'Marktpreise EEX NCG 2018'!I420</f>
        <v>22.388999999999999</v>
      </c>
      <c r="I420">
        <f>'Marktpreise EEX NCG 2018'!N420+0.19</f>
        <v>21.599760000000035</v>
      </c>
    </row>
    <row r="421" spans="1:9" x14ac:dyDescent="0.2">
      <c r="A421" s="2">
        <f>'Marktpreise EEX NCG 2018'!A421</f>
        <v>42059</v>
      </c>
      <c r="B421" s="4"/>
      <c r="C421" s="4"/>
      <c r="D421" s="4"/>
      <c r="E421" s="4"/>
      <c r="H421">
        <f>'Marktpreise EEX NCG 2018'!I421</f>
        <v>22.928999999999998</v>
      </c>
      <c r="I421">
        <f>'Marktpreise EEX NCG 2018'!N421+0.19</f>
        <v>21.633485000000032</v>
      </c>
    </row>
    <row r="422" spans="1:9" x14ac:dyDescent="0.2">
      <c r="A422" s="2">
        <f>'Marktpreise EEX NCG 2018'!A422</f>
        <v>42060</v>
      </c>
      <c r="B422" s="4"/>
      <c r="C422" s="4"/>
      <c r="D422" s="4"/>
      <c r="E422" s="4"/>
      <c r="H422">
        <f>'Marktpreise EEX NCG 2018'!I422</f>
        <v>23.363</v>
      </c>
      <c r="I422">
        <f>'Marktpreise EEX NCG 2018'!N422+0.19</f>
        <v>21.669330000000027</v>
      </c>
    </row>
    <row r="423" spans="1:9" x14ac:dyDescent="0.2">
      <c r="A423" s="2">
        <f>'Marktpreise EEX NCG 2018'!A423</f>
        <v>42061</v>
      </c>
      <c r="B423" s="4"/>
      <c r="C423" s="4"/>
      <c r="D423" s="4"/>
      <c r="E423" s="4"/>
      <c r="H423">
        <f>'Marktpreise EEX NCG 2018'!I423</f>
        <v>24.161000000000001</v>
      </c>
      <c r="I423">
        <f>'Marktpreise EEX NCG 2018'!N423+0.19</f>
        <v>21.707845000000031</v>
      </c>
    </row>
    <row r="424" spans="1:9" x14ac:dyDescent="0.2">
      <c r="A424" s="2">
        <f>'Marktpreise EEX NCG 2018'!A424</f>
        <v>42062</v>
      </c>
      <c r="B424" s="4"/>
      <c r="C424" s="4"/>
      <c r="D424" s="4"/>
      <c r="E424" s="4"/>
      <c r="H424">
        <f>'Marktpreise EEX NCG 2018'!I424</f>
        <v>23.606000000000002</v>
      </c>
      <c r="I424">
        <f>'Marktpreise EEX NCG 2018'!N424+0.19</f>
        <v>21.742645000000032</v>
      </c>
    </row>
    <row r="425" spans="1:9" x14ac:dyDescent="0.2">
      <c r="A425" s="2">
        <f>'Marktpreise EEX NCG 2018'!A425</f>
        <v>42063</v>
      </c>
      <c r="B425" s="4"/>
      <c r="C425" s="4"/>
      <c r="D425" s="4"/>
      <c r="E425" s="4"/>
      <c r="H425">
        <f>'Marktpreise EEX NCG 2018'!I425</f>
        <v>23.518999999999998</v>
      </c>
      <c r="I425">
        <f>'Marktpreise EEX NCG 2018'!N425+0.19</f>
        <v>21.77707000000003</v>
      </c>
    </row>
    <row r="426" spans="1:9" x14ac:dyDescent="0.2">
      <c r="A426" s="2">
        <f>'Marktpreise EEX NCG 2018'!A426</f>
        <v>42064</v>
      </c>
      <c r="B426" s="4"/>
      <c r="C426" s="4"/>
      <c r="D426" s="4"/>
      <c r="E426" s="4"/>
      <c r="H426">
        <f>'Marktpreise EEX NCG 2018'!I426</f>
        <v>23.625</v>
      </c>
      <c r="I426">
        <f>'Marktpreise EEX NCG 2018'!N426+0.19</f>
        <v>21.811775000000029</v>
      </c>
    </row>
    <row r="427" spans="1:9" x14ac:dyDescent="0.2">
      <c r="A427" s="2">
        <f>'Marktpreise EEX NCG 2018'!A427</f>
        <v>42065</v>
      </c>
      <c r="B427" s="4"/>
      <c r="C427" s="4"/>
      <c r="D427" s="4"/>
      <c r="E427" s="4"/>
      <c r="H427">
        <f>'Marktpreise EEX NCG 2018'!I427</f>
        <v>23.14</v>
      </c>
      <c r="I427">
        <f>'Marktpreise EEX NCG 2018'!N427+0.19</f>
        <v>21.839640000000028</v>
      </c>
    </row>
    <row r="428" spans="1:9" x14ac:dyDescent="0.2">
      <c r="A428" s="2">
        <f>'Marktpreise EEX NCG 2018'!A428</f>
        <v>42066</v>
      </c>
      <c r="B428" s="4"/>
      <c r="C428" s="4"/>
      <c r="D428" s="4"/>
      <c r="E428" s="4"/>
      <c r="H428">
        <f>'Marktpreise EEX NCG 2018'!I428</f>
        <v>22.747</v>
      </c>
      <c r="I428">
        <f>'Marktpreise EEX NCG 2018'!N428+0.19</f>
        <v>21.861480000000025</v>
      </c>
    </row>
    <row r="429" spans="1:9" x14ac:dyDescent="0.2">
      <c r="A429" s="2">
        <f>'Marktpreise EEX NCG 2018'!A429</f>
        <v>42067</v>
      </c>
      <c r="B429" s="4"/>
      <c r="C429" s="4"/>
      <c r="D429" s="4"/>
      <c r="E429" s="4"/>
      <c r="H429">
        <f>'Marktpreise EEX NCG 2018'!I429</f>
        <v>22.771000000000001</v>
      </c>
      <c r="I429">
        <f>'Marktpreise EEX NCG 2018'!N429+0.19</f>
        <v>21.883455000000026</v>
      </c>
    </row>
    <row r="430" spans="1:9" x14ac:dyDescent="0.2">
      <c r="A430" s="2">
        <f>'Marktpreise EEX NCG 2018'!A430</f>
        <v>42068</v>
      </c>
      <c r="B430" s="4"/>
      <c r="C430" s="4"/>
      <c r="D430" s="4"/>
      <c r="E430" s="4"/>
      <c r="H430">
        <f>'Marktpreise EEX NCG 2018'!I430</f>
        <v>22.346</v>
      </c>
      <c r="I430">
        <f>'Marktpreise EEX NCG 2018'!N430+0.19</f>
        <v>21.903050000000025</v>
      </c>
    </row>
    <row r="431" spans="1:9" x14ac:dyDescent="0.2">
      <c r="A431" s="2">
        <f>'Marktpreise EEX NCG 2018'!A431</f>
        <v>42069</v>
      </c>
      <c r="B431" s="4"/>
      <c r="C431" s="4"/>
      <c r="D431" s="4"/>
      <c r="E431" s="4"/>
      <c r="H431">
        <f>'Marktpreise EEX NCG 2018'!I431</f>
        <v>21.414999999999999</v>
      </c>
      <c r="I431">
        <f>'Marktpreise EEX NCG 2018'!N431+0.19</f>
        <v>21.919020000000035</v>
      </c>
    </row>
    <row r="432" spans="1:9" x14ac:dyDescent="0.2">
      <c r="A432" s="2">
        <f>'Marktpreise EEX NCG 2018'!A432</f>
        <v>42070</v>
      </c>
      <c r="B432" s="4"/>
      <c r="C432" s="4"/>
      <c r="D432" s="4"/>
      <c r="E432" s="4"/>
      <c r="H432">
        <f>'Marktpreise EEX NCG 2018'!I432</f>
        <v>21.349</v>
      </c>
      <c r="I432">
        <f>'Marktpreise EEX NCG 2018'!N432+0.19</f>
        <v>21.935210000000033</v>
      </c>
    </row>
    <row r="433" spans="1:9" x14ac:dyDescent="0.2">
      <c r="A433" s="2">
        <f>'Marktpreise EEX NCG 2018'!A433</f>
        <v>42071</v>
      </c>
      <c r="B433" s="4"/>
      <c r="C433" s="4"/>
      <c r="D433" s="4"/>
      <c r="E433" s="4"/>
      <c r="H433">
        <f>'Marktpreise EEX NCG 2018'!I433</f>
        <v>21.462</v>
      </c>
      <c r="I433">
        <f>'Marktpreise EEX NCG 2018'!N433+0.19</f>
        <v>21.953700000000033</v>
      </c>
    </row>
    <row r="434" spans="1:9" x14ac:dyDescent="0.2">
      <c r="A434" s="2">
        <f>'Marktpreise EEX NCG 2018'!A434</f>
        <v>42072</v>
      </c>
      <c r="B434" s="4"/>
      <c r="C434" s="4"/>
      <c r="D434" s="4"/>
      <c r="E434" s="4"/>
      <c r="H434">
        <f>'Marktpreise EEX NCG 2018'!I434</f>
        <v>21.786000000000001</v>
      </c>
      <c r="I434">
        <f>'Marktpreise EEX NCG 2018'!N434+0.19</f>
        <v>21.975305000000031</v>
      </c>
    </row>
    <row r="435" spans="1:9" x14ac:dyDescent="0.2">
      <c r="A435" s="2">
        <f>'Marktpreise EEX NCG 2018'!A435</f>
        <v>42073</v>
      </c>
      <c r="B435" s="4"/>
      <c r="C435" s="4"/>
      <c r="D435" s="4"/>
      <c r="E435" s="4"/>
      <c r="H435">
        <f>'Marktpreise EEX NCG 2018'!I435</f>
        <v>21.670999999999999</v>
      </c>
      <c r="I435">
        <f>'Marktpreise EEX NCG 2018'!N435+0.19</f>
        <v>21.993305000000035</v>
      </c>
    </row>
    <row r="436" spans="1:9" x14ac:dyDescent="0.2">
      <c r="A436" s="2">
        <f>'Marktpreise EEX NCG 2018'!A436</f>
        <v>42074</v>
      </c>
      <c r="B436" s="4"/>
      <c r="C436" s="4"/>
      <c r="D436" s="4"/>
      <c r="E436" s="4"/>
      <c r="H436">
        <f>'Marktpreise EEX NCG 2018'!I436</f>
        <v>22.132000000000001</v>
      </c>
      <c r="I436">
        <f>'Marktpreise EEX NCG 2018'!N436+0.19</f>
        <v>22.014425000000031</v>
      </c>
    </row>
    <row r="437" spans="1:9" x14ac:dyDescent="0.2">
      <c r="A437" s="2">
        <f>'Marktpreise EEX NCG 2018'!A437</f>
        <v>42075</v>
      </c>
      <c r="B437" s="4"/>
      <c r="C437" s="4"/>
      <c r="D437" s="4"/>
      <c r="E437" s="4"/>
      <c r="H437">
        <f>'Marktpreise EEX NCG 2018'!I437</f>
        <v>22.327000000000002</v>
      </c>
      <c r="I437">
        <f>'Marktpreise EEX NCG 2018'!N437+0.19</f>
        <v>22.035250000000026</v>
      </c>
    </row>
    <row r="438" spans="1:9" x14ac:dyDescent="0.2">
      <c r="A438" s="2">
        <f>'Marktpreise EEX NCG 2018'!A438</f>
        <v>42076</v>
      </c>
      <c r="B438" s="4"/>
      <c r="C438" s="4"/>
      <c r="D438" s="4"/>
      <c r="E438" s="4"/>
      <c r="H438">
        <f>'Marktpreise EEX NCG 2018'!I438</f>
        <v>21.902000000000001</v>
      </c>
      <c r="I438">
        <f>'Marktpreise EEX NCG 2018'!N438+0.19</f>
        <v>22.053515000000026</v>
      </c>
    </row>
    <row r="439" spans="1:9" x14ac:dyDescent="0.2">
      <c r="A439" s="2">
        <f>'Marktpreise EEX NCG 2018'!A439</f>
        <v>42077</v>
      </c>
      <c r="B439" s="4"/>
      <c r="C439" s="4"/>
      <c r="D439" s="4"/>
      <c r="E439" s="4"/>
      <c r="H439">
        <f>'Marktpreise EEX NCG 2018'!I439</f>
        <v>21.844999999999999</v>
      </c>
      <c r="I439">
        <f>'Marktpreise EEX NCG 2018'!N439+0.19</f>
        <v>22.068595000000023</v>
      </c>
    </row>
    <row r="440" spans="1:9" x14ac:dyDescent="0.2">
      <c r="A440" s="2">
        <f>'Marktpreise EEX NCG 2018'!A440</f>
        <v>42078</v>
      </c>
      <c r="B440" s="4"/>
      <c r="C440" s="4"/>
      <c r="D440" s="4"/>
      <c r="E440" s="4"/>
      <c r="H440">
        <f>'Marktpreise EEX NCG 2018'!I440</f>
        <v>21.971</v>
      </c>
      <c r="I440">
        <f>'Marktpreise EEX NCG 2018'!N440+0.19</f>
        <v>22.086805000000023</v>
      </c>
    </row>
    <row r="441" spans="1:9" x14ac:dyDescent="0.2">
      <c r="A441" s="2">
        <f>'Marktpreise EEX NCG 2018'!A441</f>
        <v>42079</v>
      </c>
      <c r="B441" s="4"/>
      <c r="C441" s="4"/>
      <c r="D441" s="4"/>
      <c r="E441" s="4"/>
      <c r="H441">
        <f>'Marktpreise EEX NCG 2018'!I441</f>
        <v>21.824999999999999</v>
      </c>
      <c r="I441">
        <f>'Marktpreise EEX NCG 2018'!N441+0.19</f>
        <v>22.100175000000029</v>
      </c>
    </row>
    <row r="442" spans="1:9" x14ac:dyDescent="0.2">
      <c r="A442" s="2">
        <f>'Marktpreise EEX NCG 2018'!A442</f>
        <v>42080</v>
      </c>
      <c r="B442" s="4"/>
      <c r="C442" s="4"/>
      <c r="D442" s="4"/>
      <c r="E442" s="4"/>
      <c r="H442">
        <f>'Marktpreise EEX NCG 2018'!I442</f>
        <v>21.379000000000001</v>
      </c>
      <c r="I442">
        <f>'Marktpreise EEX NCG 2018'!N442+0.19</f>
        <v>22.111280000000029</v>
      </c>
    </row>
    <row r="443" spans="1:9" x14ac:dyDescent="0.2">
      <c r="A443" s="2">
        <f>'Marktpreise EEX NCG 2018'!A443</f>
        <v>42081</v>
      </c>
      <c r="B443" s="4"/>
      <c r="C443" s="4"/>
      <c r="D443" s="4"/>
      <c r="E443" s="4"/>
      <c r="H443">
        <f>'Marktpreise EEX NCG 2018'!I443</f>
        <v>21.481000000000002</v>
      </c>
      <c r="I443">
        <f>'Marktpreise EEX NCG 2018'!N443+0.19</f>
        <v>22.121790000000029</v>
      </c>
    </row>
    <row r="444" spans="1:9" x14ac:dyDescent="0.2">
      <c r="A444" s="2">
        <f>'Marktpreise EEX NCG 2018'!A444</f>
        <v>42082</v>
      </c>
      <c r="B444" s="4"/>
      <c r="C444" s="4"/>
      <c r="D444" s="4"/>
      <c r="E444" s="4"/>
      <c r="H444">
        <f>'Marktpreise EEX NCG 2018'!I444</f>
        <v>21.463999999999999</v>
      </c>
      <c r="I444">
        <f>'Marktpreise EEX NCG 2018'!N444+0.19</f>
        <v>22.130930000000028</v>
      </c>
    </row>
    <row r="445" spans="1:9" x14ac:dyDescent="0.2">
      <c r="A445" s="2">
        <f>'Marktpreise EEX NCG 2018'!A445</f>
        <v>42083</v>
      </c>
      <c r="B445" s="4"/>
      <c r="C445" s="4"/>
      <c r="D445" s="4"/>
      <c r="E445" s="4"/>
      <c r="H445">
        <f>'Marktpreise EEX NCG 2018'!I445</f>
        <v>21.161999999999999</v>
      </c>
      <c r="I445">
        <f>'Marktpreise EEX NCG 2018'!N445+0.19</f>
        <v>22.132240000000031</v>
      </c>
    </row>
    <row r="446" spans="1:9" x14ac:dyDescent="0.2">
      <c r="A446" s="2">
        <f>'Marktpreise EEX NCG 2018'!A446</f>
        <v>42084</v>
      </c>
      <c r="B446" s="4"/>
      <c r="C446" s="4"/>
      <c r="D446" s="4"/>
      <c r="E446" s="4"/>
      <c r="H446">
        <f>'Marktpreise EEX NCG 2018'!I446</f>
        <v>21.26</v>
      </c>
      <c r="I446">
        <f>'Marktpreise EEX NCG 2018'!N446+0.19</f>
        <v>22.134180000000029</v>
      </c>
    </row>
    <row r="447" spans="1:9" x14ac:dyDescent="0.2">
      <c r="A447" s="2">
        <f>'Marktpreise EEX NCG 2018'!A447</f>
        <v>42085</v>
      </c>
      <c r="B447" s="4"/>
      <c r="C447" s="4"/>
      <c r="D447" s="4"/>
      <c r="E447" s="4"/>
      <c r="H447">
        <f>'Marktpreise EEX NCG 2018'!I447</f>
        <v>21.33</v>
      </c>
      <c r="I447">
        <f>'Marktpreise EEX NCG 2018'!N447+0.19</f>
        <v>22.140895000000029</v>
      </c>
    </row>
    <row r="448" spans="1:9" x14ac:dyDescent="0.2">
      <c r="A448" s="2">
        <f>'Marktpreise EEX NCG 2018'!A448</f>
        <v>42086</v>
      </c>
      <c r="B448" s="4"/>
      <c r="C448" s="4"/>
      <c r="D448" s="4"/>
      <c r="E448" s="4"/>
      <c r="H448">
        <f>'Marktpreise EEX NCG 2018'!I448</f>
        <v>21.251999999999999</v>
      </c>
      <c r="I448">
        <f>'Marktpreise EEX NCG 2018'!N448+0.19</f>
        <v>22.144405000000031</v>
      </c>
    </row>
    <row r="449" spans="1:9" x14ac:dyDescent="0.2">
      <c r="A449" s="2">
        <f>'Marktpreise EEX NCG 2018'!A449</f>
        <v>42087</v>
      </c>
      <c r="B449" s="4"/>
      <c r="C449" s="4"/>
      <c r="D449" s="4"/>
      <c r="E449" s="4"/>
      <c r="H449">
        <f>'Marktpreise EEX NCG 2018'!I449</f>
        <v>21.451000000000001</v>
      </c>
      <c r="I449">
        <f>'Marktpreise EEX NCG 2018'!N449+0.19</f>
        <v>22.151150000000026</v>
      </c>
    </row>
    <row r="450" spans="1:9" x14ac:dyDescent="0.2">
      <c r="A450" s="2">
        <f>'Marktpreise EEX NCG 2018'!A450</f>
        <v>42088</v>
      </c>
      <c r="B450" s="4"/>
      <c r="C450" s="4"/>
      <c r="D450" s="4"/>
      <c r="E450" s="4"/>
      <c r="H450">
        <f>'Marktpreise EEX NCG 2018'!I450</f>
        <v>21.556000000000001</v>
      </c>
      <c r="I450">
        <f>'Marktpreise EEX NCG 2018'!N450+0.19</f>
        <v>22.158285000000028</v>
      </c>
    </row>
    <row r="451" spans="1:9" x14ac:dyDescent="0.2">
      <c r="A451" s="2">
        <f>'Marktpreise EEX NCG 2018'!A451</f>
        <v>42089</v>
      </c>
      <c r="B451" s="4"/>
      <c r="C451" s="4"/>
      <c r="D451" s="4"/>
      <c r="E451" s="4"/>
      <c r="H451">
        <f>'Marktpreise EEX NCG 2018'!I451</f>
        <v>21.879000000000001</v>
      </c>
      <c r="I451">
        <f>'Marktpreise EEX NCG 2018'!N451+0.19</f>
        <v>22.166345000000035</v>
      </c>
    </row>
    <row r="452" spans="1:9" x14ac:dyDescent="0.2">
      <c r="A452" s="2">
        <f>'Marktpreise EEX NCG 2018'!A452</f>
        <v>42090</v>
      </c>
      <c r="B452" s="4"/>
      <c r="C452" s="4"/>
      <c r="D452" s="4"/>
      <c r="E452" s="4"/>
      <c r="H452">
        <f>'Marktpreise EEX NCG 2018'!I452</f>
        <v>22.324000000000002</v>
      </c>
      <c r="I452">
        <f>'Marktpreise EEX NCG 2018'!N452+0.19</f>
        <v>22.169365000000035</v>
      </c>
    </row>
    <row r="453" spans="1:9" x14ac:dyDescent="0.2">
      <c r="A453" s="2">
        <f>'Marktpreise EEX NCG 2018'!A453</f>
        <v>42091</v>
      </c>
      <c r="B453" s="4"/>
      <c r="C453" s="4"/>
      <c r="D453" s="4"/>
      <c r="E453" s="4"/>
      <c r="H453">
        <f>'Marktpreise EEX NCG 2018'!I453</f>
        <v>22.212</v>
      </c>
      <c r="I453">
        <f>'Marktpreise EEX NCG 2018'!N453+0.19</f>
        <v>22.179745000000032</v>
      </c>
    </row>
    <row r="454" spans="1:9" x14ac:dyDescent="0.2">
      <c r="A454" s="2">
        <f>'Marktpreise EEX NCG 2018'!A454</f>
        <v>42092</v>
      </c>
      <c r="B454" s="4"/>
      <c r="C454" s="4"/>
      <c r="D454" s="4"/>
      <c r="E454" s="4"/>
      <c r="H454">
        <f>'Marktpreise EEX NCG 2018'!I454</f>
        <v>22.317</v>
      </c>
      <c r="I454">
        <f>'Marktpreise EEX NCG 2018'!N454+0.19</f>
        <v>22.191980000000026</v>
      </c>
    </row>
    <row r="455" spans="1:9" x14ac:dyDescent="0.2">
      <c r="A455" s="2">
        <f>'Marktpreise EEX NCG 2018'!A455</f>
        <v>42093</v>
      </c>
      <c r="B455" s="4"/>
      <c r="C455" s="4"/>
      <c r="D455" s="4"/>
      <c r="E455" s="4"/>
      <c r="H455">
        <f>'Marktpreise EEX NCG 2018'!I455</f>
        <v>22.09</v>
      </c>
      <c r="I455">
        <f>'Marktpreise EEX NCG 2018'!N455+0.19</f>
        <v>22.202220000000025</v>
      </c>
    </row>
    <row r="456" spans="1:9" x14ac:dyDescent="0.2">
      <c r="A456" s="2">
        <f>'Marktpreise EEX NCG 2018'!A456</f>
        <v>42094</v>
      </c>
      <c r="B456" s="4"/>
      <c r="C456" s="4"/>
      <c r="D456" s="4"/>
      <c r="E456" s="4"/>
      <c r="H456">
        <f>'Marktpreise EEX NCG 2018'!I456</f>
        <v>22.224</v>
      </c>
      <c r="I456">
        <f>'Marktpreise EEX NCG 2018'!N456+0.19</f>
        <v>22.215510000000027</v>
      </c>
    </row>
    <row r="457" spans="1:9" x14ac:dyDescent="0.2">
      <c r="A457" s="2">
        <f>'Marktpreise EEX NCG 2018'!A457</f>
        <v>42095</v>
      </c>
      <c r="B457" s="4"/>
      <c r="C457" s="4"/>
      <c r="D457" s="4"/>
      <c r="E457" s="4"/>
      <c r="H457">
        <f>'Marktpreise EEX NCG 2018'!I457</f>
        <v>22.712</v>
      </c>
      <c r="I457">
        <f>'Marktpreise EEX NCG 2018'!N457+0.19</f>
        <v>22.230925000000028</v>
      </c>
    </row>
    <row r="458" spans="1:9" x14ac:dyDescent="0.2">
      <c r="A458" s="2">
        <f>'Marktpreise EEX NCG 2018'!A458</f>
        <v>42096</v>
      </c>
      <c r="B458" s="4"/>
      <c r="C458" s="4"/>
      <c r="D458" s="4"/>
      <c r="E458" s="4"/>
      <c r="H458">
        <f>'Marktpreise EEX NCG 2018'!I458</f>
        <v>22.776</v>
      </c>
      <c r="I458">
        <f>'Marktpreise EEX NCG 2018'!N458+0.19</f>
        <v>22.244325000000028</v>
      </c>
    </row>
    <row r="459" spans="1:9" x14ac:dyDescent="0.2">
      <c r="A459" s="2">
        <f>'Marktpreise EEX NCG 2018'!A459</f>
        <v>42097</v>
      </c>
      <c r="B459" s="4"/>
      <c r="C459" s="4"/>
      <c r="D459" s="4"/>
      <c r="E459" s="4"/>
      <c r="H459">
        <f>'Marktpreise EEX NCG 2018'!I459</f>
        <v>22.748999999999999</v>
      </c>
      <c r="I459">
        <f>'Marktpreise EEX NCG 2018'!N459+0.19</f>
        <v>22.253005000000027</v>
      </c>
    </row>
    <row r="460" spans="1:9" x14ac:dyDescent="0.2">
      <c r="A460" s="2">
        <f>'Marktpreise EEX NCG 2018'!A460</f>
        <v>42098</v>
      </c>
      <c r="B460" s="4"/>
      <c r="C460" s="4"/>
      <c r="D460" s="4"/>
      <c r="E460" s="4"/>
      <c r="H460">
        <f>'Marktpreise EEX NCG 2018'!I460</f>
        <v>22.713000000000001</v>
      </c>
      <c r="I460">
        <f>'Marktpreise EEX NCG 2018'!N460+0.19</f>
        <v>22.257790000000025</v>
      </c>
    </row>
    <row r="461" spans="1:9" x14ac:dyDescent="0.2">
      <c r="A461" s="2">
        <f>'Marktpreise EEX NCG 2018'!A461</f>
        <v>42099</v>
      </c>
      <c r="B461" s="4"/>
      <c r="C461" s="4"/>
      <c r="D461" s="4"/>
      <c r="E461" s="4"/>
      <c r="H461">
        <f>'Marktpreise EEX NCG 2018'!I461</f>
        <v>22.704999999999998</v>
      </c>
      <c r="I461">
        <f>'Marktpreise EEX NCG 2018'!N461+0.19</f>
        <v>22.263175000000025</v>
      </c>
    </row>
    <row r="462" spans="1:9" x14ac:dyDescent="0.2">
      <c r="A462" s="2">
        <f>'Marktpreise EEX NCG 2018'!A462</f>
        <v>42100</v>
      </c>
      <c r="B462" s="4"/>
      <c r="C462" s="4"/>
      <c r="D462" s="4"/>
      <c r="E462" s="4"/>
      <c r="H462">
        <f>'Marktpreise EEX NCG 2018'!I462</f>
        <v>22.837</v>
      </c>
      <c r="I462">
        <f>'Marktpreise EEX NCG 2018'!N462+0.19</f>
        <v>22.268670000000022</v>
      </c>
    </row>
    <row r="463" spans="1:9" x14ac:dyDescent="0.2">
      <c r="A463" s="2">
        <f>'Marktpreise EEX NCG 2018'!A463</f>
        <v>42101</v>
      </c>
      <c r="B463" s="4"/>
      <c r="C463" s="4"/>
      <c r="D463" s="4"/>
      <c r="E463" s="4"/>
      <c r="H463">
        <f>'Marktpreise EEX NCG 2018'!I463</f>
        <v>22.135999999999999</v>
      </c>
      <c r="I463">
        <f>'Marktpreise EEX NCG 2018'!N463+0.19</f>
        <v>22.273035000000025</v>
      </c>
    </row>
    <row r="464" spans="1:9" x14ac:dyDescent="0.2">
      <c r="A464" s="2">
        <f>'Marktpreise EEX NCG 2018'!A464</f>
        <v>42102</v>
      </c>
      <c r="B464" s="4"/>
      <c r="C464" s="4"/>
      <c r="D464" s="4"/>
      <c r="E464" s="4"/>
      <c r="H464">
        <f>'Marktpreise EEX NCG 2018'!I464</f>
        <v>22.407</v>
      </c>
      <c r="I464">
        <f>'Marktpreise EEX NCG 2018'!N464+0.19</f>
        <v>22.279245000000021</v>
      </c>
    </row>
    <row r="465" spans="1:9" x14ac:dyDescent="0.2">
      <c r="A465" s="2">
        <f>'Marktpreise EEX NCG 2018'!A465</f>
        <v>42103</v>
      </c>
      <c r="B465" s="4"/>
      <c r="C465" s="4"/>
      <c r="D465" s="4"/>
      <c r="E465" s="4"/>
      <c r="H465">
        <f>'Marktpreise EEX NCG 2018'!I465</f>
        <v>22.465</v>
      </c>
      <c r="I465">
        <f>'Marktpreise EEX NCG 2018'!N465+0.19</f>
        <v>22.283605000000023</v>
      </c>
    </row>
    <row r="466" spans="1:9" x14ac:dyDescent="0.2">
      <c r="A466" s="2">
        <f>'Marktpreise EEX NCG 2018'!A466</f>
        <v>42104</v>
      </c>
      <c r="B466" s="4"/>
      <c r="C466" s="4"/>
      <c r="D466" s="4"/>
      <c r="E466" s="4"/>
      <c r="H466">
        <f>'Marktpreise EEX NCG 2018'!I466</f>
        <v>22.292999999999999</v>
      </c>
      <c r="I466">
        <f>'Marktpreise EEX NCG 2018'!N466+0.19</f>
        <v>22.285480000000021</v>
      </c>
    </row>
    <row r="467" spans="1:9" x14ac:dyDescent="0.2">
      <c r="A467" s="2">
        <f>'Marktpreise EEX NCG 2018'!A467</f>
        <v>42105</v>
      </c>
      <c r="B467" s="4"/>
      <c r="C467" s="4"/>
      <c r="D467" s="4"/>
      <c r="E467" s="4"/>
      <c r="H467">
        <f>'Marktpreise EEX NCG 2018'!I467</f>
        <v>22.338999999999999</v>
      </c>
      <c r="I467">
        <f>'Marktpreise EEX NCG 2018'!N467+0.19</f>
        <v>22.287720000000025</v>
      </c>
    </row>
    <row r="468" spans="1:9" x14ac:dyDescent="0.2">
      <c r="A468" s="2">
        <f>'Marktpreise EEX NCG 2018'!A468</f>
        <v>42106</v>
      </c>
      <c r="B468" s="4"/>
      <c r="C468" s="4"/>
      <c r="D468" s="4"/>
      <c r="E468" s="4"/>
      <c r="H468">
        <f>'Marktpreise EEX NCG 2018'!I468</f>
        <v>22.518999999999998</v>
      </c>
      <c r="I468">
        <f>'Marktpreise EEX NCG 2018'!N468+0.19</f>
        <v>22.291120000000024</v>
      </c>
    </row>
    <row r="469" spans="1:9" x14ac:dyDescent="0.2">
      <c r="A469" s="2">
        <f>'Marktpreise EEX NCG 2018'!A469</f>
        <v>42107</v>
      </c>
      <c r="B469" s="4"/>
      <c r="C469" s="4"/>
      <c r="D469" s="4"/>
      <c r="E469" s="4"/>
      <c r="H469">
        <f>'Marktpreise EEX NCG 2018'!I469</f>
        <v>22.635999999999999</v>
      </c>
      <c r="I469">
        <f>'Marktpreise EEX NCG 2018'!N469+0.19</f>
        <v>22.292240000000024</v>
      </c>
    </row>
    <row r="470" spans="1:9" x14ac:dyDescent="0.2">
      <c r="A470" s="2">
        <f>'Marktpreise EEX NCG 2018'!A470</f>
        <v>42108</v>
      </c>
      <c r="B470" s="4"/>
      <c r="C470" s="4"/>
      <c r="D470" s="4"/>
      <c r="E470" s="4"/>
      <c r="H470">
        <f>'Marktpreise EEX NCG 2018'!I470</f>
        <v>22.442</v>
      </c>
      <c r="I470">
        <f>'Marktpreise EEX NCG 2018'!N470+0.19</f>
        <v>22.294770000000021</v>
      </c>
    </row>
    <row r="471" spans="1:9" x14ac:dyDescent="0.2">
      <c r="A471" s="2">
        <f>'Marktpreise EEX NCG 2018'!A471</f>
        <v>42109</v>
      </c>
      <c r="B471" s="4"/>
      <c r="C471" s="4"/>
      <c r="D471" s="4"/>
      <c r="E471" s="4"/>
      <c r="H471">
        <f>'Marktpreise EEX NCG 2018'!I471</f>
        <v>22.288</v>
      </c>
      <c r="I471">
        <f>'Marktpreise EEX NCG 2018'!N471+0.19</f>
        <v>22.297170000000026</v>
      </c>
    </row>
    <row r="472" spans="1:9" x14ac:dyDescent="0.2">
      <c r="A472" s="2">
        <f>'Marktpreise EEX NCG 2018'!A472</f>
        <v>42110</v>
      </c>
      <c r="B472" s="4"/>
      <c r="C472" s="4"/>
      <c r="D472" s="4"/>
      <c r="E472" s="4"/>
      <c r="H472">
        <f>'Marktpreise EEX NCG 2018'!I472</f>
        <v>22.087</v>
      </c>
      <c r="I472">
        <f>'Marktpreise EEX NCG 2018'!N472+0.19</f>
        <v>22.296605000000024</v>
      </c>
    </row>
    <row r="473" spans="1:9" x14ac:dyDescent="0.2">
      <c r="A473" s="2">
        <f>'Marktpreise EEX NCG 2018'!A473</f>
        <v>42111</v>
      </c>
      <c r="B473" s="4"/>
      <c r="C473" s="4"/>
      <c r="D473" s="4"/>
      <c r="E473" s="4"/>
      <c r="H473">
        <f>'Marktpreise EEX NCG 2018'!I473</f>
        <v>21.74</v>
      </c>
      <c r="I473">
        <f>'Marktpreise EEX NCG 2018'!N473+0.19</f>
        <v>22.294575000000023</v>
      </c>
    </row>
    <row r="474" spans="1:9" x14ac:dyDescent="0.2">
      <c r="A474" s="2">
        <f>'Marktpreise EEX NCG 2018'!A474</f>
        <v>42112</v>
      </c>
      <c r="B474" s="4"/>
      <c r="C474" s="4"/>
      <c r="D474" s="4"/>
      <c r="E474" s="4"/>
      <c r="H474">
        <f>'Marktpreise EEX NCG 2018'!I474</f>
        <v>21.792000000000002</v>
      </c>
      <c r="I474">
        <f>'Marktpreise EEX NCG 2018'!N474+0.19</f>
        <v>22.291350000000023</v>
      </c>
    </row>
    <row r="475" spans="1:9" x14ac:dyDescent="0.2">
      <c r="A475" s="2">
        <f>'Marktpreise EEX NCG 2018'!A475</f>
        <v>42113</v>
      </c>
      <c r="B475" s="4"/>
      <c r="C475" s="4"/>
      <c r="D475" s="4"/>
      <c r="E475" s="4"/>
      <c r="H475">
        <f>'Marktpreise EEX NCG 2018'!I475</f>
        <v>21.812999999999999</v>
      </c>
      <c r="I475">
        <f>'Marktpreise EEX NCG 2018'!N475+0.19</f>
        <v>22.286710000000021</v>
      </c>
    </row>
    <row r="476" spans="1:9" x14ac:dyDescent="0.2">
      <c r="A476" s="2">
        <f>'Marktpreise EEX NCG 2018'!A476</f>
        <v>42114</v>
      </c>
      <c r="B476" s="4"/>
      <c r="C476" s="4"/>
      <c r="D476" s="4"/>
      <c r="E476" s="4"/>
      <c r="H476">
        <f>'Marktpreise EEX NCG 2018'!I476</f>
        <v>21.568999999999999</v>
      </c>
      <c r="I476">
        <f>'Marktpreise EEX NCG 2018'!N476+0.19</f>
        <v>22.284005000000022</v>
      </c>
    </row>
    <row r="477" spans="1:9" x14ac:dyDescent="0.2">
      <c r="A477" s="2">
        <f>'Marktpreise EEX NCG 2018'!A477</f>
        <v>42115</v>
      </c>
      <c r="B477" s="4"/>
      <c r="C477" s="4"/>
      <c r="D477" s="4"/>
      <c r="E477" s="4"/>
      <c r="H477">
        <f>'Marktpreise EEX NCG 2018'!I477</f>
        <v>21.728999999999999</v>
      </c>
      <c r="I477">
        <f>'Marktpreise EEX NCG 2018'!N477+0.19</f>
        <v>22.285225000000018</v>
      </c>
    </row>
    <row r="478" spans="1:9" x14ac:dyDescent="0.2">
      <c r="A478" s="2">
        <f>'Marktpreise EEX NCG 2018'!A478</f>
        <v>42116</v>
      </c>
      <c r="B478" s="4"/>
      <c r="C478" s="4"/>
      <c r="D478" s="4"/>
      <c r="E478" s="4"/>
      <c r="H478">
        <f>'Marktpreise EEX NCG 2018'!I478</f>
        <v>21.548999999999999</v>
      </c>
      <c r="I478">
        <f>'Marktpreise EEX NCG 2018'!N478+0.19</f>
        <v>22.285200000000025</v>
      </c>
    </row>
    <row r="479" spans="1:9" x14ac:dyDescent="0.2">
      <c r="A479" s="2">
        <f>'Marktpreise EEX NCG 2018'!A479</f>
        <v>42117</v>
      </c>
      <c r="B479" s="4"/>
      <c r="C479" s="4"/>
      <c r="D479" s="4"/>
      <c r="E479" s="4"/>
      <c r="H479">
        <f>'Marktpreise EEX NCG 2018'!I479</f>
        <v>21.428000000000001</v>
      </c>
      <c r="I479">
        <f>'Marktpreise EEX NCG 2018'!N479+0.19</f>
        <v>22.284765000000021</v>
      </c>
    </row>
    <row r="480" spans="1:9" x14ac:dyDescent="0.2">
      <c r="A480" s="2">
        <f>'Marktpreise EEX NCG 2018'!A480</f>
        <v>42118</v>
      </c>
      <c r="B480" s="4"/>
      <c r="C480" s="4"/>
      <c r="D480" s="4"/>
      <c r="E480" s="4"/>
      <c r="H480">
        <f>'Marktpreise EEX NCG 2018'!I480</f>
        <v>21.321999999999999</v>
      </c>
      <c r="I480">
        <f>'Marktpreise EEX NCG 2018'!N480+0.19</f>
        <v>22.284500000000023</v>
      </c>
    </row>
    <row r="481" spans="1:9" x14ac:dyDescent="0.2">
      <c r="A481" s="2">
        <f>'Marktpreise EEX NCG 2018'!A481</f>
        <v>42119</v>
      </c>
      <c r="B481" s="4"/>
      <c r="C481" s="4"/>
      <c r="D481" s="4"/>
      <c r="E481" s="4"/>
      <c r="H481">
        <f>'Marktpreise EEX NCG 2018'!I481</f>
        <v>21.236000000000001</v>
      </c>
      <c r="I481">
        <f>'Marktpreise EEX NCG 2018'!N481+0.19</f>
        <v>22.284770000000027</v>
      </c>
    </row>
    <row r="482" spans="1:9" x14ac:dyDescent="0.2">
      <c r="A482" s="2">
        <f>'Marktpreise EEX NCG 2018'!A482</f>
        <v>42120</v>
      </c>
      <c r="B482" s="4"/>
      <c r="C482" s="4"/>
      <c r="D482" s="4"/>
      <c r="E482" s="4"/>
      <c r="H482">
        <f>'Marktpreise EEX NCG 2018'!I482</f>
        <v>21.483000000000001</v>
      </c>
      <c r="I482">
        <f>'Marktpreise EEX NCG 2018'!N482+0.19</f>
        <v>22.288315000000026</v>
      </c>
    </row>
    <row r="483" spans="1:9" x14ac:dyDescent="0.2">
      <c r="A483" s="2">
        <f>'Marktpreise EEX NCG 2018'!A483</f>
        <v>42121</v>
      </c>
      <c r="B483" s="4"/>
      <c r="C483" s="4"/>
      <c r="D483" s="4"/>
      <c r="E483" s="4"/>
      <c r="H483">
        <f>'Marktpreise EEX NCG 2018'!I483</f>
        <v>21.603000000000002</v>
      </c>
      <c r="I483">
        <f>'Marktpreise EEX NCG 2018'!N483+0.19</f>
        <v>22.28974000000002</v>
      </c>
    </row>
    <row r="484" spans="1:9" x14ac:dyDescent="0.2">
      <c r="A484" s="2">
        <f>'Marktpreise EEX NCG 2018'!A484</f>
        <v>42122</v>
      </c>
      <c r="B484" s="4"/>
      <c r="C484" s="4"/>
      <c r="D484" s="4"/>
      <c r="E484" s="4"/>
      <c r="H484">
        <f>'Marktpreise EEX NCG 2018'!I484</f>
        <v>21.414000000000001</v>
      </c>
      <c r="I484">
        <f>'Marktpreise EEX NCG 2018'!N484+0.19</f>
        <v>22.289060000000024</v>
      </c>
    </row>
    <row r="485" spans="1:9" x14ac:dyDescent="0.2">
      <c r="A485" s="2">
        <f>'Marktpreise EEX NCG 2018'!A485</f>
        <v>42123</v>
      </c>
      <c r="B485" s="4"/>
      <c r="C485" s="4"/>
      <c r="D485" s="4"/>
      <c r="E485" s="4"/>
      <c r="H485">
        <f>'Marktpreise EEX NCG 2018'!I485</f>
        <v>21.302</v>
      </c>
      <c r="I485">
        <f>'Marktpreise EEX NCG 2018'!N485+0.19</f>
        <v>22.287890000000022</v>
      </c>
    </row>
    <row r="486" spans="1:9" x14ac:dyDescent="0.2">
      <c r="A486" s="2">
        <f>'Marktpreise EEX NCG 2018'!A486</f>
        <v>42124</v>
      </c>
      <c r="B486" s="4"/>
      <c r="C486" s="4"/>
      <c r="D486" s="4"/>
      <c r="E486" s="4"/>
      <c r="H486">
        <f>'Marktpreise EEX NCG 2018'!I486</f>
        <v>20.963999999999999</v>
      </c>
      <c r="I486">
        <f>'Marktpreise EEX NCG 2018'!N486+0.19</f>
        <v>22.283805000000022</v>
      </c>
    </row>
    <row r="487" spans="1:9" x14ac:dyDescent="0.2">
      <c r="A487" s="2">
        <f>'Marktpreise EEX NCG 2018'!A487</f>
        <v>42125</v>
      </c>
      <c r="B487" s="4"/>
      <c r="C487" s="4"/>
      <c r="D487" s="4"/>
      <c r="E487" s="4"/>
      <c r="H487">
        <f>'Marktpreise EEX NCG 2018'!I487</f>
        <v>20.677</v>
      </c>
      <c r="I487">
        <f>'Marktpreise EEX NCG 2018'!N487+0.19</f>
        <v>22.281025000000017</v>
      </c>
    </row>
    <row r="488" spans="1:9" x14ac:dyDescent="0.2">
      <c r="A488" s="2">
        <f>'Marktpreise EEX NCG 2018'!A488</f>
        <v>42126</v>
      </c>
      <c r="B488" s="4"/>
      <c r="C488" s="4"/>
      <c r="D488" s="4"/>
      <c r="E488" s="4"/>
      <c r="H488">
        <f>'Marktpreise EEX NCG 2018'!I488</f>
        <v>20.562000000000001</v>
      </c>
      <c r="I488">
        <f>'Marktpreise EEX NCG 2018'!N488+0.19</f>
        <v>22.276065000000017</v>
      </c>
    </row>
    <row r="489" spans="1:9" x14ac:dyDescent="0.2">
      <c r="A489" s="2">
        <f>'Marktpreise EEX NCG 2018'!A489</f>
        <v>42127</v>
      </c>
      <c r="B489" s="4"/>
      <c r="C489" s="4"/>
      <c r="D489" s="4"/>
      <c r="E489" s="4"/>
      <c r="H489">
        <f>'Marktpreise EEX NCG 2018'!I489</f>
        <v>20.524000000000001</v>
      </c>
      <c r="I489">
        <f>'Marktpreise EEX NCG 2018'!N489+0.19</f>
        <v>22.272085000000018</v>
      </c>
    </row>
    <row r="490" spans="1:9" x14ac:dyDescent="0.2">
      <c r="A490" s="2">
        <f>'Marktpreise EEX NCG 2018'!A490</f>
        <v>42128</v>
      </c>
      <c r="B490" s="4"/>
      <c r="C490" s="4"/>
      <c r="D490" s="4"/>
      <c r="E490" s="4"/>
      <c r="H490">
        <f>'Marktpreise EEX NCG 2018'!I490</f>
        <v>20.324000000000002</v>
      </c>
      <c r="I490">
        <f>'Marktpreise EEX NCG 2018'!N490+0.19</f>
        <v>22.266385000000021</v>
      </c>
    </row>
    <row r="491" spans="1:9" x14ac:dyDescent="0.2">
      <c r="A491" s="2">
        <f>'Marktpreise EEX NCG 2018'!A491</f>
        <v>42129</v>
      </c>
      <c r="B491" s="4"/>
      <c r="C491" s="4"/>
      <c r="D491" s="4"/>
      <c r="E491" s="4"/>
      <c r="H491">
        <f>'Marktpreise EEX NCG 2018'!I491</f>
        <v>20.556000000000001</v>
      </c>
      <c r="I491">
        <f>'Marktpreise EEX NCG 2018'!N491+0.19</f>
        <v>22.266030000000018</v>
      </c>
    </row>
    <row r="492" spans="1:9" x14ac:dyDescent="0.2">
      <c r="A492" s="2">
        <f>'Marktpreise EEX NCG 2018'!A492</f>
        <v>42130</v>
      </c>
      <c r="B492" s="4"/>
      <c r="C492" s="4"/>
      <c r="D492" s="4"/>
      <c r="E492" s="4"/>
      <c r="H492">
        <f>'Marktpreise EEX NCG 2018'!I492</f>
        <v>20.619</v>
      </c>
      <c r="I492">
        <f>'Marktpreise EEX NCG 2018'!N492+0.19</f>
        <v>22.266310000000022</v>
      </c>
    </row>
    <row r="493" spans="1:9" x14ac:dyDescent="0.2">
      <c r="A493" s="2">
        <f>'Marktpreise EEX NCG 2018'!A493</f>
        <v>42131</v>
      </c>
      <c r="B493" s="4"/>
      <c r="C493" s="4"/>
      <c r="D493" s="4"/>
      <c r="E493" s="4"/>
      <c r="H493">
        <f>'Marktpreise EEX NCG 2018'!I493</f>
        <v>20.536999999999999</v>
      </c>
      <c r="I493">
        <f>'Marktpreise EEX NCG 2018'!N493+0.19</f>
        <v>22.260690000000025</v>
      </c>
    </row>
    <row r="494" spans="1:9" x14ac:dyDescent="0.2">
      <c r="A494" s="2">
        <f>'Marktpreise EEX NCG 2018'!A494</f>
        <v>42132</v>
      </c>
      <c r="B494" s="4"/>
      <c r="C494" s="4"/>
      <c r="D494" s="4"/>
      <c r="E494" s="4"/>
      <c r="H494">
        <f>'Marktpreise EEX NCG 2018'!I494</f>
        <v>20.597999999999999</v>
      </c>
      <c r="I494">
        <f>'Marktpreise EEX NCG 2018'!N494+0.19</f>
        <v>22.25950000000002</v>
      </c>
    </row>
    <row r="495" spans="1:9" x14ac:dyDescent="0.2">
      <c r="A495" s="2">
        <f>'Marktpreise EEX NCG 2018'!A495</f>
        <v>42133</v>
      </c>
      <c r="B495" s="4"/>
      <c r="C495" s="4"/>
      <c r="D495" s="4"/>
      <c r="E495" s="4"/>
      <c r="H495">
        <f>'Marktpreise EEX NCG 2018'!I495</f>
        <v>20.359000000000002</v>
      </c>
      <c r="I495">
        <f>'Marktpreise EEX NCG 2018'!N495+0.19</f>
        <v>22.251365000000025</v>
      </c>
    </row>
    <row r="496" spans="1:9" x14ac:dyDescent="0.2">
      <c r="A496" s="2">
        <f>'Marktpreise EEX NCG 2018'!A496</f>
        <v>42134</v>
      </c>
      <c r="B496" s="4"/>
      <c r="C496" s="4"/>
      <c r="D496" s="4"/>
      <c r="E496" s="4"/>
      <c r="H496">
        <f>'Marktpreise EEX NCG 2018'!I496</f>
        <v>20.411000000000001</v>
      </c>
      <c r="I496">
        <f>'Marktpreise EEX NCG 2018'!N496+0.19</f>
        <v>22.239065000000025</v>
      </c>
    </row>
    <row r="497" spans="1:9" x14ac:dyDescent="0.2">
      <c r="A497" s="2">
        <f>'Marktpreise EEX NCG 2018'!A497</f>
        <v>42135</v>
      </c>
      <c r="B497" s="4"/>
      <c r="C497" s="4"/>
      <c r="D497" s="4"/>
      <c r="E497" s="4"/>
      <c r="H497">
        <f>'Marktpreise EEX NCG 2018'!I497</f>
        <v>20.974</v>
      </c>
      <c r="I497">
        <f>'Marktpreise EEX NCG 2018'!N497+0.19</f>
        <v>22.229660000000028</v>
      </c>
    </row>
    <row r="498" spans="1:9" x14ac:dyDescent="0.2">
      <c r="A498" s="2">
        <f>'Marktpreise EEX NCG 2018'!A498</f>
        <v>42136</v>
      </c>
      <c r="B498" s="4"/>
      <c r="C498" s="4"/>
      <c r="D498" s="4"/>
      <c r="E498" s="4"/>
      <c r="H498">
        <f>'Marktpreise EEX NCG 2018'!I498</f>
        <v>20.998000000000001</v>
      </c>
      <c r="I498">
        <f>'Marktpreise EEX NCG 2018'!N498+0.19</f>
        <v>22.223995000000023</v>
      </c>
    </row>
    <row r="499" spans="1:9" x14ac:dyDescent="0.2">
      <c r="A499" s="2">
        <f>'Marktpreise EEX NCG 2018'!A499</f>
        <v>42137</v>
      </c>
      <c r="B499" s="4"/>
      <c r="C499" s="4"/>
      <c r="D499" s="4"/>
      <c r="E499" s="4"/>
      <c r="H499">
        <f>'Marktpreise EEX NCG 2018'!I499</f>
        <v>21.016999999999999</v>
      </c>
      <c r="I499">
        <f>'Marktpreise EEX NCG 2018'!N499+0.19</f>
        <v>22.218930000000025</v>
      </c>
    </row>
    <row r="500" spans="1:9" x14ac:dyDescent="0.2">
      <c r="A500" s="2">
        <f>'Marktpreise EEX NCG 2018'!A500</f>
        <v>42138</v>
      </c>
      <c r="B500" s="4"/>
      <c r="C500" s="4"/>
      <c r="D500" s="4"/>
      <c r="E500" s="4"/>
      <c r="H500">
        <f>'Marktpreise EEX NCG 2018'!I500</f>
        <v>20.65</v>
      </c>
      <c r="I500">
        <f>'Marktpreise EEX NCG 2018'!N500+0.19</f>
        <v>22.21061000000002</v>
      </c>
    </row>
    <row r="501" spans="1:9" x14ac:dyDescent="0.2">
      <c r="A501" s="2">
        <f>'Marktpreise EEX NCG 2018'!A501</f>
        <v>42139</v>
      </c>
      <c r="B501" s="4"/>
      <c r="C501" s="4"/>
      <c r="D501" s="4"/>
      <c r="E501" s="4"/>
      <c r="H501">
        <f>'Marktpreise EEX NCG 2018'!I501</f>
        <v>20.718</v>
      </c>
      <c r="I501">
        <f>'Marktpreise EEX NCG 2018'!N501+0.19</f>
        <v>22.202065000000026</v>
      </c>
    </row>
    <row r="502" spans="1:9" x14ac:dyDescent="0.2">
      <c r="A502" s="2">
        <f>'Marktpreise EEX NCG 2018'!A502</f>
        <v>42140</v>
      </c>
      <c r="B502" s="4"/>
      <c r="C502" s="4"/>
      <c r="D502" s="4"/>
      <c r="E502" s="4"/>
      <c r="H502">
        <f>'Marktpreise EEX NCG 2018'!I502</f>
        <v>20.681999999999999</v>
      </c>
      <c r="I502">
        <f>'Marktpreise EEX NCG 2018'!N502+0.19</f>
        <v>22.192445000000031</v>
      </c>
    </row>
    <row r="503" spans="1:9" x14ac:dyDescent="0.2">
      <c r="A503" s="2">
        <f>'Marktpreise EEX NCG 2018'!A503</f>
        <v>42141</v>
      </c>
      <c r="B503" s="4"/>
      <c r="C503" s="4"/>
      <c r="D503" s="4"/>
      <c r="E503" s="4"/>
      <c r="H503">
        <f>'Marktpreise EEX NCG 2018'!I503</f>
        <v>20.707000000000001</v>
      </c>
      <c r="I503">
        <f>'Marktpreise EEX NCG 2018'!N503+0.19</f>
        <v>22.181445000000032</v>
      </c>
    </row>
    <row r="504" spans="1:9" x14ac:dyDescent="0.2">
      <c r="A504" s="2">
        <f>'Marktpreise EEX NCG 2018'!A504</f>
        <v>42142</v>
      </c>
      <c r="B504" s="4"/>
      <c r="C504" s="4"/>
      <c r="D504" s="4"/>
      <c r="E504" s="4"/>
      <c r="H504">
        <f>'Marktpreise EEX NCG 2018'!I504</f>
        <v>20.806999999999999</v>
      </c>
      <c r="I504">
        <f>'Marktpreise EEX NCG 2018'!N504+0.19</f>
        <v>22.174375000000037</v>
      </c>
    </row>
    <row r="505" spans="1:9" x14ac:dyDescent="0.2">
      <c r="A505" s="2">
        <f>'Marktpreise EEX NCG 2018'!A505</f>
        <v>42143</v>
      </c>
      <c r="B505" s="4"/>
      <c r="C505" s="4"/>
      <c r="D505" s="4"/>
      <c r="E505" s="4"/>
      <c r="H505">
        <f>'Marktpreise EEX NCG 2018'!I505</f>
        <v>20.783000000000001</v>
      </c>
      <c r="I505">
        <f>'Marktpreise EEX NCG 2018'!N505+0.19</f>
        <v>22.178300000000036</v>
      </c>
    </row>
    <row r="506" spans="1:9" x14ac:dyDescent="0.2">
      <c r="A506" s="2">
        <f>'Marktpreise EEX NCG 2018'!A506</f>
        <v>42144</v>
      </c>
      <c r="B506" s="4"/>
      <c r="C506" s="4"/>
      <c r="D506" s="4"/>
      <c r="E506" s="4"/>
      <c r="H506">
        <f>'Marktpreise EEX NCG 2018'!I506</f>
        <v>20.931999999999999</v>
      </c>
      <c r="I506">
        <f>'Marktpreise EEX NCG 2018'!N506+0.19</f>
        <v>22.18329500000004</v>
      </c>
    </row>
    <row r="507" spans="1:9" x14ac:dyDescent="0.2">
      <c r="A507" s="2">
        <f>'Marktpreise EEX NCG 2018'!A507</f>
        <v>42145</v>
      </c>
      <c r="B507" s="4"/>
      <c r="C507" s="4"/>
      <c r="D507" s="4"/>
      <c r="E507" s="4"/>
      <c r="H507">
        <f>'Marktpreise EEX NCG 2018'!I507</f>
        <v>20.785</v>
      </c>
      <c r="I507">
        <f>'Marktpreise EEX NCG 2018'!N507+0.19</f>
        <v>22.18334000000004</v>
      </c>
    </row>
    <row r="508" spans="1:9" x14ac:dyDescent="0.2">
      <c r="A508" s="2">
        <f>'Marktpreise EEX NCG 2018'!A508</f>
        <v>42146</v>
      </c>
      <c r="B508" s="4"/>
      <c r="C508" s="4"/>
      <c r="D508" s="4"/>
      <c r="E508" s="4"/>
      <c r="H508">
        <f>'Marktpreise EEX NCG 2018'!I508</f>
        <v>20.623000000000001</v>
      </c>
      <c r="I508">
        <f>'Marktpreise EEX NCG 2018'!N508+0.19</f>
        <v>22.173920000000042</v>
      </c>
    </row>
    <row r="509" spans="1:9" x14ac:dyDescent="0.2">
      <c r="A509" s="2">
        <f>'Marktpreise EEX NCG 2018'!A509</f>
        <v>42147</v>
      </c>
      <c r="B509" s="4"/>
      <c r="C509" s="4"/>
      <c r="D509" s="4"/>
      <c r="E509" s="4"/>
      <c r="H509">
        <f>'Marktpreise EEX NCG 2018'!I509</f>
        <v>20.584</v>
      </c>
      <c r="I509">
        <f>'Marktpreise EEX NCG 2018'!N509+0.19</f>
        <v>22.164870000000043</v>
      </c>
    </row>
    <row r="510" spans="1:9" x14ac:dyDescent="0.2">
      <c r="A510" s="2">
        <f>'Marktpreise EEX NCG 2018'!A510</f>
        <v>42148</v>
      </c>
      <c r="B510" s="4"/>
      <c r="C510" s="4"/>
      <c r="D510" s="4"/>
      <c r="E510" s="4"/>
      <c r="H510">
        <f>'Marktpreise EEX NCG 2018'!I510</f>
        <v>20.46</v>
      </c>
      <c r="I510">
        <f>'Marktpreise EEX NCG 2018'!N510+0.19</f>
        <v>22.154930000000036</v>
      </c>
    </row>
    <row r="511" spans="1:9" x14ac:dyDescent="0.2">
      <c r="A511" s="2">
        <f>'Marktpreise EEX NCG 2018'!A511</f>
        <v>42149</v>
      </c>
      <c r="B511" s="4"/>
      <c r="C511" s="4"/>
      <c r="D511" s="4"/>
      <c r="E511" s="4"/>
      <c r="H511">
        <f>'Marktpreise EEX NCG 2018'!I511</f>
        <v>20.634</v>
      </c>
      <c r="I511">
        <f>'Marktpreise EEX NCG 2018'!N511+0.19</f>
        <v>22.147020000000037</v>
      </c>
    </row>
    <row r="512" spans="1:9" x14ac:dyDescent="0.2">
      <c r="A512" s="2">
        <f>'Marktpreise EEX NCG 2018'!A512</f>
        <v>42150</v>
      </c>
      <c r="B512" s="4"/>
      <c r="C512" s="4"/>
      <c r="D512" s="4"/>
      <c r="E512" s="4"/>
      <c r="H512">
        <f>'Marktpreise EEX NCG 2018'!I512</f>
        <v>20.83</v>
      </c>
      <c r="I512">
        <f>'Marktpreise EEX NCG 2018'!N512+0.19</f>
        <v>22.139210000000038</v>
      </c>
    </row>
    <row r="513" spans="1:9" x14ac:dyDescent="0.2">
      <c r="A513" s="2">
        <f>'Marktpreise EEX NCG 2018'!A513</f>
        <v>42151</v>
      </c>
      <c r="B513" s="4"/>
      <c r="C513" s="4"/>
      <c r="D513" s="4"/>
      <c r="E513" s="4"/>
      <c r="H513">
        <f>'Marktpreise EEX NCG 2018'!I513</f>
        <v>20.81</v>
      </c>
      <c r="I513">
        <f>'Marktpreise EEX NCG 2018'!N513+0.19</f>
        <v>22.131265000000031</v>
      </c>
    </row>
    <row r="514" spans="1:9" x14ac:dyDescent="0.2">
      <c r="A514" s="2">
        <f>'Marktpreise EEX NCG 2018'!A514</f>
        <v>42152</v>
      </c>
      <c r="B514" s="4"/>
      <c r="C514" s="4"/>
      <c r="D514" s="4"/>
      <c r="E514" s="4"/>
      <c r="H514">
        <f>'Marktpreise EEX NCG 2018'!I514</f>
        <v>20.866</v>
      </c>
      <c r="I514">
        <f>'Marktpreise EEX NCG 2018'!N514+0.19</f>
        <v>22.122920000000033</v>
      </c>
    </row>
    <row r="515" spans="1:9" x14ac:dyDescent="0.2">
      <c r="A515" s="2">
        <f>'Marktpreise EEX NCG 2018'!A515</f>
        <v>42153</v>
      </c>
      <c r="B515" s="4"/>
      <c r="C515" s="4"/>
      <c r="D515" s="4"/>
      <c r="E515" s="4"/>
      <c r="H515">
        <f>'Marktpreise EEX NCG 2018'!I515</f>
        <v>20.721</v>
      </c>
      <c r="I515">
        <f>'Marktpreise EEX NCG 2018'!N515+0.19</f>
        <v>22.11083500000003</v>
      </c>
    </row>
    <row r="516" spans="1:9" x14ac:dyDescent="0.2">
      <c r="A516" s="2">
        <f>'Marktpreise EEX NCG 2018'!A516</f>
        <v>42154</v>
      </c>
      <c r="B516" s="4"/>
      <c r="C516" s="4"/>
      <c r="D516" s="4"/>
      <c r="E516" s="4"/>
      <c r="H516">
        <f>'Marktpreise EEX NCG 2018'!I516</f>
        <v>20.59</v>
      </c>
      <c r="I516">
        <f>'Marktpreise EEX NCG 2018'!N516+0.19</f>
        <v>22.09835500000003</v>
      </c>
    </row>
    <row r="517" spans="1:9" x14ac:dyDescent="0.2">
      <c r="A517" s="2">
        <f>'Marktpreise EEX NCG 2018'!A517</f>
        <v>42155</v>
      </c>
      <c r="B517" s="4"/>
      <c r="C517" s="4"/>
      <c r="D517" s="4"/>
      <c r="E517" s="4"/>
      <c r="H517">
        <f>'Marktpreise EEX NCG 2018'!I517</f>
        <v>20.625</v>
      </c>
      <c r="I517">
        <f>'Marktpreise EEX NCG 2018'!N517+0.19</f>
        <v>22.086400000000033</v>
      </c>
    </row>
    <row r="518" spans="1:9" x14ac:dyDescent="0.2">
      <c r="A518" s="2">
        <f>'Marktpreise EEX NCG 2018'!A518</f>
        <v>42156</v>
      </c>
      <c r="B518" s="4"/>
      <c r="C518" s="4"/>
      <c r="D518" s="4"/>
      <c r="E518" s="4"/>
      <c r="H518">
        <f>'Marktpreise EEX NCG 2018'!I518</f>
        <v>20.661999999999999</v>
      </c>
      <c r="I518">
        <f>'Marktpreise EEX NCG 2018'!N518+0.19</f>
        <v>22.076045000000033</v>
      </c>
    </row>
    <row r="519" spans="1:9" x14ac:dyDescent="0.2">
      <c r="A519" s="2">
        <f>'Marktpreise EEX NCG 2018'!A519</f>
        <v>42157</v>
      </c>
      <c r="B519" s="4"/>
      <c r="C519" s="4"/>
      <c r="D519" s="4"/>
      <c r="E519" s="4"/>
      <c r="H519">
        <f>'Marktpreise EEX NCG 2018'!I519</f>
        <v>20.577000000000002</v>
      </c>
      <c r="I519">
        <f>'Marktpreise EEX NCG 2018'!N519+0.19</f>
        <v>22.06795500000003</v>
      </c>
    </row>
    <row r="520" spans="1:9" x14ac:dyDescent="0.2">
      <c r="A520" s="2">
        <f>'Marktpreise EEX NCG 2018'!A520</f>
        <v>42158</v>
      </c>
      <c r="B520" s="4"/>
      <c r="C520" s="4"/>
      <c r="D520" s="4"/>
      <c r="E520" s="4"/>
      <c r="H520">
        <f>'Marktpreise EEX NCG 2018'!I520</f>
        <v>20.529</v>
      </c>
      <c r="I520">
        <f>'Marktpreise EEX NCG 2018'!N520+0.19</f>
        <v>22.059550000000034</v>
      </c>
    </row>
    <row r="521" spans="1:9" x14ac:dyDescent="0.2">
      <c r="A521" s="2">
        <f>'Marktpreise EEX NCG 2018'!A521</f>
        <v>42159</v>
      </c>
      <c r="B521" s="4"/>
      <c r="C521" s="4"/>
      <c r="D521" s="4"/>
      <c r="E521" s="4"/>
      <c r="H521">
        <f>'Marktpreise EEX NCG 2018'!I521</f>
        <v>20.45</v>
      </c>
      <c r="I521">
        <f>'Marktpreise EEX NCG 2018'!N521+0.19</f>
        <v>22.049150000000036</v>
      </c>
    </row>
    <row r="522" spans="1:9" x14ac:dyDescent="0.2">
      <c r="A522" s="2">
        <f>'Marktpreise EEX NCG 2018'!A522</f>
        <v>42160</v>
      </c>
      <c r="B522" s="4"/>
      <c r="C522" s="4"/>
      <c r="D522" s="4"/>
      <c r="E522" s="4"/>
      <c r="H522">
        <f>'Marktpreise EEX NCG 2018'!I522</f>
        <v>20.353000000000002</v>
      </c>
      <c r="I522">
        <f>'Marktpreise EEX NCG 2018'!N522+0.19</f>
        <v>22.034155000000034</v>
      </c>
    </row>
    <row r="523" spans="1:9" x14ac:dyDescent="0.2">
      <c r="A523" s="2">
        <f>'Marktpreise EEX NCG 2018'!A523</f>
        <v>42161</v>
      </c>
      <c r="B523" s="4"/>
      <c r="C523" s="4"/>
      <c r="D523" s="4"/>
      <c r="E523" s="4"/>
      <c r="H523">
        <f>'Marktpreise EEX NCG 2018'!I523</f>
        <v>20.440999999999999</v>
      </c>
      <c r="I523">
        <f>'Marktpreise EEX NCG 2018'!N523+0.19</f>
        <v>22.021450000000037</v>
      </c>
    </row>
    <row r="524" spans="1:9" x14ac:dyDescent="0.2">
      <c r="A524" s="2">
        <f>'Marktpreise EEX NCG 2018'!A524</f>
        <v>42162</v>
      </c>
      <c r="B524" s="4"/>
      <c r="C524" s="4"/>
      <c r="D524" s="4"/>
      <c r="E524" s="4"/>
      <c r="H524">
        <f>'Marktpreise EEX NCG 2018'!I524</f>
        <v>20.472000000000001</v>
      </c>
      <c r="I524">
        <f>'Marktpreise EEX NCG 2018'!N524+0.19</f>
        <v>22.008300000000037</v>
      </c>
    </row>
    <row r="525" spans="1:9" x14ac:dyDescent="0.2">
      <c r="A525" s="2">
        <f>'Marktpreise EEX NCG 2018'!A525</f>
        <v>42163</v>
      </c>
      <c r="B525" s="4"/>
      <c r="C525" s="4"/>
      <c r="D525" s="4"/>
      <c r="E525" s="4"/>
      <c r="H525">
        <f>'Marktpreise EEX NCG 2018'!I525</f>
        <v>20.728000000000002</v>
      </c>
      <c r="I525">
        <f>'Marktpreise EEX NCG 2018'!N525+0.19</f>
        <v>21.995570000000033</v>
      </c>
    </row>
    <row r="526" spans="1:9" x14ac:dyDescent="0.2">
      <c r="A526" s="2">
        <f>'Marktpreise EEX NCG 2018'!A526</f>
        <v>42164</v>
      </c>
      <c r="B526" s="4"/>
      <c r="C526" s="4"/>
      <c r="D526" s="4"/>
      <c r="E526" s="4"/>
      <c r="H526">
        <f>'Marktpreise EEX NCG 2018'!I526</f>
        <v>20.765999999999998</v>
      </c>
      <c r="I526">
        <f>'Marktpreise EEX NCG 2018'!N526+0.19</f>
        <v>21.983385000000027</v>
      </c>
    </row>
    <row r="527" spans="1:9" x14ac:dyDescent="0.2">
      <c r="A527" s="2">
        <f>'Marktpreise EEX NCG 2018'!A527</f>
        <v>42165</v>
      </c>
      <c r="B527" s="4"/>
      <c r="C527" s="4"/>
      <c r="D527" s="4"/>
      <c r="E527" s="4"/>
      <c r="H527">
        <f>'Marktpreise EEX NCG 2018'!I527</f>
        <v>20.887</v>
      </c>
      <c r="I527">
        <f>'Marktpreise EEX NCG 2018'!N527+0.19</f>
        <v>21.971970000000031</v>
      </c>
    </row>
    <row r="528" spans="1:9" x14ac:dyDescent="0.2">
      <c r="A528" s="2">
        <f>'Marktpreise EEX NCG 2018'!A528</f>
        <v>42166</v>
      </c>
      <c r="B528" s="4"/>
      <c r="C528" s="4"/>
      <c r="D528" s="4"/>
      <c r="E528" s="4"/>
      <c r="H528">
        <f>'Marktpreise EEX NCG 2018'!I528</f>
        <v>20.594000000000001</v>
      </c>
      <c r="I528">
        <f>'Marktpreise EEX NCG 2018'!N528+0.19</f>
        <v>21.958255000000023</v>
      </c>
    </row>
    <row r="529" spans="1:9" x14ac:dyDescent="0.2">
      <c r="A529" s="2">
        <f>'Marktpreise EEX NCG 2018'!A529</f>
        <v>42167</v>
      </c>
      <c r="B529" s="4"/>
      <c r="C529" s="4"/>
      <c r="D529" s="4"/>
      <c r="E529" s="4"/>
      <c r="H529">
        <f>'Marktpreise EEX NCG 2018'!I529</f>
        <v>20.498999999999999</v>
      </c>
      <c r="I529">
        <f>'Marktpreise EEX NCG 2018'!N529+0.19</f>
        <v>21.938825000000023</v>
      </c>
    </row>
    <row r="530" spans="1:9" x14ac:dyDescent="0.2">
      <c r="A530" s="2">
        <f>'Marktpreise EEX NCG 2018'!A530</f>
        <v>42168</v>
      </c>
      <c r="B530" s="4"/>
      <c r="C530" s="4"/>
      <c r="D530" s="4"/>
      <c r="E530" s="4"/>
      <c r="H530">
        <f>'Marktpreise EEX NCG 2018'!I530</f>
        <v>20.49</v>
      </c>
      <c r="I530">
        <f>'Marktpreise EEX NCG 2018'!N530+0.19</f>
        <v>21.91688000000002</v>
      </c>
    </row>
    <row r="531" spans="1:9" x14ac:dyDescent="0.2">
      <c r="A531" s="2">
        <f>'Marktpreise EEX NCG 2018'!A531</f>
        <v>42169</v>
      </c>
      <c r="B531" s="4"/>
      <c r="C531" s="4"/>
      <c r="D531" s="4"/>
      <c r="E531" s="4"/>
      <c r="H531">
        <f>'Marktpreise EEX NCG 2018'!I531</f>
        <v>20.552</v>
      </c>
      <c r="I531">
        <f>'Marktpreise EEX NCG 2018'!N531+0.19</f>
        <v>21.89484000000002</v>
      </c>
    </row>
    <row r="532" spans="1:9" x14ac:dyDescent="0.2">
      <c r="A532" s="2">
        <f>'Marktpreise EEX NCG 2018'!A532</f>
        <v>42170</v>
      </c>
      <c r="B532" s="4"/>
      <c r="C532" s="4"/>
      <c r="D532" s="4"/>
      <c r="E532" s="4"/>
      <c r="H532">
        <f>'Marktpreise EEX NCG 2018'!I532</f>
        <v>20.658000000000001</v>
      </c>
      <c r="I532">
        <f>'Marktpreise EEX NCG 2018'!N532+0.19</f>
        <v>21.875345000000017</v>
      </c>
    </row>
    <row r="533" spans="1:9" x14ac:dyDescent="0.2">
      <c r="A533" s="2">
        <f>'Marktpreise EEX NCG 2018'!A533</f>
        <v>42171</v>
      </c>
      <c r="B533" s="4"/>
      <c r="C533" s="4"/>
      <c r="D533" s="4"/>
      <c r="E533" s="4"/>
      <c r="H533">
        <f>'Marktpreise EEX NCG 2018'!I533</f>
        <v>20.702999999999999</v>
      </c>
      <c r="I533">
        <f>'Marktpreise EEX NCG 2018'!N533+0.19</f>
        <v>21.857230000000015</v>
      </c>
    </row>
    <row r="534" spans="1:9" x14ac:dyDescent="0.2">
      <c r="A534" s="2">
        <f>'Marktpreise EEX NCG 2018'!A534</f>
        <v>42172</v>
      </c>
      <c r="B534" s="4"/>
      <c r="C534" s="4"/>
      <c r="D534" s="4"/>
      <c r="E534" s="4"/>
      <c r="H534">
        <f>'Marktpreise EEX NCG 2018'!I534</f>
        <v>20.594000000000001</v>
      </c>
      <c r="I534">
        <f>'Marktpreise EEX NCG 2018'!N534+0.19</f>
        <v>21.838605000000008</v>
      </c>
    </row>
    <row r="535" spans="1:9" x14ac:dyDescent="0.2">
      <c r="A535" s="2">
        <f>'Marktpreise EEX NCG 2018'!A535</f>
        <v>42173</v>
      </c>
      <c r="B535" s="4"/>
      <c r="C535" s="4"/>
      <c r="D535" s="4"/>
      <c r="E535" s="4"/>
      <c r="H535">
        <f>'Marktpreise EEX NCG 2018'!I535</f>
        <v>20.501999999999999</v>
      </c>
      <c r="I535">
        <f>'Marktpreise EEX NCG 2018'!N535+0.19</f>
        <v>21.81918000000001</v>
      </c>
    </row>
    <row r="536" spans="1:9" x14ac:dyDescent="0.2">
      <c r="A536" s="2">
        <f>'Marktpreise EEX NCG 2018'!A536</f>
        <v>42174</v>
      </c>
      <c r="B536" s="4"/>
      <c r="C536" s="4"/>
      <c r="D536" s="4"/>
      <c r="E536" s="4"/>
      <c r="H536">
        <f>'Marktpreise EEX NCG 2018'!I536</f>
        <v>20.762</v>
      </c>
      <c r="I536">
        <f>'Marktpreise EEX NCG 2018'!N536+0.19</f>
        <v>21.800025000000016</v>
      </c>
    </row>
    <row r="537" spans="1:9" x14ac:dyDescent="0.2">
      <c r="A537" s="2">
        <f>'Marktpreise EEX NCG 2018'!A537</f>
        <v>42175</v>
      </c>
      <c r="B537" s="4"/>
      <c r="C537" s="4"/>
      <c r="D537" s="4"/>
      <c r="E537" s="4"/>
      <c r="H537">
        <f>'Marktpreise EEX NCG 2018'!I537</f>
        <v>20.782</v>
      </c>
      <c r="I537">
        <f>'Marktpreise EEX NCG 2018'!N537+0.19</f>
        <v>21.784300000000012</v>
      </c>
    </row>
    <row r="538" spans="1:9" x14ac:dyDescent="0.2">
      <c r="A538" s="2">
        <f>'Marktpreise EEX NCG 2018'!A538</f>
        <v>42176</v>
      </c>
      <c r="B538" s="4"/>
      <c r="C538" s="4"/>
      <c r="D538" s="4"/>
      <c r="E538" s="4"/>
      <c r="H538">
        <f>'Marktpreise EEX NCG 2018'!I538</f>
        <v>20.821999999999999</v>
      </c>
      <c r="I538">
        <f>'Marktpreise EEX NCG 2018'!N538+0.19</f>
        <v>21.769870000000015</v>
      </c>
    </row>
    <row r="539" spans="1:9" x14ac:dyDescent="0.2">
      <c r="A539" s="2">
        <f>'Marktpreise EEX NCG 2018'!A539</f>
        <v>42177</v>
      </c>
      <c r="B539" s="4"/>
      <c r="C539" s="4"/>
      <c r="D539" s="4"/>
      <c r="E539" s="4"/>
      <c r="H539">
        <f>'Marktpreise EEX NCG 2018'!I539</f>
        <v>20.946999999999999</v>
      </c>
      <c r="I539">
        <f>'Marktpreise EEX NCG 2018'!N539+0.19</f>
        <v>21.757865000000017</v>
      </c>
    </row>
    <row r="540" spans="1:9" x14ac:dyDescent="0.2">
      <c r="A540" s="2">
        <f>'Marktpreise EEX NCG 2018'!A540</f>
        <v>42178</v>
      </c>
      <c r="B540" s="4"/>
      <c r="C540" s="4"/>
      <c r="D540" s="4"/>
      <c r="E540" s="4"/>
      <c r="H540">
        <f>'Marktpreise EEX NCG 2018'!I540</f>
        <v>21.266999999999999</v>
      </c>
      <c r="I540">
        <f>'Marktpreise EEX NCG 2018'!N540+0.19</f>
        <v>21.748165000000014</v>
      </c>
    </row>
    <row r="541" spans="1:9" x14ac:dyDescent="0.2">
      <c r="A541" s="2">
        <f>'Marktpreise EEX NCG 2018'!A541</f>
        <v>42179</v>
      </c>
      <c r="B541" s="4"/>
      <c r="C541" s="4"/>
      <c r="D541" s="4"/>
      <c r="E541" s="4"/>
      <c r="H541">
        <f>'Marktpreise EEX NCG 2018'!I541</f>
        <v>21.064</v>
      </c>
      <c r="I541">
        <f>'Marktpreise EEX NCG 2018'!N541+0.19</f>
        <v>21.737260000000017</v>
      </c>
    </row>
    <row r="542" spans="1:9" x14ac:dyDescent="0.2">
      <c r="A542" s="2">
        <f>'Marktpreise EEX NCG 2018'!A542</f>
        <v>42180</v>
      </c>
      <c r="B542" s="4"/>
      <c r="C542" s="4"/>
      <c r="D542" s="4"/>
      <c r="E542" s="4"/>
      <c r="H542">
        <f>'Marktpreise EEX NCG 2018'!I542</f>
        <v>20.827000000000002</v>
      </c>
      <c r="I542">
        <f>'Marktpreise EEX NCG 2018'!N542+0.19</f>
        <v>21.724115000000012</v>
      </c>
    </row>
    <row r="543" spans="1:9" x14ac:dyDescent="0.2">
      <c r="A543" s="2">
        <f>'Marktpreise EEX NCG 2018'!A543</f>
        <v>42181</v>
      </c>
      <c r="B543" s="4"/>
      <c r="C543" s="4"/>
      <c r="D543" s="4"/>
      <c r="E543" s="4"/>
      <c r="H543">
        <f>'Marktpreise EEX NCG 2018'!I543</f>
        <v>20.76</v>
      </c>
      <c r="I543">
        <f>'Marktpreise EEX NCG 2018'!N543+0.19</f>
        <v>21.711280000000013</v>
      </c>
    </row>
    <row r="544" spans="1:9" x14ac:dyDescent="0.2">
      <c r="A544" s="2">
        <f>'Marktpreise EEX NCG 2018'!A544</f>
        <v>42182</v>
      </c>
      <c r="B544" s="4"/>
      <c r="C544" s="4"/>
      <c r="D544" s="4"/>
      <c r="E544" s="4"/>
      <c r="H544">
        <f>'Marktpreise EEX NCG 2018'!I544</f>
        <v>20.678999999999998</v>
      </c>
      <c r="I544">
        <f>'Marktpreise EEX NCG 2018'!N544+0.19</f>
        <v>21.69849000000001</v>
      </c>
    </row>
    <row r="545" spans="1:9" x14ac:dyDescent="0.2">
      <c r="A545" s="2">
        <f>'Marktpreise EEX NCG 2018'!A545</f>
        <v>42183</v>
      </c>
      <c r="B545" s="4"/>
      <c r="C545" s="4"/>
      <c r="D545" s="4"/>
      <c r="E545" s="4"/>
      <c r="H545">
        <f>'Marktpreise EEX NCG 2018'!I545</f>
        <v>20.745999999999999</v>
      </c>
      <c r="I545">
        <f>'Marktpreise EEX NCG 2018'!N545+0.19</f>
        <v>21.685745000000008</v>
      </c>
    </row>
    <row r="546" spans="1:9" x14ac:dyDescent="0.2">
      <c r="A546" s="2">
        <f>'Marktpreise EEX NCG 2018'!A546</f>
        <v>42184</v>
      </c>
      <c r="B546" s="4"/>
      <c r="C546" s="4"/>
      <c r="D546" s="4"/>
      <c r="E546" s="4"/>
      <c r="H546">
        <f>'Marktpreise EEX NCG 2018'!I546</f>
        <v>20.763000000000002</v>
      </c>
      <c r="I546">
        <f>'Marktpreise EEX NCG 2018'!N546+0.19</f>
        <v>21.675550000000012</v>
      </c>
    </row>
    <row r="547" spans="1:9" x14ac:dyDescent="0.2">
      <c r="A547" s="2">
        <f>'Marktpreise EEX NCG 2018'!A547</f>
        <v>42185</v>
      </c>
      <c r="B547" s="4"/>
      <c r="C547" s="4"/>
      <c r="D547" s="4"/>
      <c r="E547" s="4"/>
      <c r="H547">
        <f>'Marktpreise EEX NCG 2018'!I547</f>
        <v>20.797999999999998</v>
      </c>
      <c r="I547">
        <f>'Marktpreise EEX NCG 2018'!N547+0.19</f>
        <v>21.665335000000017</v>
      </c>
    </row>
    <row r="548" spans="1:9" x14ac:dyDescent="0.2">
      <c r="A548" s="2">
        <f>'Marktpreise EEX NCG 2018'!A548</f>
        <v>42186</v>
      </c>
      <c r="B548" s="4"/>
      <c r="C548" s="4"/>
      <c r="D548" s="4"/>
      <c r="E548" s="4"/>
      <c r="H548">
        <f>'Marktpreise EEX NCG 2018'!I548</f>
        <v>20.981999999999999</v>
      </c>
      <c r="I548">
        <f>'Marktpreise EEX NCG 2018'!N548+0.19</f>
        <v>21.656115000000014</v>
      </c>
    </row>
    <row r="549" spans="1:9" x14ac:dyDescent="0.2">
      <c r="A549" s="2">
        <f>'Marktpreise EEX NCG 2018'!A549</f>
        <v>42187</v>
      </c>
      <c r="B549" s="4"/>
      <c r="C549" s="4"/>
      <c r="D549" s="4"/>
      <c r="E549" s="4"/>
      <c r="H549">
        <f>'Marktpreise EEX NCG 2018'!I549</f>
        <v>21.094000000000001</v>
      </c>
      <c r="I549">
        <f>'Marktpreise EEX NCG 2018'!N549+0.19</f>
        <v>21.646670000000011</v>
      </c>
    </row>
    <row r="550" spans="1:9" x14ac:dyDescent="0.2">
      <c r="A550" s="2">
        <f>'Marktpreise EEX NCG 2018'!A550</f>
        <v>42188</v>
      </c>
      <c r="B550" s="4"/>
      <c r="C550" s="4"/>
      <c r="D550" s="4"/>
      <c r="E550" s="4"/>
      <c r="H550">
        <f>'Marktpreise EEX NCG 2018'!I550</f>
        <v>21.036999999999999</v>
      </c>
      <c r="I550">
        <f>'Marktpreise EEX NCG 2018'!N550+0.19</f>
        <v>21.638555000000011</v>
      </c>
    </row>
    <row r="551" spans="1:9" x14ac:dyDescent="0.2">
      <c r="A551" s="2">
        <f>'Marktpreise EEX NCG 2018'!A551</f>
        <v>42189</v>
      </c>
      <c r="B551" s="4"/>
      <c r="C551" s="4"/>
      <c r="D551" s="4"/>
      <c r="E551" s="4"/>
      <c r="H551">
        <f>'Marktpreise EEX NCG 2018'!I551</f>
        <v>21.064</v>
      </c>
      <c r="I551">
        <f>'Marktpreise EEX NCG 2018'!N551+0.19</f>
        <v>21.631225000000015</v>
      </c>
    </row>
    <row r="552" spans="1:9" x14ac:dyDescent="0.2">
      <c r="A552" s="2">
        <f>'Marktpreise EEX NCG 2018'!A552</f>
        <v>42190</v>
      </c>
      <c r="B552" s="4"/>
      <c r="C552" s="4"/>
      <c r="D552" s="4"/>
      <c r="E552" s="4"/>
      <c r="H552">
        <f>'Marktpreise EEX NCG 2018'!I552</f>
        <v>21.134</v>
      </c>
      <c r="I552">
        <f>'Marktpreise EEX NCG 2018'!N552+0.19</f>
        <v>21.623985000000012</v>
      </c>
    </row>
    <row r="553" spans="1:9" x14ac:dyDescent="0.2">
      <c r="A553" s="2">
        <f>'Marktpreise EEX NCG 2018'!A553</f>
        <v>42191</v>
      </c>
      <c r="B553" s="4"/>
      <c r="C553" s="4"/>
      <c r="D553" s="4"/>
      <c r="E553" s="4"/>
      <c r="H553">
        <f>'Marktpreise EEX NCG 2018'!I553</f>
        <v>21.279</v>
      </c>
      <c r="I553">
        <f>'Marktpreise EEX NCG 2018'!N553+0.19</f>
        <v>21.617605000000015</v>
      </c>
    </row>
    <row r="554" spans="1:9" x14ac:dyDescent="0.2">
      <c r="A554" s="2">
        <f>'Marktpreise EEX NCG 2018'!A554</f>
        <v>42192</v>
      </c>
      <c r="B554" s="4"/>
      <c r="C554" s="4"/>
      <c r="D554" s="4"/>
      <c r="E554" s="4"/>
      <c r="H554">
        <f>'Marktpreise EEX NCG 2018'!I554</f>
        <v>20.946000000000002</v>
      </c>
      <c r="I554">
        <f>'Marktpreise EEX NCG 2018'!N554+0.19</f>
        <v>21.611375000000013</v>
      </c>
    </row>
    <row r="555" spans="1:9" x14ac:dyDescent="0.2">
      <c r="A555" s="2">
        <f>'Marktpreise EEX NCG 2018'!A555</f>
        <v>42193</v>
      </c>
      <c r="B555" s="4"/>
      <c r="C555" s="4"/>
      <c r="D555" s="4"/>
      <c r="E555" s="4"/>
      <c r="H555">
        <f>'Marktpreise EEX NCG 2018'!I555</f>
        <v>20.884</v>
      </c>
      <c r="I555">
        <f>'Marktpreise EEX NCG 2018'!N555+0.19</f>
        <v>21.604630000000011</v>
      </c>
    </row>
    <row r="556" spans="1:9" x14ac:dyDescent="0.2">
      <c r="A556" s="2">
        <f>'Marktpreise EEX NCG 2018'!A556</f>
        <v>42194</v>
      </c>
      <c r="B556" s="4"/>
      <c r="C556" s="4"/>
      <c r="D556" s="4"/>
      <c r="E556" s="4"/>
      <c r="H556">
        <f>'Marktpreise EEX NCG 2018'!I556</f>
        <v>20.986000000000001</v>
      </c>
      <c r="I556">
        <f>'Marktpreise EEX NCG 2018'!N556+0.19</f>
        <v>21.597855000000013</v>
      </c>
    </row>
    <row r="557" spans="1:9" x14ac:dyDescent="0.2">
      <c r="A557" s="2">
        <f>'Marktpreise EEX NCG 2018'!A557</f>
        <v>42195</v>
      </c>
      <c r="B557" s="4"/>
      <c r="C557" s="4"/>
      <c r="D557" s="4"/>
      <c r="E557" s="4"/>
      <c r="H557">
        <f>'Marktpreise EEX NCG 2018'!I557</f>
        <v>21.015999999999998</v>
      </c>
      <c r="I557">
        <f>'Marktpreise EEX NCG 2018'!N557+0.19</f>
        <v>21.592620000000011</v>
      </c>
    </row>
    <row r="558" spans="1:9" x14ac:dyDescent="0.2">
      <c r="A558" s="2">
        <f>'Marktpreise EEX NCG 2018'!A558</f>
        <v>42196</v>
      </c>
      <c r="B558" s="4"/>
      <c r="C558" s="4"/>
      <c r="D558" s="4"/>
      <c r="E558" s="4"/>
      <c r="H558">
        <f>'Marktpreise EEX NCG 2018'!I558</f>
        <v>21.015000000000001</v>
      </c>
      <c r="I558">
        <f>'Marktpreise EEX NCG 2018'!N558+0.19</f>
        <v>21.587735000000009</v>
      </c>
    </row>
    <row r="559" spans="1:9" x14ac:dyDescent="0.2">
      <c r="A559" s="2">
        <f>'Marktpreise EEX NCG 2018'!A559</f>
        <v>42197</v>
      </c>
      <c r="B559" s="4"/>
      <c r="C559" s="4"/>
      <c r="D559" s="4"/>
      <c r="E559" s="4"/>
      <c r="H559">
        <f>'Marktpreise EEX NCG 2018'!I559</f>
        <v>21.06</v>
      </c>
      <c r="I559">
        <f>'Marktpreise EEX NCG 2018'!N559+0.19</f>
        <v>21.583015000000007</v>
      </c>
    </row>
    <row r="560" spans="1:9" x14ac:dyDescent="0.2">
      <c r="A560" s="2">
        <f>'Marktpreise EEX NCG 2018'!A560</f>
        <v>42198</v>
      </c>
      <c r="B560" s="4"/>
      <c r="C560" s="4"/>
      <c r="D560" s="4"/>
      <c r="E560" s="4"/>
      <c r="H560">
        <f>'Marktpreise EEX NCG 2018'!I560</f>
        <v>21.177</v>
      </c>
      <c r="I560">
        <f>'Marktpreise EEX NCG 2018'!N560+0.19</f>
        <v>21.576595000000005</v>
      </c>
    </row>
    <row r="561" spans="1:9" x14ac:dyDescent="0.2">
      <c r="A561" s="2">
        <f>'Marktpreise EEX NCG 2018'!A561</f>
        <v>42199</v>
      </c>
      <c r="B561" s="4"/>
      <c r="C561" s="4"/>
      <c r="D561" s="4"/>
      <c r="E561" s="4"/>
      <c r="H561">
        <f>'Marktpreise EEX NCG 2018'!I561</f>
        <v>21.154</v>
      </c>
      <c r="I561">
        <f>'Marktpreise EEX NCG 2018'!N561+0.19</f>
        <v>21.567090000000004</v>
      </c>
    </row>
    <row r="562" spans="1:9" x14ac:dyDescent="0.2">
      <c r="A562" s="2">
        <f>'Marktpreise EEX NCG 2018'!A562</f>
        <v>42200</v>
      </c>
      <c r="B562" s="4"/>
      <c r="C562" s="4"/>
      <c r="D562" s="4"/>
      <c r="E562" s="4"/>
      <c r="H562">
        <f>'Marktpreise EEX NCG 2018'!I562</f>
        <v>21.231999999999999</v>
      </c>
      <c r="I562">
        <f>'Marktpreise EEX NCG 2018'!N562+0.19</f>
        <v>21.557655000000004</v>
      </c>
    </row>
    <row r="563" spans="1:9" x14ac:dyDescent="0.2">
      <c r="A563" s="2">
        <f>'Marktpreise EEX NCG 2018'!A563</f>
        <v>42201</v>
      </c>
      <c r="B563" s="4"/>
      <c r="C563" s="4"/>
      <c r="D563" s="4"/>
      <c r="E563" s="4"/>
      <c r="H563">
        <f>'Marktpreise EEX NCG 2018'!I563</f>
        <v>21.28</v>
      </c>
      <c r="I563">
        <f>'Marktpreise EEX NCG 2018'!N563+0.19</f>
        <v>21.544975000000012</v>
      </c>
    </row>
    <row r="564" spans="1:9" x14ac:dyDescent="0.2">
      <c r="A564" s="2">
        <f>'Marktpreise EEX NCG 2018'!A564</f>
        <v>42202</v>
      </c>
      <c r="B564" s="4"/>
      <c r="C564" s="4"/>
      <c r="D564" s="4"/>
      <c r="E564" s="4"/>
      <c r="H564">
        <f>'Marktpreise EEX NCG 2018'!I564</f>
        <v>20.984999999999999</v>
      </c>
      <c r="I564">
        <f>'Marktpreise EEX NCG 2018'!N564+0.19</f>
        <v>21.538765000000012</v>
      </c>
    </row>
    <row r="565" spans="1:9" x14ac:dyDescent="0.2">
      <c r="A565" s="2">
        <f>'Marktpreise EEX NCG 2018'!A565</f>
        <v>42203</v>
      </c>
      <c r="B565" s="4"/>
      <c r="C565" s="4"/>
      <c r="D565" s="4"/>
      <c r="E565" s="4"/>
      <c r="H565">
        <f>'Marktpreise EEX NCG 2018'!I565</f>
        <v>21.015000000000001</v>
      </c>
      <c r="I565">
        <f>'Marktpreise EEX NCG 2018'!N565+0.19</f>
        <v>21.536400000000008</v>
      </c>
    </row>
    <row r="566" spans="1:9" x14ac:dyDescent="0.2">
      <c r="A566" s="2">
        <f>'Marktpreise EEX NCG 2018'!A566</f>
        <v>42204</v>
      </c>
      <c r="B566" s="4"/>
      <c r="C566" s="4"/>
      <c r="D566" s="4"/>
      <c r="E566" s="4"/>
      <c r="H566">
        <f>'Marktpreise EEX NCG 2018'!I566</f>
        <v>21.184999999999999</v>
      </c>
      <c r="I566">
        <f>'Marktpreise EEX NCG 2018'!N566+0.19</f>
        <v>21.534830000000007</v>
      </c>
    </row>
    <row r="567" spans="1:9" x14ac:dyDescent="0.2">
      <c r="A567" s="2">
        <f>'Marktpreise EEX NCG 2018'!A567</f>
        <v>42205</v>
      </c>
      <c r="B567" s="4"/>
      <c r="C567" s="4"/>
      <c r="D567" s="4"/>
      <c r="E567" s="4"/>
      <c r="H567">
        <f>'Marktpreise EEX NCG 2018'!I567</f>
        <v>21.225999999999999</v>
      </c>
      <c r="I567">
        <f>'Marktpreise EEX NCG 2018'!N567+0.19</f>
        <v>21.533410000000011</v>
      </c>
    </row>
    <row r="568" spans="1:9" x14ac:dyDescent="0.2">
      <c r="A568" s="2">
        <f>'Marktpreise EEX NCG 2018'!A568</f>
        <v>42206</v>
      </c>
      <c r="B568" s="4"/>
      <c r="C568" s="4"/>
      <c r="D568" s="4"/>
      <c r="E568" s="4"/>
      <c r="H568">
        <f>'Marktpreise EEX NCG 2018'!I568</f>
        <v>21.16</v>
      </c>
      <c r="I568">
        <f>'Marktpreise EEX NCG 2018'!N568+0.19</f>
        <v>21.536215000000009</v>
      </c>
    </row>
    <row r="569" spans="1:9" x14ac:dyDescent="0.2">
      <c r="A569" s="2">
        <f>'Marktpreise EEX NCG 2018'!A569</f>
        <v>42207</v>
      </c>
      <c r="B569" s="4"/>
      <c r="C569" s="4"/>
      <c r="D569" s="4"/>
      <c r="E569" s="4"/>
      <c r="H569">
        <f>'Marktpreise EEX NCG 2018'!I569</f>
        <v>20.904</v>
      </c>
      <c r="I569">
        <f>'Marktpreise EEX NCG 2018'!N569+0.19</f>
        <v>21.53751500000001</v>
      </c>
    </row>
    <row r="570" spans="1:9" x14ac:dyDescent="0.2">
      <c r="A570" s="2">
        <f>'Marktpreise EEX NCG 2018'!A570</f>
        <v>42208</v>
      </c>
      <c r="B570" s="4"/>
      <c r="C570" s="4"/>
      <c r="D570" s="4"/>
      <c r="E570" s="4"/>
      <c r="H570">
        <f>'Marktpreise EEX NCG 2018'!I570</f>
        <v>20.763000000000002</v>
      </c>
      <c r="I570">
        <f>'Marktpreise EEX NCG 2018'!N570+0.19</f>
        <v>21.533645000000011</v>
      </c>
    </row>
    <row r="571" spans="1:9" x14ac:dyDescent="0.2">
      <c r="A571" s="2">
        <f>'Marktpreise EEX NCG 2018'!A571</f>
        <v>42209</v>
      </c>
      <c r="B571" s="4"/>
      <c r="C571" s="4"/>
      <c r="D571" s="4"/>
      <c r="E571" s="4"/>
      <c r="H571">
        <f>'Marktpreise EEX NCG 2018'!I571</f>
        <v>20.646999999999998</v>
      </c>
      <c r="I571">
        <f>'Marktpreise EEX NCG 2018'!N571+0.19</f>
        <v>21.533055000000015</v>
      </c>
    </row>
    <row r="572" spans="1:9" x14ac:dyDescent="0.2">
      <c r="A572" s="2">
        <f>'Marktpreise EEX NCG 2018'!A572</f>
        <v>42210</v>
      </c>
      <c r="B572" s="4"/>
      <c r="C572" s="4"/>
      <c r="D572" s="4"/>
      <c r="E572" s="4"/>
      <c r="H572">
        <f>'Marktpreise EEX NCG 2018'!I572</f>
        <v>20.66</v>
      </c>
      <c r="I572">
        <f>'Marktpreise EEX NCG 2018'!N572+0.19</f>
        <v>21.535795000000014</v>
      </c>
    </row>
    <row r="573" spans="1:9" x14ac:dyDescent="0.2">
      <c r="A573" s="2">
        <f>'Marktpreise EEX NCG 2018'!A573</f>
        <v>42211</v>
      </c>
      <c r="B573" s="4"/>
      <c r="C573" s="4"/>
      <c r="D573" s="4"/>
      <c r="E573" s="4"/>
      <c r="H573">
        <f>'Marktpreise EEX NCG 2018'!I573</f>
        <v>20.733000000000001</v>
      </c>
      <c r="I573">
        <f>'Marktpreise EEX NCG 2018'!N573+0.19</f>
        <v>21.541035000000011</v>
      </c>
    </row>
    <row r="574" spans="1:9" x14ac:dyDescent="0.2">
      <c r="A574" s="2">
        <f>'Marktpreise EEX NCG 2018'!A574</f>
        <v>42212</v>
      </c>
      <c r="B574" s="4"/>
      <c r="C574" s="4"/>
      <c r="D574" s="4"/>
      <c r="E574" s="4"/>
      <c r="H574">
        <f>'Marktpreise EEX NCG 2018'!I574</f>
        <v>20.669</v>
      </c>
      <c r="I574">
        <f>'Marktpreise EEX NCG 2018'!N574+0.19</f>
        <v>21.545825000000011</v>
      </c>
    </row>
    <row r="575" spans="1:9" x14ac:dyDescent="0.2">
      <c r="A575" s="2">
        <f>'Marktpreise EEX NCG 2018'!A575</f>
        <v>42213</v>
      </c>
      <c r="B575" s="4"/>
      <c r="C575" s="4"/>
      <c r="D575" s="4"/>
      <c r="E575" s="4"/>
      <c r="H575">
        <f>'Marktpreise EEX NCG 2018'!I575</f>
        <v>20.850999999999999</v>
      </c>
      <c r="I575">
        <f>'Marktpreise EEX NCG 2018'!N575+0.19</f>
        <v>21.552735000000013</v>
      </c>
    </row>
    <row r="576" spans="1:9" x14ac:dyDescent="0.2">
      <c r="A576" s="2">
        <f>'Marktpreise EEX NCG 2018'!A576</f>
        <v>42214</v>
      </c>
      <c r="B576" s="4"/>
      <c r="C576" s="4"/>
      <c r="D576" s="4"/>
      <c r="E576" s="4"/>
      <c r="H576">
        <f>'Marktpreise EEX NCG 2018'!I576</f>
        <v>20.875</v>
      </c>
      <c r="I576">
        <f>'Marktpreise EEX NCG 2018'!N576+0.19</f>
        <v>21.559270000000012</v>
      </c>
    </row>
    <row r="577" spans="1:9" x14ac:dyDescent="0.2">
      <c r="A577" s="2">
        <f>'Marktpreise EEX NCG 2018'!A577</f>
        <v>42215</v>
      </c>
      <c r="B577" s="4"/>
      <c r="C577" s="4"/>
      <c r="D577" s="4"/>
      <c r="E577" s="4"/>
      <c r="H577">
        <f>'Marktpreise EEX NCG 2018'!I577</f>
        <v>21.061</v>
      </c>
      <c r="I577">
        <f>'Marktpreise EEX NCG 2018'!N577+0.19</f>
        <v>21.564690000000009</v>
      </c>
    </row>
    <row r="578" spans="1:9" x14ac:dyDescent="0.2">
      <c r="A578" s="2">
        <f>'Marktpreise EEX NCG 2018'!A578</f>
        <v>42216</v>
      </c>
      <c r="B578" s="4"/>
      <c r="C578" s="4"/>
      <c r="D578" s="4"/>
      <c r="E578" s="4"/>
      <c r="H578">
        <f>'Marktpreise EEX NCG 2018'!I578</f>
        <v>20.808</v>
      </c>
      <c r="I578">
        <f>'Marktpreise EEX NCG 2018'!N578+0.19</f>
        <v>21.568800000000017</v>
      </c>
    </row>
    <row r="579" spans="1:9" x14ac:dyDescent="0.2">
      <c r="A579" s="2">
        <f>'Marktpreise EEX NCG 2018'!A579</f>
        <v>42217</v>
      </c>
      <c r="B579" s="4"/>
      <c r="C579" s="4"/>
      <c r="D579" s="4"/>
      <c r="E579" s="4"/>
      <c r="H579">
        <f>'Marktpreise EEX NCG 2018'!I579</f>
        <v>20.765999999999998</v>
      </c>
      <c r="I579">
        <f>'Marktpreise EEX NCG 2018'!N579+0.19</f>
        <v>21.567985000000014</v>
      </c>
    </row>
    <row r="580" spans="1:9" x14ac:dyDescent="0.2">
      <c r="A580" s="2">
        <f>'Marktpreise EEX NCG 2018'!A580</f>
        <v>42218</v>
      </c>
      <c r="B580" s="4"/>
      <c r="C580" s="4"/>
      <c r="D580" s="4"/>
      <c r="E580" s="4"/>
      <c r="H580">
        <f>'Marktpreise EEX NCG 2018'!I580</f>
        <v>20.808</v>
      </c>
      <c r="I580">
        <f>'Marktpreise EEX NCG 2018'!N580+0.19</f>
        <v>21.56555000000002</v>
      </c>
    </row>
    <row r="581" spans="1:9" x14ac:dyDescent="0.2">
      <c r="A581" s="2">
        <f>'Marktpreise EEX NCG 2018'!A581</f>
        <v>42219</v>
      </c>
      <c r="B581" s="4"/>
      <c r="C581" s="4"/>
      <c r="D581" s="4"/>
      <c r="E581" s="4"/>
      <c r="H581">
        <f>'Marktpreise EEX NCG 2018'!I581</f>
        <v>20.69</v>
      </c>
      <c r="I581">
        <f>'Marktpreise EEX NCG 2018'!N581+0.19</f>
        <v>21.566540000000021</v>
      </c>
    </row>
    <row r="582" spans="1:9" x14ac:dyDescent="0.2">
      <c r="A582" s="2">
        <f>'Marktpreise EEX NCG 2018'!A582</f>
        <v>42220</v>
      </c>
      <c r="B582" s="4"/>
      <c r="C582" s="4"/>
      <c r="D582" s="4"/>
      <c r="E582" s="4"/>
      <c r="H582">
        <f>'Marktpreise EEX NCG 2018'!I582</f>
        <v>20.548999999999999</v>
      </c>
      <c r="I582">
        <f>'Marktpreise EEX NCG 2018'!N582+0.19</f>
        <v>21.568600000000025</v>
      </c>
    </row>
    <row r="583" spans="1:9" x14ac:dyDescent="0.2">
      <c r="A583" s="2">
        <f>'Marktpreise EEX NCG 2018'!A583</f>
        <v>42221</v>
      </c>
      <c r="B583" s="4"/>
      <c r="C583" s="4"/>
      <c r="D583" s="4"/>
      <c r="E583" s="4"/>
      <c r="H583">
        <f>'Marktpreise EEX NCG 2018'!I583</f>
        <v>20.385999999999999</v>
      </c>
      <c r="I583">
        <f>'Marktpreise EEX NCG 2018'!N583+0.19</f>
        <v>21.569370000000028</v>
      </c>
    </row>
    <row r="584" spans="1:9" x14ac:dyDescent="0.2">
      <c r="A584" s="2">
        <f>'Marktpreise EEX NCG 2018'!A584</f>
        <v>42222</v>
      </c>
      <c r="B584" s="4"/>
      <c r="C584" s="4"/>
      <c r="D584" s="4"/>
      <c r="E584" s="4"/>
      <c r="H584">
        <f>'Marktpreise EEX NCG 2018'!I584</f>
        <v>20.693000000000001</v>
      </c>
      <c r="I584">
        <f>'Marktpreise EEX NCG 2018'!N584+0.19</f>
        <v>21.570845000000023</v>
      </c>
    </row>
    <row r="585" spans="1:9" x14ac:dyDescent="0.2">
      <c r="A585" s="2">
        <f>'Marktpreise EEX NCG 2018'!A585</f>
        <v>42223</v>
      </c>
      <c r="B585" s="4"/>
      <c r="C585" s="4"/>
      <c r="D585" s="4"/>
      <c r="E585" s="4"/>
      <c r="H585">
        <f>'Marktpreise EEX NCG 2018'!I585</f>
        <v>20.195</v>
      </c>
      <c r="I585">
        <f>'Marktpreise EEX NCG 2018'!N585+0.19</f>
        <v>21.573080000000022</v>
      </c>
    </row>
    <row r="586" spans="1:9" x14ac:dyDescent="0.2">
      <c r="A586" s="2">
        <f>'Marktpreise EEX NCG 2018'!A586</f>
        <v>42224</v>
      </c>
      <c r="B586" s="4"/>
      <c r="C586" s="4"/>
      <c r="D586" s="4"/>
      <c r="E586" s="4"/>
      <c r="H586">
        <f>'Marktpreise EEX NCG 2018'!I586</f>
        <v>20.189</v>
      </c>
      <c r="I586">
        <f>'Marktpreise EEX NCG 2018'!N586+0.19</f>
        <v>21.576425000000022</v>
      </c>
    </row>
    <row r="587" spans="1:9" x14ac:dyDescent="0.2">
      <c r="A587" s="2">
        <f>'Marktpreise EEX NCG 2018'!A587</f>
        <v>42225</v>
      </c>
      <c r="B587" s="4"/>
      <c r="C587" s="4"/>
      <c r="D587" s="4"/>
      <c r="E587" s="4"/>
      <c r="H587">
        <f>'Marktpreise EEX NCG 2018'!I587</f>
        <v>20.324999999999999</v>
      </c>
      <c r="I587">
        <f>'Marktpreise EEX NCG 2018'!N587+0.19</f>
        <v>21.578900000000026</v>
      </c>
    </row>
    <row r="588" spans="1:9" x14ac:dyDescent="0.2">
      <c r="A588" s="2">
        <f>'Marktpreise EEX NCG 2018'!A588</f>
        <v>42226</v>
      </c>
      <c r="B588" s="4"/>
      <c r="C588" s="4"/>
      <c r="D588" s="4"/>
      <c r="E588" s="4"/>
      <c r="H588">
        <f>'Marktpreise EEX NCG 2018'!I588</f>
        <v>20.201000000000001</v>
      </c>
      <c r="I588">
        <f>'Marktpreise EEX NCG 2018'!N588+0.19</f>
        <v>21.580330000000021</v>
      </c>
    </row>
    <row r="589" spans="1:9" x14ac:dyDescent="0.2">
      <c r="A589" s="2">
        <f>'Marktpreise EEX NCG 2018'!A589</f>
        <v>42227</v>
      </c>
      <c r="B589" s="4"/>
      <c r="C589" s="4"/>
      <c r="D589" s="4"/>
      <c r="E589" s="4"/>
      <c r="H589">
        <f>'Marktpreise EEX NCG 2018'!I589</f>
        <v>20.187999999999999</v>
      </c>
      <c r="I589">
        <f>'Marktpreise EEX NCG 2018'!N589+0.19</f>
        <v>21.581555000000026</v>
      </c>
    </row>
    <row r="590" spans="1:9" x14ac:dyDescent="0.2">
      <c r="A590" s="2">
        <f>'Marktpreise EEX NCG 2018'!A590</f>
        <v>42228</v>
      </c>
      <c r="B590" s="4"/>
      <c r="C590" s="4"/>
      <c r="D590" s="4"/>
      <c r="E590" s="4"/>
      <c r="H590">
        <f>'Marktpreise EEX NCG 2018'!I590</f>
        <v>19.884</v>
      </c>
      <c r="I590">
        <f>'Marktpreise EEX NCG 2018'!N590+0.19</f>
        <v>21.581490000000024</v>
      </c>
    </row>
    <row r="591" spans="1:9" x14ac:dyDescent="0.2">
      <c r="A591" s="2">
        <f>'Marktpreise EEX NCG 2018'!A591</f>
        <v>42229</v>
      </c>
      <c r="B591" s="4"/>
      <c r="C591" s="4"/>
      <c r="D591" s="4"/>
      <c r="E591" s="4"/>
      <c r="H591">
        <f>'Marktpreise EEX NCG 2018'!I591</f>
        <v>19.908000000000001</v>
      </c>
      <c r="I591">
        <f>'Marktpreise EEX NCG 2018'!N591+0.19</f>
        <v>21.580755000000018</v>
      </c>
    </row>
    <row r="592" spans="1:9" x14ac:dyDescent="0.2">
      <c r="A592" s="2">
        <f>'Marktpreise EEX NCG 2018'!A592</f>
        <v>42230</v>
      </c>
      <c r="B592" s="4"/>
      <c r="C592" s="4"/>
      <c r="D592" s="4"/>
      <c r="E592" s="4"/>
      <c r="H592">
        <f>'Marktpreise EEX NCG 2018'!I592</f>
        <v>19.832000000000001</v>
      </c>
      <c r="I592">
        <f>'Marktpreise EEX NCG 2018'!N592+0.19</f>
        <v>21.57934000000002</v>
      </c>
    </row>
    <row r="593" spans="1:9" x14ac:dyDescent="0.2">
      <c r="A593" s="2">
        <f>'Marktpreise EEX NCG 2018'!A593</f>
        <v>42231</v>
      </c>
      <c r="B593" s="4"/>
      <c r="C593" s="4"/>
      <c r="D593" s="4"/>
      <c r="E593" s="4"/>
      <c r="H593">
        <f>'Marktpreise EEX NCG 2018'!I593</f>
        <v>19.722999999999999</v>
      </c>
      <c r="I593">
        <f>'Marktpreise EEX NCG 2018'!N593+0.19</f>
        <v>21.576400000000024</v>
      </c>
    </row>
    <row r="594" spans="1:9" x14ac:dyDescent="0.2">
      <c r="A594" s="2">
        <f>'Marktpreise EEX NCG 2018'!A594</f>
        <v>42232</v>
      </c>
      <c r="B594" s="4"/>
      <c r="C594" s="4"/>
      <c r="D594" s="4"/>
      <c r="E594" s="4"/>
      <c r="H594">
        <f>'Marktpreise EEX NCG 2018'!I594</f>
        <v>19.959</v>
      </c>
      <c r="I594">
        <f>'Marktpreise EEX NCG 2018'!N594+0.19</f>
        <v>21.573500000000024</v>
      </c>
    </row>
    <row r="595" spans="1:9" x14ac:dyDescent="0.2">
      <c r="A595" s="2">
        <f>'Marktpreise EEX NCG 2018'!A595</f>
        <v>42233</v>
      </c>
      <c r="B595" s="4"/>
      <c r="C595" s="4"/>
      <c r="D595" s="4"/>
      <c r="E595" s="4"/>
      <c r="H595">
        <f>'Marktpreise EEX NCG 2018'!I595</f>
        <v>19.936</v>
      </c>
      <c r="I595">
        <f>'Marktpreise EEX NCG 2018'!N595+0.19</f>
        <v>21.567425000000021</v>
      </c>
    </row>
    <row r="596" spans="1:9" x14ac:dyDescent="0.2">
      <c r="A596" s="2">
        <f>'Marktpreise EEX NCG 2018'!A596</f>
        <v>42234</v>
      </c>
      <c r="B596" s="4"/>
      <c r="C596" s="4"/>
      <c r="D596" s="4"/>
      <c r="E596" s="4"/>
      <c r="H596">
        <f>'Marktpreise EEX NCG 2018'!I596</f>
        <v>19.510999999999999</v>
      </c>
      <c r="I596">
        <f>'Marktpreise EEX NCG 2018'!N596+0.19</f>
        <v>21.560860000000023</v>
      </c>
    </row>
    <row r="597" spans="1:9" x14ac:dyDescent="0.2">
      <c r="A597" s="2">
        <f>'Marktpreise EEX NCG 2018'!A597</f>
        <v>42235</v>
      </c>
      <c r="B597" s="4"/>
      <c r="C597" s="4"/>
      <c r="D597" s="4"/>
      <c r="E597" s="4"/>
      <c r="H597">
        <f>'Marktpreise EEX NCG 2018'!I597</f>
        <v>19.510999999999999</v>
      </c>
      <c r="I597">
        <f>'Marktpreise EEX NCG 2018'!N597+0.19</f>
        <v>21.554020000000019</v>
      </c>
    </row>
    <row r="598" spans="1:9" x14ac:dyDescent="0.2">
      <c r="A598" s="2">
        <f>'Marktpreise EEX NCG 2018'!A598</f>
        <v>42236</v>
      </c>
      <c r="B598" s="4"/>
      <c r="C598" s="4"/>
      <c r="D598" s="4"/>
      <c r="E598" s="4"/>
      <c r="H598">
        <f>'Marktpreise EEX NCG 2018'!I598</f>
        <v>19.643000000000001</v>
      </c>
      <c r="I598">
        <f>'Marktpreise EEX NCG 2018'!N598+0.19</f>
        <v>21.547635000000021</v>
      </c>
    </row>
    <row r="599" spans="1:9" x14ac:dyDescent="0.2">
      <c r="A599" s="2">
        <f>'Marktpreise EEX NCG 2018'!A599</f>
        <v>42237</v>
      </c>
      <c r="B599" s="4"/>
      <c r="C599" s="4"/>
      <c r="D599" s="4"/>
      <c r="E599" s="4"/>
      <c r="H599">
        <f>'Marktpreise EEX NCG 2018'!I599</f>
        <v>19.152000000000001</v>
      </c>
      <c r="I599">
        <f>'Marktpreise EEX NCG 2018'!N599+0.19</f>
        <v>21.537665000000018</v>
      </c>
    </row>
    <row r="600" spans="1:9" x14ac:dyDescent="0.2">
      <c r="A600" s="2">
        <f>'Marktpreise EEX NCG 2018'!A600</f>
        <v>42238</v>
      </c>
      <c r="B600" s="4"/>
      <c r="C600" s="4"/>
      <c r="D600" s="4"/>
      <c r="E600" s="4"/>
      <c r="H600">
        <f>'Marktpreise EEX NCG 2018'!I600</f>
        <v>19.157</v>
      </c>
      <c r="I600">
        <f>'Marktpreise EEX NCG 2018'!N600+0.19</f>
        <v>21.528255000000009</v>
      </c>
    </row>
    <row r="601" spans="1:9" x14ac:dyDescent="0.2">
      <c r="A601" s="2">
        <f>'Marktpreise EEX NCG 2018'!A601</f>
        <v>42239</v>
      </c>
      <c r="B601" s="4"/>
      <c r="C601" s="4"/>
      <c r="D601" s="4"/>
      <c r="E601" s="4"/>
      <c r="H601">
        <f>'Marktpreise EEX NCG 2018'!I601</f>
        <v>19.414999999999999</v>
      </c>
      <c r="I601">
        <f>'Marktpreise EEX NCG 2018'!N601+0.19</f>
        <v>21.518625000000011</v>
      </c>
    </row>
    <row r="602" spans="1:9" x14ac:dyDescent="0.2">
      <c r="A602" s="2">
        <f>'Marktpreise EEX NCG 2018'!A602</f>
        <v>42240</v>
      </c>
      <c r="B602" s="4"/>
      <c r="C602" s="4"/>
      <c r="D602" s="4"/>
      <c r="E602" s="4"/>
      <c r="H602">
        <f>'Marktpreise EEX NCG 2018'!I602</f>
        <v>18.951000000000001</v>
      </c>
      <c r="I602">
        <f>'Marktpreise EEX NCG 2018'!N602+0.19</f>
        <v>21.504035000000005</v>
      </c>
    </row>
    <row r="603" spans="1:9" x14ac:dyDescent="0.2">
      <c r="A603" s="2">
        <f>'Marktpreise EEX NCG 2018'!A603</f>
        <v>42241</v>
      </c>
      <c r="B603" s="4"/>
      <c r="C603" s="4"/>
      <c r="D603" s="4"/>
      <c r="E603" s="4"/>
      <c r="H603">
        <f>'Marktpreise EEX NCG 2018'!I603</f>
        <v>19.588000000000001</v>
      </c>
      <c r="I603">
        <f>'Marktpreise EEX NCG 2018'!N603+0.19</f>
        <v>21.492640000000002</v>
      </c>
    </row>
    <row r="604" spans="1:9" x14ac:dyDescent="0.2">
      <c r="A604" s="2">
        <f>'Marktpreise EEX NCG 2018'!A604</f>
        <v>42242</v>
      </c>
      <c r="B604" s="4"/>
      <c r="C604" s="4"/>
      <c r="D604" s="4"/>
      <c r="E604" s="4"/>
      <c r="H604">
        <f>'Marktpreise EEX NCG 2018'!I604</f>
        <v>19.245000000000001</v>
      </c>
      <c r="I604">
        <f>'Marktpreise EEX NCG 2018'!N604+0.19</f>
        <v>21.479800000000004</v>
      </c>
    </row>
    <row r="605" spans="1:9" x14ac:dyDescent="0.2">
      <c r="A605" s="2">
        <f>'Marktpreise EEX NCG 2018'!A605</f>
        <v>42243</v>
      </c>
      <c r="B605" s="4"/>
      <c r="C605" s="4"/>
      <c r="D605" s="4"/>
      <c r="E605" s="4"/>
      <c r="H605">
        <f>'Marktpreise EEX NCG 2018'!I605</f>
        <v>19.38</v>
      </c>
      <c r="I605">
        <f>'Marktpreise EEX NCG 2018'!N605+0.19</f>
        <v>21.46726</v>
      </c>
    </row>
    <row r="606" spans="1:9" x14ac:dyDescent="0.2">
      <c r="A606" s="2">
        <f>'Marktpreise EEX NCG 2018'!A606</f>
        <v>42244</v>
      </c>
      <c r="B606" s="4"/>
      <c r="C606" s="4"/>
      <c r="D606" s="4"/>
      <c r="E606" s="4"/>
      <c r="H606">
        <f>'Marktpreise EEX NCG 2018'!I606</f>
        <v>19.297000000000001</v>
      </c>
      <c r="I606">
        <f>'Marktpreise EEX NCG 2018'!N606+0.19</f>
        <v>21.455410000000004</v>
      </c>
    </row>
    <row r="607" spans="1:9" x14ac:dyDescent="0.2">
      <c r="A607" s="2">
        <f>'Marktpreise EEX NCG 2018'!A607</f>
        <v>42245</v>
      </c>
      <c r="B607" s="4"/>
      <c r="C607" s="4"/>
      <c r="D607" s="4"/>
      <c r="E607" s="4"/>
      <c r="H607">
        <f>'Marktpreise EEX NCG 2018'!I607</f>
        <v>19.292999999999999</v>
      </c>
      <c r="I607">
        <f>'Marktpreise EEX NCG 2018'!N607+0.19</f>
        <v>21.43553</v>
      </c>
    </row>
    <row r="608" spans="1:9" x14ac:dyDescent="0.2">
      <c r="A608" s="2">
        <f>'Marktpreise EEX NCG 2018'!A608</f>
        <v>42246</v>
      </c>
      <c r="B608" s="4"/>
      <c r="C608" s="4"/>
      <c r="D608" s="4"/>
      <c r="E608" s="4"/>
      <c r="H608">
        <f>'Marktpreise EEX NCG 2018'!I608</f>
        <v>19.372</v>
      </c>
      <c r="I608">
        <f>'Marktpreise EEX NCG 2018'!N608+0.19</f>
        <v>21.414799999999996</v>
      </c>
    </row>
    <row r="609" spans="1:9" x14ac:dyDescent="0.2">
      <c r="A609" s="2">
        <f>'Marktpreise EEX NCG 2018'!A609</f>
        <v>42247</v>
      </c>
      <c r="B609" s="4"/>
      <c r="C609" s="4"/>
      <c r="D609" s="4"/>
      <c r="E609" s="4"/>
      <c r="H609">
        <f>'Marktpreise EEX NCG 2018'!I609</f>
        <v>19.434999999999999</v>
      </c>
      <c r="I609">
        <f>'Marktpreise EEX NCG 2018'!N609+0.19</f>
        <v>21.392439999999997</v>
      </c>
    </row>
    <row r="610" spans="1:9" x14ac:dyDescent="0.2">
      <c r="A610" s="2">
        <f>'Marktpreise EEX NCG 2018'!A610</f>
        <v>42248</v>
      </c>
      <c r="B610" s="4"/>
      <c r="C610" s="4"/>
      <c r="D610" s="4"/>
      <c r="E610" s="4"/>
      <c r="H610">
        <f>'Marktpreise EEX NCG 2018'!I610</f>
        <v>19.617000000000001</v>
      </c>
      <c r="I610">
        <f>'Marktpreise EEX NCG 2018'!N610+0.19</f>
        <v>21.371024999999999</v>
      </c>
    </row>
    <row r="611" spans="1:9" x14ac:dyDescent="0.2">
      <c r="A611" s="2">
        <f>'Marktpreise EEX NCG 2018'!A611</f>
        <v>42249</v>
      </c>
      <c r="B611" s="4"/>
      <c r="C611" s="4"/>
      <c r="D611" s="4"/>
      <c r="E611" s="4"/>
      <c r="H611">
        <f>'Marktpreise EEX NCG 2018'!I611</f>
        <v>19.835999999999999</v>
      </c>
      <c r="I611">
        <f>'Marktpreise EEX NCG 2018'!N611+0.19</f>
        <v>21.351469999999999</v>
      </c>
    </row>
    <row r="612" spans="1:9" x14ac:dyDescent="0.2">
      <c r="A612" s="2">
        <f>'Marktpreise EEX NCG 2018'!A612</f>
        <v>42250</v>
      </c>
      <c r="B612" s="4"/>
      <c r="C612" s="4"/>
      <c r="D612" s="4"/>
      <c r="E612" s="4"/>
      <c r="H612">
        <f>'Marktpreise EEX NCG 2018'!I612</f>
        <v>19.991</v>
      </c>
      <c r="I612">
        <f>'Marktpreise EEX NCG 2018'!N612+0.19</f>
        <v>21.331239999999998</v>
      </c>
    </row>
    <row r="613" spans="1:9" x14ac:dyDescent="0.2">
      <c r="A613" s="2">
        <f>'Marktpreise EEX NCG 2018'!A613</f>
        <v>42251</v>
      </c>
      <c r="B613" s="4"/>
      <c r="C613" s="4"/>
      <c r="D613" s="4"/>
      <c r="E613" s="4"/>
      <c r="H613">
        <f>'Marktpreise EEX NCG 2018'!I613</f>
        <v>19.754999999999999</v>
      </c>
      <c r="I613">
        <f>'Marktpreise EEX NCG 2018'!N613+0.19</f>
        <v>21.312639999999995</v>
      </c>
    </row>
    <row r="614" spans="1:9" x14ac:dyDescent="0.2">
      <c r="A614" s="2">
        <f>'Marktpreise EEX NCG 2018'!A614</f>
        <v>42252</v>
      </c>
      <c r="B614" s="4"/>
      <c r="C614" s="4"/>
      <c r="D614" s="4"/>
      <c r="E614" s="4"/>
      <c r="H614">
        <f>'Marktpreise EEX NCG 2018'!I614</f>
        <v>19.763999999999999</v>
      </c>
      <c r="I614">
        <f>'Marktpreise EEX NCG 2018'!N614+0.19</f>
        <v>21.295934999999993</v>
      </c>
    </row>
    <row r="615" spans="1:9" x14ac:dyDescent="0.2">
      <c r="A615" s="2">
        <f>'Marktpreise EEX NCG 2018'!A615</f>
        <v>42253</v>
      </c>
      <c r="B615" s="4"/>
      <c r="C615" s="4"/>
      <c r="D615" s="4"/>
      <c r="E615" s="4"/>
      <c r="H615">
        <f>'Marktpreise EEX NCG 2018'!I615</f>
        <v>19.771999999999998</v>
      </c>
      <c r="I615">
        <f>'Marktpreise EEX NCG 2018'!N615+0.19</f>
        <v>21.277629999999991</v>
      </c>
    </row>
    <row r="616" spans="1:9" x14ac:dyDescent="0.2">
      <c r="A616" s="2">
        <f>'Marktpreise EEX NCG 2018'!A616</f>
        <v>42254</v>
      </c>
      <c r="B616" s="4"/>
      <c r="C616" s="4"/>
      <c r="D616" s="4"/>
      <c r="E616" s="4"/>
      <c r="H616">
        <f>'Marktpreise EEX NCG 2018'!I616</f>
        <v>19.62</v>
      </c>
      <c r="I616">
        <f>'Marktpreise EEX NCG 2018'!N616+0.19</f>
        <v>21.262054999999993</v>
      </c>
    </row>
    <row r="617" spans="1:9" x14ac:dyDescent="0.2">
      <c r="A617" s="2">
        <f>'Marktpreise EEX NCG 2018'!A617</f>
        <v>42255</v>
      </c>
      <c r="B617" s="4"/>
      <c r="C617" s="4"/>
      <c r="D617" s="4"/>
      <c r="E617" s="4"/>
      <c r="H617">
        <f>'Marktpreise EEX NCG 2018'!I617</f>
        <v>19.547000000000001</v>
      </c>
      <c r="I617">
        <f>'Marktpreise EEX NCG 2018'!N617+0.19</f>
        <v>21.247074999999995</v>
      </c>
    </row>
    <row r="618" spans="1:9" x14ac:dyDescent="0.2">
      <c r="A618" s="2">
        <f>'Marktpreise EEX NCG 2018'!A618</f>
        <v>42256</v>
      </c>
      <c r="B618" s="4"/>
      <c r="C618" s="4"/>
      <c r="D618" s="4"/>
      <c r="E618" s="4"/>
      <c r="H618">
        <f>'Marktpreise EEX NCG 2018'!I618</f>
        <v>19.670000000000002</v>
      </c>
      <c r="I618">
        <f>'Marktpreise EEX NCG 2018'!N618+0.19</f>
        <v>21.232859999999992</v>
      </c>
    </row>
    <row r="619" spans="1:9" x14ac:dyDescent="0.2">
      <c r="A619" s="2">
        <f>'Marktpreise EEX NCG 2018'!A619</f>
        <v>42257</v>
      </c>
      <c r="B619" s="4"/>
      <c r="C619" s="4"/>
      <c r="D619" s="4"/>
      <c r="E619" s="4"/>
      <c r="H619">
        <f>'Marktpreise EEX NCG 2018'!I619</f>
        <v>19.547000000000001</v>
      </c>
      <c r="I619">
        <f>'Marktpreise EEX NCG 2018'!N619+0.19</f>
        <v>21.217649999999995</v>
      </c>
    </row>
    <row r="620" spans="1:9" x14ac:dyDescent="0.2">
      <c r="A620" s="2">
        <f>'Marktpreise EEX NCG 2018'!A620</f>
        <v>42258</v>
      </c>
      <c r="B620" s="4"/>
      <c r="C620" s="4"/>
      <c r="D620" s="4"/>
      <c r="E620" s="4"/>
      <c r="H620">
        <f>'Marktpreise EEX NCG 2018'!I620</f>
        <v>19.436</v>
      </c>
      <c r="I620">
        <f>'Marktpreise EEX NCG 2018'!N620+0.19</f>
        <v>21.202884999999998</v>
      </c>
    </row>
    <row r="621" spans="1:9" x14ac:dyDescent="0.2">
      <c r="A621" s="2">
        <f>'Marktpreise EEX NCG 2018'!A621</f>
        <v>42259</v>
      </c>
      <c r="B621" s="4"/>
      <c r="C621" s="4"/>
      <c r="D621" s="4"/>
      <c r="E621" s="4"/>
      <c r="H621">
        <f>'Marktpreise EEX NCG 2018'!I621</f>
        <v>19.440999999999999</v>
      </c>
      <c r="I621">
        <f>'Marktpreise EEX NCG 2018'!N621+0.19</f>
        <v>21.185445000000001</v>
      </c>
    </row>
    <row r="622" spans="1:9" x14ac:dyDescent="0.2">
      <c r="A622" s="2">
        <f>'Marktpreise EEX NCG 2018'!A622</f>
        <v>42260</v>
      </c>
      <c r="B622" s="4"/>
      <c r="C622" s="4"/>
      <c r="D622" s="4"/>
      <c r="E622" s="4"/>
      <c r="H622">
        <f>'Marktpreise EEX NCG 2018'!I622</f>
        <v>19.529</v>
      </c>
      <c r="I622">
        <f>'Marktpreise EEX NCG 2018'!N622+0.19</f>
        <v>21.166275000000006</v>
      </c>
    </row>
    <row r="623" spans="1:9" x14ac:dyDescent="0.2">
      <c r="A623" s="2">
        <f>'Marktpreise EEX NCG 2018'!A623</f>
        <v>42261</v>
      </c>
      <c r="B623" s="4"/>
      <c r="C623" s="4"/>
      <c r="D623" s="4"/>
      <c r="E623" s="4"/>
      <c r="H623">
        <f>'Marktpreise EEX NCG 2018'!I623</f>
        <v>19.431000000000001</v>
      </c>
      <c r="I623">
        <f>'Marktpreise EEX NCG 2018'!N623+0.19</f>
        <v>21.14262500000001</v>
      </c>
    </row>
    <row r="624" spans="1:9" x14ac:dyDescent="0.2">
      <c r="A624" s="2">
        <f>'Marktpreise EEX NCG 2018'!A624</f>
        <v>42262</v>
      </c>
      <c r="B624" s="4"/>
      <c r="C624" s="4"/>
      <c r="D624" s="4"/>
      <c r="E624" s="4"/>
      <c r="H624">
        <f>'Marktpreise EEX NCG 2018'!I624</f>
        <v>19.356000000000002</v>
      </c>
      <c r="I624">
        <f>'Marktpreise EEX NCG 2018'!N624+0.19</f>
        <v>21.121375000000008</v>
      </c>
    </row>
    <row r="625" spans="1:9" x14ac:dyDescent="0.2">
      <c r="A625" s="2">
        <f>'Marktpreise EEX NCG 2018'!A625</f>
        <v>42263</v>
      </c>
      <c r="B625" s="4"/>
      <c r="C625" s="4"/>
      <c r="D625" s="4"/>
      <c r="E625" s="4"/>
      <c r="H625">
        <f>'Marktpreise EEX NCG 2018'!I625</f>
        <v>19.422000000000001</v>
      </c>
      <c r="I625">
        <f>'Marktpreise EEX NCG 2018'!N625+0.19</f>
        <v>21.10089000000001</v>
      </c>
    </row>
    <row r="626" spans="1:9" x14ac:dyDescent="0.2">
      <c r="A626" s="2">
        <f>'Marktpreise EEX NCG 2018'!A626</f>
        <v>42264</v>
      </c>
      <c r="B626" s="4"/>
      <c r="C626" s="4"/>
      <c r="D626" s="4"/>
      <c r="E626" s="4"/>
      <c r="H626">
        <f>'Marktpreise EEX NCG 2018'!I626</f>
        <v>19.331</v>
      </c>
      <c r="I626">
        <f>'Marktpreise EEX NCG 2018'!N626+0.19</f>
        <v>21.07942000000001</v>
      </c>
    </row>
    <row r="627" spans="1:9" x14ac:dyDescent="0.2">
      <c r="A627" s="2">
        <f>'Marktpreise EEX NCG 2018'!A627</f>
        <v>42265</v>
      </c>
      <c r="B627" s="4"/>
      <c r="C627" s="4"/>
      <c r="D627" s="4"/>
      <c r="E627" s="4"/>
      <c r="H627">
        <f>'Marktpreise EEX NCG 2018'!I627</f>
        <v>18.989999999999998</v>
      </c>
      <c r="I627">
        <f>'Marktpreise EEX NCG 2018'!N627+0.19</f>
        <v>21.058670000000014</v>
      </c>
    </row>
    <row r="628" spans="1:9" x14ac:dyDescent="0.2">
      <c r="A628" s="2">
        <f>'Marktpreise EEX NCG 2018'!A628</f>
        <v>42266</v>
      </c>
      <c r="B628" s="4"/>
      <c r="C628" s="4"/>
      <c r="D628" s="4"/>
      <c r="E628" s="4"/>
      <c r="H628">
        <f>'Marktpreise EEX NCG 2018'!I628</f>
        <v>18.899999999999999</v>
      </c>
      <c r="I628">
        <f>'Marktpreise EEX NCG 2018'!N628+0.19</f>
        <v>21.039435000000015</v>
      </c>
    </row>
    <row r="629" spans="1:9" x14ac:dyDescent="0.2">
      <c r="A629" s="2">
        <f>'Marktpreise EEX NCG 2018'!A629</f>
        <v>42267</v>
      </c>
      <c r="B629" s="4"/>
      <c r="C629" s="4"/>
      <c r="D629" s="4"/>
      <c r="E629" s="4"/>
      <c r="H629">
        <f>'Marktpreise EEX NCG 2018'!I629</f>
        <v>18.995999999999999</v>
      </c>
      <c r="I629">
        <f>'Marktpreise EEX NCG 2018'!N629+0.19</f>
        <v>21.020560000000007</v>
      </c>
    </row>
    <row r="630" spans="1:9" x14ac:dyDescent="0.2">
      <c r="A630" s="2">
        <f>'Marktpreise EEX NCG 2018'!A630</f>
        <v>42268</v>
      </c>
      <c r="B630" s="4"/>
      <c r="C630" s="4"/>
      <c r="D630" s="4"/>
      <c r="E630" s="4"/>
      <c r="H630">
        <f>'Marktpreise EEX NCG 2018'!I630</f>
        <v>19.062000000000001</v>
      </c>
      <c r="I630">
        <f>'Marktpreise EEX NCG 2018'!N630+0.19</f>
        <v>21.004140000000007</v>
      </c>
    </row>
    <row r="631" spans="1:9" x14ac:dyDescent="0.2">
      <c r="A631" s="2">
        <f>'Marktpreise EEX NCG 2018'!A631</f>
        <v>42269</v>
      </c>
      <c r="B631" s="4"/>
      <c r="C631" s="4"/>
      <c r="D631" s="4"/>
      <c r="E631" s="4"/>
      <c r="H631">
        <f>'Marktpreise EEX NCG 2018'!I631</f>
        <v>19.273</v>
      </c>
      <c r="I631">
        <f>'Marktpreise EEX NCG 2018'!N631+0.19</f>
        <v>20.99343</v>
      </c>
    </row>
    <row r="632" spans="1:9" x14ac:dyDescent="0.2">
      <c r="A632" s="2">
        <f>'Marktpreise EEX NCG 2018'!A632</f>
        <v>42270</v>
      </c>
      <c r="B632" s="4"/>
      <c r="C632" s="4"/>
      <c r="D632" s="4"/>
      <c r="E632" s="4"/>
      <c r="H632">
        <f>'Marktpreise EEX NCG 2018'!I632</f>
        <v>19.541</v>
      </c>
      <c r="I632">
        <f>'Marktpreise EEX NCG 2018'!N632+0.19</f>
        <v>20.984389999999994</v>
      </c>
    </row>
    <row r="633" spans="1:9" x14ac:dyDescent="0.2">
      <c r="A633" s="2">
        <f>'Marktpreise EEX NCG 2018'!A633</f>
        <v>42271</v>
      </c>
      <c r="B633" s="4"/>
      <c r="C633" s="4"/>
      <c r="D633" s="4"/>
      <c r="E633" s="4"/>
      <c r="H633">
        <f>'Marktpreise EEX NCG 2018'!I633</f>
        <v>18.954999999999998</v>
      </c>
      <c r="I633">
        <f>'Marktpreise EEX NCG 2018'!N633+0.19</f>
        <v>20.971854999999998</v>
      </c>
    </row>
    <row r="634" spans="1:9" x14ac:dyDescent="0.2">
      <c r="A634" s="2">
        <f>'Marktpreise EEX NCG 2018'!A634</f>
        <v>42272</v>
      </c>
      <c r="B634" s="4"/>
      <c r="C634" s="4"/>
      <c r="D634" s="4"/>
      <c r="E634" s="4"/>
      <c r="H634">
        <f>'Marktpreise EEX NCG 2018'!I634</f>
        <v>18.905999999999999</v>
      </c>
      <c r="I634">
        <f>'Marktpreise EEX NCG 2018'!N634+0.19</f>
        <v>20.957455</v>
      </c>
    </row>
    <row r="635" spans="1:9" x14ac:dyDescent="0.2">
      <c r="A635" s="2">
        <f>'Marktpreise EEX NCG 2018'!A635</f>
        <v>42273</v>
      </c>
      <c r="B635" s="4"/>
      <c r="C635" s="4"/>
      <c r="D635" s="4"/>
      <c r="E635" s="4"/>
      <c r="H635">
        <f>'Marktpreise EEX NCG 2018'!I635</f>
        <v>18.942</v>
      </c>
      <c r="I635">
        <f>'Marktpreise EEX NCG 2018'!N635+0.19</f>
        <v>20.943809999999996</v>
      </c>
    </row>
    <row r="636" spans="1:9" x14ac:dyDescent="0.2">
      <c r="A636" s="2">
        <f>'Marktpreise EEX NCG 2018'!A636</f>
        <v>42274</v>
      </c>
      <c r="B636" s="4"/>
      <c r="C636" s="4"/>
      <c r="D636" s="4"/>
      <c r="E636" s="4"/>
      <c r="H636">
        <f>'Marktpreise EEX NCG 2018'!I636</f>
        <v>19.096</v>
      </c>
      <c r="I636">
        <f>'Marktpreise EEX NCG 2018'!N636+0.19</f>
        <v>20.928629999999995</v>
      </c>
    </row>
    <row r="637" spans="1:9" x14ac:dyDescent="0.2">
      <c r="A637" s="2">
        <f>'Marktpreise EEX NCG 2018'!A637</f>
        <v>42275</v>
      </c>
      <c r="B637" s="4"/>
      <c r="C637" s="4"/>
      <c r="D637" s="4"/>
      <c r="E637" s="4"/>
      <c r="H637">
        <f>'Marktpreise EEX NCG 2018'!I637</f>
        <v>18.891999999999999</v>
      </c>
      <c r="I637">
        <f>'Marktpreise EEX NCG 2018'!N637+0.19</f>
        <v>20.911454999999997</v>
      </c>
    </row>
    <row r="638" spans="1:9" x14ac:dyDescent="0.2">
      <c r="A638" s="2">
        <f>'Marktpreise EEX NCG 2018'!A638</f>
        <v>42276</v>
      </c>
      <c r="B638" s="4"/>
      <c r="C638" s="4"/>
      <c r="D638" s="4"/>
      <c r="E638" s="4"/>
      <c r="H638">
        <f>'Marktpreise EEX NCG 2018'!I638</f>
        <v>18.911000000000001</v>
      </c>
      <c r="I638">
        <f>'Marktpreise EEX NCG 2018'!N638+0.19</f>
        <v>20.896499999999996</v>
      </c>
    </row>
    <row r="639" spans="1:9" x14ac:dyDescent="0.2">
      <c r="A639" s="2">
        <f>'Marktpreise EEX NCG 2018'!A639</f>
        <v>42277</v>
      </c>
      <c r="B639" s="4"/>
      <c r="C639" s="4"/>
      <c r="D639" s="4"/>
      <c r="E639" s="4"/>
      <c r="H639">
        <f>'Marktpreise EEX NCG 2018'!I639</f>
        <v>18.664000000000001</v>
      </c>
      <c r="I639">
        <f>'Marktpreise EEX NCG 2018'!N639+0.19</f>
        <v>20.880595000000003</v>
      </c>
    </row>
    <row r="640" spans="1:9" x14ac:dyDescent="0.2">
      <c r="A640" s="2">
        <f>'Marktpreise EEX NCG 2018'!A640</f>
        <v>42278</v>
      </c>
      <c r="B640" s="4"/>
      <c r="C640" s="4"/>
      <c r="D640" s="4"/>
      <c r="E640" s="4"/>
      <c r="H640">
        <f>'Marktpreise EEX NCG 2018'!I640</f>
        <v>18.352</v>
      </c>
      <c r="I640">
        <f>'Marktpreise EEX NCG 2018'!N640+0.19</f>
        <v>20.862500000000011</v>
      </c>
    </row>
    <row r="641" spans="1:9" x14ac:dyDescent="0.2">
      <c r="A641" s="2">
        <f>'Marktpreise EEX NCG 2018'!A641</f>
        <v>42279</v>
      </c>
      <c r="B641" s="4"/>
      <c r="C641" s="4"/>
      <c r="D641" s="4"/>
      <c r="E641" s="4"/>
      <c r="H641">
        <f>'Marktpreise EEX NCG 2018'!I641</f>
        <v>17.739999999999998</v>
      </c>
      <c r="I641">
        <f>'Marktpreise EEX NCG 2018'!N641+0.19</f>
        <v>20.842075000000005</v>
      </c>
    </row>
    <row r="642" spans="1:9" x14ac:dyDescent="0.2">
      <c r="A642" s="2">
        <f>'Marktpreise EEX NCG 2018'!A642</f>
        <v>42280</v>
      </c>
      <c r="B642" s="4"/>
      <c r="C642" s="4"/>
      <c r="D642" s="4"/>
      <c r="E642" s="4"/>
      <c r="H642">
        <f>'Marktpreise EEX NCG 2018'!I642</f>
        <v>17.681000000000001</v>
      </c>
      <c r="I642">
        <f>'Marktpreise EEX NCG 2018'!N642+0.19</f>
        <v>20.823585000000005</v>
      </c>
    </row>
    <row r="643" spans="1:9" x14ac:dyDescent="0.2">
      <c r="A643" s="2">
        <f>'Marktpreise EEX NCG 2018'!A643</f>
        <v>42281</v>
      </c>
      <c r="B643" s="4"/>
      <c r="C643" s="4"/>
      <c r="D643" s="4"/>
      <c r="E643" s="4"/>
      <c r="H643">
        <f>'Marktpreise EEX NCG 2018'!I643</f>
        <v>17.817</v>
      </c>
      <c r="I643">
        <f>'Marktpreise EEX NCG 2018'!N643+0.19</f>
        <v>20.805265000000002</v>
      </c>
    </row>
    <row r="644" spans="1:9" x14ac:dyDescent="0.2">
      <c r="A644" s="2">
        <f>'Marktpreise EEX NCG 2018'!A644</f>
        <v>42282</v>
      </c>
      <c r="B644" s="4"/>
      <c r="C644" s="4"/>
      <c r="D644" s="4"/>
      <c r="E644" s="4"/>
      <c r="H644">
        <f>'Marktpreise EEX NCG 2018'!I644</f>
        <v>18.326000000000001</v>
      </c>
      <c r="I644">
        <f>'Marktpreise EEX NCG 2018'!N644+0.19</f>
        <v>20.789574999999996</v>
      </c>
    </row>
    <row r="645" spans="1:9" x14ac:dyDescent="0.2">
      <c r="A645" s="2">
        <f>'Marktpreise EEX NCG 2018'!A645</f>
        <v>42283</v>
      </c>
      <c r="B645" s="4"/>
      <c r="C645" s="4"/>
      <c r="D645" s="4"/>
      <c r="E645" s="4"/>
      <c r="H645">
        <f>'Marktpreise EEX NCG 2018'!I645</f>
        <v>18.356000000000002</v>
      </c>
      <c r="I645">
        <f>'Marktpreise EEX NCG 2018'!N645+0.19</f>
        <v>20.775544999999994</v>
      </c>
    </row>
    <row r="646" spans="1:9" x14ac:dyDescent="0.2">
      <c r="A646" s="2">
        <f>'Marktpreise EEX NCG 2018'!A646</f>
        <v>42284</v>
      </c>
      <c r="B646" s="4"/>
      <c r="C646" s="4"/>
      <c r="D646" s="4"/>
      <c r="E646" s="4"/>
      <c r="H646">
        <f>'Marktpreise EEX NCG 2018'!I646</f>
        <v>18.568999999999999</v>
      </c>
      <c r="I646">
        <f>'Marktpreise EEX NCG 2018'!N646+0.19</f>
        <v>20.76208999999999</v>
      </c>
    </row>
    <row r="647" spans="1:9" x14ac:dyDescent="0.2">
      <c r="A647" s="2">
        <f>'Marktpreise EEX NCG 2018'!A647</f>
        <v>42285</v>
      </c>
      <c r="B647" s="4"/>
      <c r="C647" s="4"/>
      <c r="D647" s="4"/>
      <c r="E647" s="4"/>
      <c r="H647">
        <f>'Marktpreise EEX NCG 2018'!I647</f>
        <v>18.802</v>
      </c>
      <c r="I647">
        <f>'Marktpreise EEX NCG 2018'!N647+0.19</f>
        <v>20.749449999999989</v>
      </c>
    </row>
    <row r="648" spans="1:9" x14ac:dyDescent="0.2">
      <c r="A648" s="2">
        <f>'Marktpreise EEX NCG 2018'!A648</f>
        <v>42286</v>
      </c>
      <c r="B648" s="4"/>
      <c r="C648" s="4"/>
      <c r="D648" s="4"/>
      <c r="E648" s="4"/>
      <c r="H648">
        <f>'Marktpreise EEX NCG 2018'!I648</f>
        <v>18.457999999999998</v>
      </c>
      <c r="I648">
        <f>'Marktpreise EEX NCG 2018'!N648+0.19</f>
        <v>20.735479999999988</v>
      </c>
    </row>
    <row r="649" spans="1:9" x14ac:dyDescent="0.2">
      <c r="A649" s="2">
        <f>'Marktpreise EEX NCG 2018'!A649</f>
        <v>42287</v>
      </c>
      <c r="B649" s="4"/>
      <c r="C649" s="4"/>
      <c r="D649" s="4"/>
      <c r="E649" s="4"/>
      <c r="H649">
        <f>'Marktpreise EEX NCG 2018'!I649</f>
        <v>18.619</v>
      </c>
      <c r="I649">
        <f>'Marktpreise EEX NCG 2018'!N649+0.19</f>
        <v>20.721319999999999</v>
      </c>
    </row>
    <row r="650" spans="1:9" x14ac:dyDescent="0.2">
      <c r="A650" s="2">
        <f>'Marktpreise EEX NCG 2018'!A650</f>
        <v>42288</v>
      </c>
      <c r="B650" s="4"/>
      <c r="C650" s="4"/>
      <c r="D650" s="4"/>
      <c r="E650" s="4"/>
      <c r="H650">
        <f>'Marktpreise EEX NCG 2018'!I650</f>
        <v>18.986999999999998</v>
      </c>
      <c r="I650">
        <f>'Marktpreise EEX NCG 2018'!N650+0.19</f>
        <v>20.708474999999989</v>
      </c>
    </row>
    <row r="651" spans="1:9" x14ac:dyDescent="0.2">
      <c r="A651" s="2">
        <f>'Marktpreise EEX NCG 2018'!A651</f>
        <v>42289</v>
      </c>
      <c r="B651" s="4"/>
      <c r="C651" s="4"/>
      <c r="D651" s="4"/>
      <c r="E651" s="4"/>
      <c r="H651">
        <f>'Marktpreise EEX NCG 2018'!I651</f>
        <v>18.765000000000001</v>
      </c>
      <c r="I651">
        <f>'Marktpreise EEX NCG 2018'!N651+0.19</f>
        <v>20.692904999999985</v>
      </c>
    </row>
    <row r="652" spans="1:9" x14ac:dyDescent="0.2">
      <c r="A652" s="2">
        <f>'Marktpreise EEX NCG 2018'!A652</f>
        <v>42290</v>
      </c>
      <c r="B652" s="4"/>
      <c r="C652" s="4"/>
      <c r="D652" s="4"/>
      <c r="E652" s="4"/>
      <c r="H652">
        <f>'Marktpreise EEX NCG 2018'!I652</f>
        <v>18.613</v>
      </c>
      <c r="I652">
        <f>'Marktpreise EEX NCG 2018'!N652+0.19</f>
        <v>20.674349999999979</v>
      </c>
    </row>
    <row r="653" spans="1:9" x14ac:dyDescent="0.2">
      <c r="A653" s="2">
        <f>'Marktpreise EEX NCG 2018'!A653</f>
        <v>42291</v>
      </c>
      <c r="B653" s="4"/>
      <c r="C653" s="4"/>
      <c r="D653" s="4"/>
      <c r="E653" s="4"/>
      <c r="H653">
        <f>'Marktpreise EEX NCG 2018'!I653</f>
        <v>18.469000000000001</v>
      </c>
      <c r="I653">
        <f>'Marktpreise EEX NCG 2018'!N653+0.19</f>
        <v>20.655634999999975</v>
      </c>
    </row>
    <row r="654" spans="1:9" x14ac:dyDescent="0.2">
      <c r="A654" s="2">
        <f>'Marktpreise EEX NCG 2018'!A654</f>
        <v>42292</v>
      </c>
      <c r="B654" s="4"/>
      <c r="C654" s="4"/>
      <c r="D654" s="4"/>
      <c r="E654" s="4"/>
      <c r="H654">
        <f>'Marktpreise EEX NCG 2018'!I654</f>
        <v>18.658000000000001</v>
      </c>
      <c r="I654">
        <f>'Marktpreise EEX NCG 2018'!N654+0.19</f>
        <v>20.637339999999977</v>
      </c>
    </row>
    <row r="655" spans="1:9" x14ac:dyDescent="0.2">
      <c r="A655" s="2">
        <f>'Marktpreise EEX NCG 2018'!A655</f>
        <v>42293</v>
      </c>
      <c r="B655" s="4"/>
      <c r="C655" s="4"/>
      <c r="D655" s="4"/>
      <c r="E655" s="4"/>
      <c r="H655">
        <f>'Marktpreise EEX NCG 2018'!I655</f>
        <v>18.562000000000001</v>
      </c>
      <c r="I655">
        <f>'Marktpreise EEX NCG 2018'!N655+0.19</f>
        <v>20.619699999999977</v>
      </c>
    </row>
    <row r="656" spans="1:9" x14ac:dyDescent="0.2">
      <c r="A656" s="2">
        <f>'Marktpreise EEX NCG 2018'!A656</f>
        <v>42294</v>
      </c>
      <c r="B656" s="4"/>
      <c r="C656" s="4"/>
      <c r="D656" s="4"/>
      <c r="E656" s="4"/>
      <c r="H656">
        <f>'Marktpreise EEX NCG 2018'!I656</f>
        <v>18.510999999999999</v>
      </c>
      <c r="I656">
        <f>'Marktpreise EEX NCG 2018'!N656+0.19</f>
        <v>20.601134999999978</v>
      </c>
    </row>
    <row r="657" spans="1:9" x14ac:dyDescent="0.2">
      <c r="A657" s="2">
        <f>'Marktpreise EEX NCG 2018'!A657</f>
        <v>42295</v>
      </c>
      <c r="B657" s="4"/>
      <c r="C657" s="4"/>
      <c r="D657" s="4"/>
      <c r="E657" s="4"/>
      <c r="H657">
        <f>'Marktpreise EEX NCG 2018'!I657</f>
        <v>18.698</v>
      </c>
      <c r="I657">
        <f>'Marktpreise EEX NCG 2018'!N657+0.19</f>
        <v>20.581064999999981</v>
      </c>
    </row>
    <row r="658" spans="1:9" x14ac:dyDescent="0.2">
      <c r="A658" s="2">
        <f>'Marktpreise EEX NCG 2018'!A658</f>
        <v>42296</v>
      </c>
      <c r="B658" s="4"/>
      <c r="C658" s="4"/>
      <c r="D658" s="4"/>
      <c r="E658" s="4"/>
      <c r="H658">
        <f>'Marktpreise EEX NCG 2018'!I658</f>
        <v>19.012</v>
      </c>
      <c r="I658">
        <f>'Marktpreise EEX NCG 2018'!N658+0.19</f>
        <v>20.562244999999987</v>
      </c>
    </row>
    <row r="659" spans="1:9" x14ac:dyDescent="0.2">
      <c r="A659" s="2">
        <f>'Marktpreise EEX NCG 2018'!A659</f>
        <v>42297</v>
      </c>
      <c r="B659" s="4"/>
      <c r="C659" s="4"/>
      <c r="D659" s="4"/>
      <c r="E659" s="4"/>
      <c r="H659">
        <f>'Marktpreise EEX NCG 2018'!I659</f>
        <v>18.687999999999999</v>
      </c>
      <c r="I659">
        <f>'Marktpreise EEX NCG 2018'!N659+0.19</f>
        <v>20.541939999999986</v>
      </c>
    </row>
    <row r="660" spans="1:9" x14ac:dyDescent="0.2">
      <c r="A660" s="2">
        <f>'Marktpreise EEX NCG 2018'!A660</f>
        <v>42298</v>
      </c>
      <c r="B660" s="4"/>
      <c r="C660" s="4"/>
      <c r="D660" s="4"/>
      <c r="E660" s="4"/>
      <c r="H660">
        <f>'Marktpreise EEX NCG 2018'!I660</f>
        <v>18.477</v>
      </c>
      <c r="I660">
        <f>'Marktpreise EEX NCG 2018'!N660+0.19</f>
        <v>20.520759999999992</v>
      </c>
    </row>
    <row r="661" spans="1:9" x14ac:dyDescent="0.2">
      <c r="A661" s="2">
        <f>'Marktpreise EEX NCG 2018'!A661</f>
        <v>42299</v>
      </c>
      <c r="B661" s="4"/>
      <c r="C661" s="4"/>
      <c r="D661" s="4"/>
      <c r="E661" s="4"/>
      <c r="H661">
        <f>'Marktpreise EEX NCG 2018'!I661</f>
        <v>18.515000000000001</v>
      </c>
      <c r="I661">
        <f>'Marktpreise EEX NCG 2018'!N661+0.19</f>
        <v>20.499809999999989</v>
      </c>
    </row>
    <row r="662" spans="1:9" x14ac:dyDescent="0.2">
      <c r="A662" s="2">
        <f>'Marktpreise EEX NCG 2018'!A662</f>
        <v>42300</v>
      </c>
      <c r="B662" s="4"/>
      <c r="C662" s="4"/>
      <c r="D662" s="4"/>
      <c r="E662" s="4"/>
      <c r="H662">
        <f>'Marktpreise EEX NCG 2018'!I662</f>
        <v>18.260000000000002</v>
      </c>
      <c r="I662">
        <f>'Marktpreise EEX NCG 2018'!N662+0.19</f>
        <v>20.476924999999994</v>
      </c>
    </row>
    <row r="663" spans="1:9" x14ac:dyDescent="0.2">
      <c r="A663" s="2">
        <f>'Marktpreise EEX NCG 2018'!A663</f>
        <v>42301</v>
      </c>
      <c r="B663" s="4"/>
      <c r="C663" s="4"/>
      <c r="D663" s="4"/>
      <c r="E663" s="4"/>
      <c r="H663">
        <f>'Marktpreise EEX NCG 2018'!I663</f>
        <v>18.259</v>
      </c>
      <c r="I663">
        <f>'Marktpreise EEX NCG 2018'!N663+0.19</f>
        <v>20.457539999999991</v>
      </c>
    </row>
    <row r="664" spans="1:9" x14ac:dyDescent="0.2">
      <c r="A664" s="2">
        <f>'Marktpreise EEX NCG 2018'!A664</f>
        <v>42302</v>
      </c>
      <c r="B664" s="4"/>
      <c r="C664" s="4"/>
      <c r="D664" s="4"/>
      <c r="E664" s="4"/>
      <c r="H664">
        <f>'Marktpreise EEX NCG 2018'!I664</f>
        <v>18.423999999999999</v>
      </c>
      <c r="I664">
        <f>'Marktpreise EEX NCG 2018'!N664+0.19</f>
        <v>20.437625000000001</v>
      </c>
    </row>
    <row r="665" spans="1:9" x14ac:dyDescent="0.2">
      <c r="A665" s="2">
        <f>'Marktpreise EEX NCG 2018'!A665</f>
        <v>42303</v>
      </c>
      <c r="B665" s="4"/>
      <c r="C665" s="4"/>
      <c r="D665" s="4"/>
      <c r="E665" s="4"/>
      <c r="H665">
        <f>'Marktpreise EEX NCG 2018'!I665</f>
        <v>18.300999999999998</v>
      </c>
      <c r="I665">
        <f>'Marktpreise EEX NCG 2018'!N665+0.19</f>
        <v>20.416804999999997</v>
      </c>
    </row>
    <row r="666" spans="1:9" x14ac:dyDescent="0.2">
      <c r="A666" s="2">
        <f>'Marktpreise EEX NCG 2018'!A666</f>
        <v>42304</v>
      </c>
      <c r="B666" s="4"/>
      <c r="C666" s="4"/>
      <c r="D666" s="4"/>
      <c r="E666" s="4"/>
      <c r="H666">
        <f>'Marktpreise EEX NCG 2018'!I666</f>
        <v>18.347999999999999</v>
      </c>
      <c r="I666">
        <f>'Marktpreise EEX NCG 2018'!N666+0.19</f>
        <v>20.397079999999999</v>
      </c>
    </row>
    <row r="667" spans="1:9" x14ac:dyDescent="0.2">
      <c r="A667" s="2">
        <f>'Marktpreise EEX NCG 2018'!A667</f>
        <v>42305</v>
      </c>
      <c r="B667" s="4"/>
      <c r="C667" s="4"/>
      <c r="D667" s="4"/>
      <c r="E667" s="4"/>
      <c r="H667">
        <f>'Marktpreise EEX NCG 2018'!I667</f>
        <v>18.341000000000001</v>
      </c>
      <c r="I667">
        <f>'Marktpreise EEX NCG 2018'!N667+0.19</f>
        <v>20.377089999999999</v>
      </c>
    </row>
    <row r="668" spans="1:9" x14ac:dyDescent="0.2">
      <c r="A668" s="2">
        <f>'Marktpreise EEX NCG 2018'!A668</f>
        <v>42306</v>
      </c>
      <c r="B668" s="4"/>
      <c r="C668" s="4"/>
      <c r="D668" s="4"/>
      <c r="E668" s="4"/>
      <c r="H668">
        <f>'Marktpreise EEX NCG 2018'!I668</f>
        <v>18.501000000000001</v>
      </c>
      <c r="I668">
        <f>'Marktpreise EEX NCG 2018'!N668+0.19</f>
        <v>20.356999999999999</v>
      </c>
    </row>
    <row r="669" spans="1:9" x14ac:dyDescent="0.2">
      <c r="A669" s="2">
        <f>'Marktpreise EEX NCG 2018'!A669</f>
        <v>42307</v>
      </c>
      <c r="B669" s="4"/>
      <c r="C669" s="4"/>
      <c r="D669" s="4"/>
      <c r="E669" s="4"/>
      <c r="H669">
        <f>'Marktpreise EEX NCG 2018'!I669</f>
        <v>17.850999999999999</v>
      </c>
      <c r="I669">
        <f>'Marktpreise EEX NCG 2018'!N669+0.19</f>
        <v>20.333075000000001</v>
      </c>
    </row>
    <row r="670" spans="1:9" x14ac:dyDescent="0.2">
      <c r="A670" s="2">
        <f>'Marktpreise EEX NCG 2018'!A670</f>
        <v>42308</v>
      </c>
      <c r="B670" s="4"/>
      <c r="C670" s="4"/>
      <c r="D670" s="4"/>
      <c r="E670" s="4"/>
      <c r="H670">
        <f>'Marktpreise EEX NCG 2018'!I670</f>
        <v>17.609000000000002</v>
      </c>
      <c r="I670">
        <f>'Marktpreise EEX NCG 2018'!N670+0.19</f>
        <v>20.308910000000008</v>
      </c>
    </row>
    <row r="671" spans="1:9" x14ac:dyDescent="0.2">
      <c r="A671" s="2">
        <f>'Marktpreise EEX NCG 2018'!A671</f>
        <v>42309</v>
      </c>
      <c r="B671" s="4"/>
      <c r="C671" s="4"/>
      <c r="D671" s="4"/>
      <c r="E671" s="4"/>
      <c r="H671">
        <f>'Marktpreise EEX NCG 2018'!I671</f>
        <v>18.225000000000001</v>
      </c>
      <c r="I671">
        <f>'Marktpreise EEX NCG 2018'!N671+0.19</f>
        <v>20.288595000000004</v>
      </c>
    </row>
    <row r="672" spans="1:9" x14ac:dyDescent="0.2">
      <c r="A672" s="2">
        <f>'Marktpreise EEX NCG 2018'!A672</f>
        <v>42310</v>
      </c>
      <c r="B672" s="4"/>
      <c r="C672" s="4"/>
      <c r="D672" s="4"/>
      <c r="E672" s="4"/>
      <c r="H672">
        <f>'Marktpreise EEX NCG 2018'!I672</f>
        <v>17.95</v>
      </c>
      <c r="I672">
        <f>'Marktpreise EEX NCG 2018'!N672+0.19</f>
        <v>20.267910000000011</v>
      </c>
    </row>
    <row r="673" spans="1:9" x14ac:dyDescent="0.2">
      <c r="A673" s="2">
        <f>'Marktpreise EEX NCG 2018'!A673</f>
        <v>42311</v>
      </c>
      <c r="B673" s="4"/>
      <c r="C673" s="4"/>
      <c r="D673" s="4"/>
      <c r="E673" s="4"/>
      <c r="H673">
        <f>'Marktpreise EEX NCG 2018'!I673</f>
        <v>17.832000000000001</v>
      </c>
      <c r="I673">
        <f>'Marktpreise EEX NCG 2018'!N673+0.19</f>
        <v>20.248370000000016</v>
      </c>
    </row>
    <row r="674" spans="1:9" x14ac:dyDescent="0.2">
      <c r="A674" s="2">
        <f>'Marktpreise EEX NCG 2018'!A674</f>
        <v>42312</v>
      </c>
      <c r="B674" s="4"/>
      <c r="C674" s="4"/>
      <c r="D674" s="4"/>
      <c r="E674" s="4"/>
      <c r="H674">
        <f>'Marktpreise EEX NCG 2018'!I674</f>
        <v>17.873999999999999</v>
      </c>
      <c r="I674">
        <f>'Marktpreise EEX NCG 2018'!N674+0.19</f>
        <v>20.228780000000018</v>
      </c>
    </row>
    <row r="675" spans="1:9" x14ac:dyDescent="0.2">
      <c r="A675" s="2">
        <f>'Marktpreise EEX NCG 2018'!A675</f>
        <v>42313</v>
      </c>
      <c r="B675" s="4"/>
      <c r="C675" s="4"/>
      <c r="D675" s="4"/>
      <c r="E675" s="4"/>
      <c r="H675">
        <f>'Marktpreise EEX NCG 2018'!I675</f>
        <v>17.364000000000001</v>
      </c>
      <c r="I675">
        <f>'Marktpreise EEX NCG 2018'!N675+0.19</f>
        <v>20.206535000000013</v>
      </c>
    </row>
    <row r="676" spans="1:9" x14ac:dyDescent="0.2">
      <c r="A676" s="2">
        <f>'Marktpreise EEX NCG 2018'!A676</f>
        <v>42314</v>
      </c>
      <c r="B676" s="4"/>
      <c r="C676" s="4"/>
      <c r="D676" s="4"/>
      <c r="E676" s="4"/>
      <c r="H676">
        <f>'Marktpreise EEX NCG 2018'!I676</f>
        <v>17.015000000000001</v>
      </c>
      <c r="I676">
        <f>'Marktpreise EEX NCG 2018'!N676+0.19</f>
        <v>20.183765000000012</v>
      </c>
    </row>
    <row r="677" spans="1:9" x14ac:dyDescent="0.2">
      <c r="A677" s="2">
        <f>'Marktpreise EEX NCG 2018'!A677</f>
        <v>42315</v>
      </c>
      <c r="B677" s="4"/>
      <c r="C677" s="4"/>
      <c r="D677" s="4"/>
      <c r="E677" s="4"/>
      <c r="H677">
        <f>'Marktpreise EEX NCG 2018'!I677</f>
        <v>17.04</v>
      </c>
      <c r="I677">
        <f>'Marktpreise EEX NCG 2018'!N677+0.19</f>
        <v>20.16032000000002</v>
      </c>
    </row>
    <row r="678" spans="1:9" x14ac:dyDescent="0.2">
      <c r="A678" s="2">
        <f>'Marktpreise EEX NCG 2018'!A678</f>
        <v>42316</v>
      </c>
      <c r="B678" s="4"/>
      <c r="C678" s="4"/>
      <c r="D678" s="4"/>
      <c r="E678" s="4"/>
      <c r="H678">
        <f>'Marktpreise EEX NCG 2018'!I678</f>
        <v>17.155000000000001</v>
      </c>
      <c r="I678">
        <f>'Marktpreise EEX NCG 2018'!N678+0.19</f>
        <v>20.13835000000002</v>
      </c>
    </row>
    <row r="679" spans="1:9" x14ac:dyDescent="0.2">
      <c r="A679" s="2">
        <f>'Marktpreise EEX NCG 2018'!A679</f>
        <v>42317</v>
      </c>
      <c r="B679" s="4"/>
      <c r="C679" s="4"/>
      <c r="D679" s="4"/>
      <c r="E679" s="4"/>
      <c r="H679">
        <f>'Marktpreise EEX NCG 2018'!I679</f>
        <v>16.841000000000001</v>
      </c>
      <c r="I679">
        <f>'Marktpreise EEX NCG 2018'!N679+0.19</f>
        <v>20.115415000000024</v>
      </c>
    </row>
    <row r="680" spans="1:9" x14ac:dyDescent="0.2">
      <c r="A680" s="2">
        <f>'Marktpreise EEX NCG 2018'!A680</f>
        <v>42318</v>
      </c>
      <c r="B680" s="4"/>
      <c r="C680" s="4"/>
      <c r="D680" s="4"/>
      <c r="E680" s="4"/>
      <c r="H680">
        <f>'Marktpreise EEX NCG 2018'!I680</f>
        <v>17.364999999999998</v>
      </c>
      <c r="I680">
        <f>'Marktpreise EEX NCG 2018'!N680+0.19</f>
        <v>20.095630000000021</v>
      </c>
    </row>
    <row r="681" spans="1:9" x14ac:dyDescent="0.2">
      <c r="A681" s="2">
        <f>'Marktpreise EEX NCG 2018'!A681</f>
        <v>42319</v>
      </c>
      <c r="B681" s="4"/>
      <c r="C681" s="4"/>
      <c r="D681" s="4"/>
      <c r="E681" s="4"/>
      <c r="H681">
        <f>'Marktpreise EEX NCG 2018'!I681</f>
        <v>16.715</v>
      </c>
      <c r="I681">
        <f>'Marktpreise EEX NCG 2018'!N681+0.19</f>
        <v>20.073025000000019</v>
      </c>
    </row>
    <row r="682" spans="1:9" x14ac:dyDescent="0.2">
      <c r="A682" s="2">
        <f>'Marktpreise EEX NCG 2018'!A682</f>
        <v>42320</v>
      </c>
      <c r="B682" s="4"/>
      <c r="C682" s="4"/>
      <c r="D682" s="4"/>
      <c r="E682" s="4"/>
      <c r="H682">
        <f>'Marktpreise EEX NCG 2018'!I682</f>
        <v>16.427</v>
      </c>
      <c r="I682">
        <f>'Marktpreise EEX NCG 2018'!N682+0.19</f>
        <v>20.047745000000013</v>
      </c>
    </row>
    <row r="683" spans="1:9" x14ac:dyDescent="0.2">
      <c r="A683" s="2">
        <f>'Marktpreise EEX NCG 2018'!A683</f>
        <v>42321</v>
      </c>
      <c r="B683" s="4"/>
      <c r="C683" s="4"/>
      <c r="D683" s="4"/>
      <c r="E683" s="4"/>
      <c r="H683">
        <f>'Marktpreise EEX NCG 2018'!I683</f>
        <v>16.533000000000001</v>
      </c>
      <c r="I683">
        <f>'Marktpreise EEX NCG 2018'!N683+0.19</f>
        <v>20.022395000000017</v>
      </c>
    </row>
    <row r="684" spans="1:9" x14ac:dyDescent="0.2">
      <c r="A684" s="2">
        <f>'Marktpreise EEX NCG 2018'!A684</f>
        <v>42322</v>
      </c>
      <c r="B684" s="4"/>
      <c r="C684" s="4"/>
      <c r="D684" s="4"/>
      <c r="E684" s="4"/>
      <c r="H684">
        <f>'Marktpreise EEX NCG 2018'!I684</f>
        <v>16.484999999999999</v>
      </c>
      <c r="I684">
        <f>'Marktpreise EEX NCG 2018'!N684+0.19</f>
        <v>19.997750000000014</v>
      </c>
    </row>
    <row r="685" spans="1:9" x14ac:dyDescent="0.2">
      <c r="A685" s="2">
        <f>'Marktpreise EEX NCG 2018'!A685</f>
        <v>42323</v>
      </c>
      <c r="B685" s="4"/>
      <c r="C685" s="4"/>
      <c r="D685" s="4"/>
      <c r="E685" s="4"/>
      <c r="H685">
        <f>'Marktpreise EEX NCG 2018'!I685</f>
        <v>16.538</v>
      </c>
      <c r="I685">
        <f>'Marktpreise EEX NCG 2018'!N685+0.19</f>
        <v>19.973930000000021</v>
      </c>
    </row>
    <row r="686" spans="1:9" x14ac:dyDescent="0.2">
      <c r="A686" s="2">
        <f>'Marktpreise EEX NCG 2018'!A686</f>
        <v>42324</v>
      </c>
      <c r="B686" s="4"/>
      <c r="C686" s="4"/>
      <c r="D686" s="4"/>
      <c r="E686" s="4"/>
      <c r="H686">
        <f>'Marktpreise EEX NCG 2018'!I686</f>
        <v>16.896000000000001</v>
      </c>
      <c r="I686">
        <f>'Marktpreise EEX NCG 2018'!N686+0.19</f>
        <v>19.953590000000023</v>
      </c>
    </row>
    <row r="687" spans="1:9" x14ac:dyDescent="0.2">
      <c r="A687" s="2">
        <f>'Marktpreise EEX NCG 2018'!A687</f>
        <v>42325</v>
      </c>
      <c r="B687" s="4"/>
      <c r="C687" s="4"/>
      <c r="D687" s="4"/>
      <c r="E687" s="4"/>
      <c r="H687">
        <f>'Marktpreise EEX NCG 2018'!I687</f>
        <v>17.059999999999999</v>
      </c>
      <c r="I687">
        <f>'Marktpreise EEX NCG 2018'!N687+0.19</f>
        <v>19.935505000000024</v>
      </c>
    </row>
    <row r="688" spans="1:9" x14ac:dyDescent="0.2">
      <c r="A688" s="2">
        <f>'Marktpreise EEX NCG 2018'!A688</f>
        <v>42326</v>
      </c>
      <c r="B688" s="4"/>
      <c r="C688" s="4"/>
      <c r="D688" s="4"/>
      <c r="E688" s="4"/>
      <c r="H688">
        <f>'Marktpreise EEX NCG 2018'!I688</f>
        <v>17.164999999999999</v>
      </c>
      <c r="I688">
        <f>'Marktpreise EEX NCG 2018'!N688+0.19</f>
        <v>19.918520000000026</v>
      </c>
    </row>
    <row r="689" spans="1:9" x14ac:dyDescent="0.2">
      <c r="A689" s="2">
        <f>'Marktpreise EEX NCG 2018'!A689</f>
        <v>42327</v>
      </c>
      <c r="B689" s="4"/>
      <c r="C689" s="4"/>
      <c r="D689" s="4"/>
      <c r="E689" s="4"/>
      <c r="H689">
        <f>'Marktpreise EEX NCG 2018'!I689</f>
        <v>17.436</v>
      </c>
      <c r="I689">
        <f>'Marktpreise EEX NCG 2018'!N689+0.19</f>
        <v>19.903080000000028</v>
      </c>
    </row>
    <row r="690" spans="1:9" x14ac:dyDescent="0.2">
      <c r="A690" s="2">
        <f>'Marktpreise EEX NCG 2018'!A690</f>
        <v>42328</v>
      </c>
      <c r="B690" s="4"/>
      <c r="C690" s="4"/>
      <c r="D690" s="4"/>
      <c r="E690" s="4"/>
      <c r="H690">
        <f>'Marktpreise EEX NCG 2018'!I690</f>
        <v>17.574999999999999</v>
      </c>
      <c r="I690">
        <f>'Marktpreise EEX NCG 2018'!N690+0.19</f>
        <v>19.889335000000031</v>
      </c>
    </row>
    <row r="691" spans="1:9" x14ac:dyDescent="0.2">
      <c r="A691" s="2">
        <f>'Marktpreise EEX NCG 2018'!A691</f>
        <v>42329</v>
      </c>
      <c r="B691" s="4"/>
      <c r="C691" s="4"/>
      <c r="D691" s="4"/>
      <c r="E691" s="4"/>
      <c r="H691">
        <f>'Marktpreise EEX NCG 2018'!I691</f>
        <v>17.686</v>
      </c>
      <c r="I691">
        <f>'Marktpreise EEX NCG 2018'!N691+0.19</f>
        <v>19.874985000000027</v>
      </c>
    </row>
    <row r="692" spans="1:9" x14ac:dyDescent="0.2">
      <c r="A692" s="2">
        <f>'Marktpreise EEX NCG 2018'!A692</f>
        <v>42330</v>
      </c>
      <c r="B692" s="4"/>
      <c r="C692" s="4"/>
      <c r="D692" s="4"/>
      <c r="E692" s="4"/>
      <c r="H692">
        <f>'Marktpreise EEX NCG 2018'!I692</f>
        <v>17.965</v>
      </c>
      <c r="I692">
        <f>'Marktpreise EEX NCG 2018'!N692+0.19</f>
        <v>19.861715000000022</v>
      </c>
    </row>
    <row r="693" spans="1:9" x14ac:dyDescent="0.2">
      <c r="A693" s="2">
        <f>'Marktpreise EEX NCG 2018'!A693</f>
        <v>42331</v>
      </c>
      <c r="B693" s="4"/>
      <c r="C693" s="4"/>
      <c r="D693" s="4"/>
      <c r="E693" s="4"/>
      <c r="H693">
        <f>'Marktpreise EEX NCG 2018'!I693</f>
        <v>17.652000000000001</v>
      </c>
      <c r="I693">
        <f>'Marktpreise EEX NCG 2018'!N693+0.19</f>
        <v>19.847290000000022</v>
      </c>
    </row>
    <row r="694" spans="1:9" x14ac:dyDescent="0.2">
      <c r="A694" s="2">
        <f>'Marktpreise EEX NCG 2018'!A694</f>
        <v>42332</v>
      </c>
      <c r="B694" s="4"/>
      <c r="C694" s="4"/>
      <c r="D694" s="4"/>
      <c r="E694" s="4"/>
      <c r="H694">
        <f>'Marktpreise EEX NCG 2018'!I694</f>
        <v>18.001999999999999</v>
      </c>
      <c r="I694">
        <f>'Marktpreise EEX NCG 2018'!N694+0.19</f>
        <v>19.834310000000023</v>
      </c>
    </row>
    <row r="695" spans="1:9" x14ac:dyDescent="0.2">
      <c r="A695" s="2">
        <f>'Marktpreise EEX NCG 2018'!A695</f>
        <v>42333</v>
      </c>
      <c r="B695" s="4"/>
      <c r="C695" s="4"/>
      <c r="D695" s="4"/>
      <c r="E695" s="4"/>
      <c r="H695">
        <f>'Marktpreise EEX NCG 2018'!I695</f>
        <v>18.033999999999999</v>
      </c>
      <c r="I695">
        <f>'Marktpreise EEX NCG 2018'!N695+0.19</f>
        <v>19.822685000000021</v>
      </c>
    </row>
    <row r="696" spans="1:9" x14ac:dyDescent="0.2">
      <c r="A696" s="2">
        <f>'Marktpreise EEX NCG 2018'!A696</f>
        <v>42334</v>
      </c>
      <c r="B696" s="4"/>
      <c r="C696" s="4"/>
      <c r="D696" s="4"/>
      <c r="E696" s="4"/>
      <c r="H696">
        <f>'Marktpreise EEX NCG 2018'!I696</f>
        <v>18.087</v>
      </c>
      <c r="I696">
        <f>'Marktpreise EEX NCG 2018'!N696+0.19</f>
        <v>19.811065000000017</v>
      </c>
    </row>
    <row r="697" spans="1:9" x14ac:dyDescent="0.2">
      <c r="A697" s="2">
        <f>'Marktpreise EEX NCG 2018'!A697</f>
        <v>42335</v>
      </c>
      <c r="B697" s="4"/>
      <c r="C697" s="4"/>
      <c r="D697" s="4"/>
      <c r="E697" s="4"/>
      <c r="H697">
        <f>'Marktpreise EEX NCG 2018'!I697</f>
        <v>17.945</v>
      </c>
      <c r="I697">
        <f>'Marktpreise EEX NCG 2018'!N697+0.19</f>
        <v>19.795920000000017</v>
      </c>
    </row>
    <row r="698" spans="1:9" x14ac:dyDescent="0.2">
      <c r="A698" s="2">
        <f>'Marktpreise EEX NCG 2018'!A698</f>
        <v>42336</v>
      </c>
      <c r="B698" s="4"/>
      <c r="C698" s="4"/>
      <c r="D698" s="4"/>
      <c r="E698" s="4"/>
      <c r="H698">
        <f>'Marktpreise EEX NCG 2018'!I698</f>
        <v>17.914999999999999</v>
      </c>
      <c r="I698">
        <f>'Marktpreise EEX NCG 2018'!N698+0.19</f>
        <v>19.780505000000023</v>
      </c>
    </row>
    <row r="699" spans="1:9" x14ac:dyDescent="0.2">
      <c r="A699" s="2">
        <f>'Marktpreise EEX NCG 2018'!A699</f>
        <v>42337</v>
      </c>
      <c r="B699" s="4"/>
      <c r="C699" s="4"/>
      <c r="D699" s="4"/>
      <c r="E699" s="4"/>
      <c r="H699">
        <f>'Marktpreise EEX NCG 2018'!I699</f>
        <v>17.879000000000001</v>
      </c>
      <c r="I699">
        <f>'Marktpreise EEX NCG 2018'!N699+0.19</f>
        <v>19.764815000000027</v>
      </c>
    </row>
    <row r="700" spans="1:9" x14ac:dyDescent="0.2">
      <c r="A700" s="2">
        <f>'Marktpreise EEX NCG 2018'!A700</f>
        <v>42338</v>
      </c>
      <c r="B700" s="4"/>
      <c r="C700" s="4"/>
      <c r="D700" s="4"/>
      <c r="E700" s="4"/>
      <c r="H700">
        <f>'Marktpreise EEX NCG 2018'!I700</f>
        <v>17.872</v>
      </c>
      <c r="I700">
        <f>'Marktpreise EEX NCG 2018'!N700+0.19</f>
        <v>19.750925000000027</v>
      </c>
    </row>
    <row r="701" spans="1:9" x14ac:dyDescent="0.2">
      <c r="A701" s="2">
        <f>'Marktpreise EEX NCG 2018'!A701</f>
        <v>42339</v>
      </c>
      <c r="B701" s="4"/>
      <c r="C701" s="4"/>
      <c r="D701" s="4"/>
      <c r="E701" s="4"/>
      <c r="H701">
        <f>'Marktpreise EEX NCG 2018'!I701</f>
        <v>18.047000000000001</v>
      </c>
      <c r="I701">
        <f>'Marktpreise EEX NCG 2018'!N701+0.19</f>
        <v>19.737570000000023</v>
      </c>
    </row>
    <row r="702" spans="1:9" x14ac:dyDescent="0.2">
      <c r="A702" s="2">
        <f>'Marktpreise EEX NCG 2018'!A702</f>
        <v>42340</v>
      </c>
      <c r="B702" s="4"/>
      <c r="C702" s="4"/>
      <c r="D702" s="4"/>
      <c r="E702" s="4"/>
      <c r="H702">
        <f>'Marktpreise EEX NCG 2018'!I702</f>
        <v>18.018999999999998</v>
      </c>
      <c r="I702">
        <f>'Marktpreise EEX NCG 2018'!N702+0.19</f>
        <v>19.724255000000021</v>
      </c>
    </row>
    <row r="703" spans="1:9" x14ac:dyDescent="0.2">
      <c r="A703" s="2">
        <f>'Marktpreise EEX NCG 2018'!A703</f>
        <v>42341</v>
      </c>
      <c r="B703" s="4"/>
      <c r="C703" s="4"/>
      <c r="D703" s="4"/>
      <c r="E703" s="4"/>
      <c r="H703">
        <f>'Marktpreise EEX NCG 2018'!I703</f>
        <v>17.515000000000001</v>
      </c>
      <c r="I703">
        <f>'Marktpreise EEX NCG 2018'!N703+0.19</f>
        <v>19.708295000000017</v>
      </c>
    </row>
    <row r="704" spans="1:9" x14ac:dyDescent="0.2">
      <c r="A704" s="2">
        <f>'Marktpreise EEX NCG 2018'!A704</f>
        <v>42342</v>
      </c>
      <c r="B704" s="4"/>
      <c r="C704" s="4"/>
      <c r="D704" s="4"/>
      <c r="E704" s="4"/>
      <c r="H704">
        <f>'Marktpreise EEX NCG 2018'!I704</f>
        <v>17.440999999999999</v>
      </c>
      <c r="I704">
        <f>'Marktpreise EEX NCG 2018'!N704+0.19</f>
        <v>19.691465000000019</v>
      </c>
    </row>
    <row r="705" spans="1:9" x14ac:dyDescent="0.2">
      <c r="A705" s="2">
        <f>'Marktpreise EEX NCG 2018'!A705</f>
        <v>42343</v>
      </c>
      <c r="B705" s="4"/>
      <c r="C705" s="4"/>
      <c r="D705" s="4"/>
      <c r="E705" s="4"/>
      <c r="H705">
        <f>'Marktpreise EEX NCG 2018'!I705</f>
        <v>17.318000000000001</v>
      </c>
      <c r="I705">
        <f>'Marktpreise EEX NCG 2018'!N705+0.19</f>
        <v>19.674140000000016</v>
      </c>
    </row>
    <row r="706" spans="1:9" x14ac:dyDescent="0.2">
      <c r="A706" s="2">
        <f>'Marktpreise EEX NCG 2018'!A706</f>
        <v>42344</v>
      </c>
      <c r="B706" s="4"/>
      <c r="C706" s="4"/>
      <c r="D706" s="4"/>
      <c r="E706" s="4"/>
      <c r="H706">
        <f>'Marktpreise EEX NCG 2018'!I706</f>
        <v>17.349</v>
      </c>
      <c r="I706">
        <f>'Marktpreise EEX NCG 2018'!N706+0.19</f>
        <v>19.656225000000013</v>
      </c>
    </row>
    <row r="707" spans="1:9" x14ac:dyDescent="0.2">
      <c r="A707" s="2">
        <f>'Marktpreise EEX NCG 2018'!A707</f>
        <v>42345</v>
      </c>
      <c r="B707" s="4"/>
      <c r="C707" s="4"/>
      <c r="D707" s="4"/>
      <c r="E707" s="4"/>
      <c r="H707">
        <f>'Marktpreise EEX NCG 2018'!I707</f>
        <v>17.012</v>
      </c>
      <c r="I707">
        <f>'Marktpreise EEX NCG 2018'!N707+0.19</f>
        <v>19.637360000000019</v>
      </c>
    </row>
    <row r="708" spans="1:9" x14ac:dyDescent="0.2">
      <c r="A708" s="2">
        <f>'Marktpreise EEX NCG 2018'!A708</f>
        <v>42346</v>
      </c>
      <c r="B708" s="4"/>
      <c r="C708" s="4"/>
      <c r="D708" s="4"/>
      <c r="E708" s="4"/>
      <c r="H708">
        <f>'Marktpreise EEX NCG 2018'!I708</f>
        <v>16.928999999999998</v>
      </c>
      <c r="I708">
        <f>'Marktpreise EEX NCG 2018'!N708+0.19</f>
        <v>19.618890000000022</v>
      </c>
    </row>
    <row r="709" spans="1:9" x14ac:dyDescent="0.2">
      <c r="A709" s="2">
        <f>'Marktpreise EEX NCG 2018'!A709</f>
        <v>42347</v>
      </c>
      <c r="B709" s="4"/>
      <c r="C709" s="4"/>
      <c r="D709" s="4"/>
      <c r="E709" s="4"/>
      <c r="H709">
        <f>'Marktpreise EEX NCG 2018'!I709</f>
        <v>16.866</v>
      </c>
      <c r="I709">
        <f>'Marktpreise EEX NCG 2018'!N709+0.19</f>
        <v>19.600300000000018</v>
      </c>
    </row>
    <row r="710" spans="1:9" x14ac:dyDescent="0.2">
      <c r="A710" s="2">
        <f>'Marktpreise EEX NCG 2018'!A710</f>
        <v>42348</v>
      </c>
      <c r="B710" s="4"/>
      <c r="C710" s="4"/>
      <c r="D710" s="4"/>
      <c r="E710" s="4"/>
      <c r="H710">
        <f>'Marktpreise EEX NCG 2018'!I710</f>
        <v>16.850000000000001</v>
      </c>
      <c r="I710">
        <f>'Marktpreise EEX NCG 2018'!N710+0.19</f>
        <v>19.582250000000023</v>
      </c>
    </row>
    <row r="711" spans="1:9" x14ac:dyDescent="0.2">
      <c r="A711" s="2">
        <f>'Marktpreise EEX NCG 2018'!A711</f>
        <v>42349</v>
      </c>
      <c r="B711" s="4"/>
      <c r="C711" s="4"/>
      <c r="D711" s="4"/>
      <c r="E711" s="4"/>
      <c r="H711">
        <f>'Marktpreise EEX NCG 2018'!I711</f>
        <v>16.492999999999999</v>
      </c>
      <c r="I711">
        <f>'Marktpreise EEX NCG 2018'!N711+0.19</f>
        <v>19.561545000000024</v>
      </c>
    </row>
    <row r="712" spans="1:9" x14ac:dyDescent="0.2">
      <c r="A712" s="2">
        <f>'Marktpreise EEX NCG 2018'!A712</f>
        <v>42350</v>
      </c>
      <c r="B712" s="4"/>
      <c r="C712" s="4"/>
      <c r="D712" s="4"/>
      <c r="E712" s="4"/>
      <c r="H712">
        <f>'Marktpreise EEX NCG 2018'!I712</f>
        <v>16.460999999999999</v>
      </c>
      <c r="I712">
        <f>'Marktpreise EEX NCG 2018'!N712+0.19</f>
        <v>19.539700000000021</v>
      </c>
    </row>
    <row r="713" spans="1:9" x14ac:dyDescent="0.2">
      <c r="A713" s="2">
        <f>'Marktpreise EEX NCG 2018'!A713</f>
        <v>42351</v>
      </c>
      <c r="B713" s="4"/>
      <c r="C713" s="4"/>
      <c r="D713" s="4"/>
      <c r="E713" s="4"/>
      <c r="H713">
        <f>'Marktpreise EEX NCG 2018'!I713</f>
        <v>16.574999999999999</v>
      </c>
      <c r="I713">
        <f>'Marktpreise EEX NCG 2018'!N713+0.19</f>
        <v>19.518525000000029</v>
      </c>
    </row>
    <row r="714" spans="1:9" x14ac:dyDescent="0.2">
      <c r="A714" s="2">
        <f>'Marktpreise EEX NCG 2018'!A714</f>
        <v>42352</v>
      </c>
      <c r="B714" s="4"/>
      <c r="C714" s="4"/>
      <c r="D714" s="4"/>
      <c r="E714" s="4"/>
      <c r="H714">
        <f>'Marktpreise EEX NCG 2018'!I714</f>
        <v>16.184999999999999</v>
      </c>
      <c r="I714">
        <f>'Marktpreise EEX NCG 2018'!N714+0.19</f>
        <v>19.495120000000025</v>
      </c>
    </row>
    <row r="715" spans="1:9" x14ac:dyDescent="0.2">
      <c r="A715" s="2">
        <f>'Marktpreise EEX NCG 2018'!A715</f>
        <v>42353</v>
      </c>
      <c r="B715" s="4"/>
      <c r="C715" s="4"/>
      <c r="D715" s="4"/>
      <c r="E715" s="4"/>
      <c r="H715">
        <f>'Marktpreise EEX NCG 2018'!I715</f>
        <v>16.183</v>
      </c>
      <c r="I715">
        <f>'Marktpreise EEX NCG 2018'!N715+0.19</f>
        <v>19.472430000000031</v>
      </c>
    </row>
    <row r="716" spans="1:9" x14ac:dyDescent="0.2">
      <c r="A716" s="2">
        <f>'Marktpreise EEX NCG 2018'!A716</f>
        <v>42354</v>
      </c>
      <c r="B716" s="4"/>
      <c r="C716" s="4"/>
      <c r="D716" s="4"/>
      <c r="E716" s="4"/>
      <c r="H716">
        <f>'Marktpreise EEX NCG 2018'!I716</f>
        <v>15.798</v>
      </c>
      <c r="I716">
        <f>'Marktpreise EEX NCG 2018'!N716+0.19</f>
        <v>19.448470000000036</v>
      </c>
    </row>
    <row r="717" spans="1:9" x14ac:dyDescent="0.2">
      <c r="A717" s="2">
        <f>'Marktpreise EEX NCG 2018'!A717</f>
        <v>42355</v>
      </c>
      <c r="B717" s="4"/>
      <c r="C717" s="4"/>
      <c r="D717" s="4"/>
      <c r="E717" s="4"/>
      <c r="H717">
        <f>'Marktpreise EEX NCG 2018'!I717</f>
        <v>15.129</v>
      </c>
      <c r="I717">
        <f>'Marktpreise EEX NCG 2018'!N717+0.19</f>
        <v>19.420990000000039</v>
      </c>
    </row>
    <row r="718" spans="1:9" x14ac:dyDescent="0.2">
      <c r="A718" s="2">
        <f>'Marktpreise EEX NCG 2018'!A718</f>
        <v>42356</v>
      </c>
      <c r="B718" s="4"/>
      <c r="C718" s="4"/>
      <c r="D718" s="4"/>
      <c r="E718" s="4"/>
      <c r="H718">
        <f>'Marktpreise EEX NCG 2018'!I718</f>
        <v>14.968</v>
      </c>
      <c r="I718">
        <f>'Marktpreise EEX NCG 2018'!N718+0.19</f>
        <v>19.39252000000004</v>
      </c>
    </row>
    <row r="719" spans="1:9" x14ac:dyDescent="0.2">
      <c r="A719" s="2">
        <f>'Marktpreise EEX NCG 2018'!A719</f>
        <v>42357</v>
      </c>
      <c r="B719" s="4"/>
      <c r="C719" s="4"/>
      <c r="D719" s="4"/>
      <c r="E719" s="4"/>
      <c r="H719">
        <f>'Marktpreise EEX NCG 2018'!I719</f>
        <v>14.944000000000001</v>
      </c>
      <c r="I719">
        <f>'Marktpreise EEX NCG 2018'!N719+0.19</f>
        <v>19.364355000000042</v>
      </c>
    </row>
    <row r="720" spans="1:9" x14ac:dyDescent="0.2">
      <c r="A720" s="2">
        <f>'Marktpreise EEX NCG 2018'!A720</f>
        <v>42358</v>
      </c>
      <c r="B720" s="4"/>
      <c r="C720" s="4"/>
      <c r="D720" s="4"/>
      <c r="E720" s="4"/>
      <c r="H720">
        <f>'Marktpreise EEX NCG 2018'!I720</f>
        <v>15.025</v>
      </c>
      <c r="I720">
        <f>'Marktpreise EEX NCG 2018'!N720+0.19</f>
        <v>19.33683500000004</v>
      </c>
    </row>
    <row r="721" spans="1:9" x14ac:dyDescent="0.2">
      <c r="A721" s="2">
        <f>'Marktpreise EEX NCG 2018'!A721</f>
        <v>42359</v>
      </c>
      <c r="B721" s="4"/>
      <c r="C721" s="4"/>
      <c r="D721" s="4"/>
      <c r="E721" s="4"/>
      <c r="H721">
        <f>'Marktpreise EEX NCG 2018'!I721</f>
        <v>14.685</v>
      </c>
      <c r="I721">
        <f>'Marktpreise EEX NCG 2018'!N721+0.19</f>
        <v>19.308010000000031</v>
      </c>
    </row>
    <row r="722" spans="1:9" x14ac:dyDescent="0.2">
      <c r="A722" s="2">
        <f>'Marktpreise EEX NCG 2018'!A722</f>
        <v>42360</v>
      </c>
      <c r="B722" s="4"/>
      <c r="C722" s="4"/>
      <c r="D722" s="4"/>
      <c r="E722" s="4"/>
      <c r="H722">
        <f>'Marktpreise EEX NCG 2018'!I722</f>
        <v>14.444000000000001</v>
      </c>
      <c r="I722">
        <f>'Marktpreise EEX NCG 2018'!N722+0.19</f>
        <v>19.278465000000033</v>
      </c>
    </row>
    <row r="723" spans="1:9" x14ac:dyDescent="0.2">
      <c r="A723" s="2">
        <f>'Marktpreise EEX NCG 2018'!A723</f>
        <v>42361</v>
      </c>
      <c r="B723" s="4"/>
      <c r="C723" s="4"/>
      <c r="D723" s="4"/>
      <c r="E723" s="4"/>
      <c r="H723">
        <f>'Marktpreise EEX NCG 2018'!I723</f>
        <v>13.944000000000001</v>
      </c>
      <c r="I723">
        <f>'Marktpreise EEX NCG 2018'!N723+0.19</f>
        <v>19.245980000000028</v>
      </c>
    </row>
    <row r="724" spans="1:9" x14ac:dyDescent="0.2">
      <c r="A724" s="2">
        <f>'Marktpreise EEX NCG 2018'!A724</f>
        <v>42362</v>
      </c>
      <c r="B724" s="4"/>
      <c r="C724" s="4"/>
      <c r="D724" s="4"/>
      <c r="E724" s="4"/>
      <c r="H724">
        <f>'Marktpreise EEX NCG 2018'!I724</f>
        <v>13.706</v>
      </c>
      <c r="I724">
        <f>'Marktpreise EEX NCG 2018'!N724+0.19</f>
        <v>19.21215000000003</v>
      </c>
    </row>
    <row r="725" spans="1:9" x14ac:dyDescent="0.2">
      <c r="A725" s="2">
        <f>'Marktpreise EEX NCG 2018'!A725</f>
        <v>42363</v>
      </c>
      <c r="B725" s="4"/>
      <c r="C725" s="4"/>
      <c r="D725" s="4"/>
      <c r="E725" s="4"/>
      <c r="H725">
        <f>'Marktpreise EEX NCG 2018'!I725</f>
        <v>13.752000000000001</v>
      </c>
      <c r="I725">
        <f>'Marktpreise EEX NCG 2018'!N725+0.19</f>
        <v>19.177270000000036</v>
      </c>
    </row>
    <row r="726" spans="1:9" x14ac:dyDescent="0.2">
      <c r="A726" s="2">
        <f>'Marktpreise EEX NCG 2018'!A726</f>
        <v>42364</v>
      </c>
      <c r="B726" s="4"/>
      <c r="C726" s="4"/>
      <c r="D726" s="4"/>
      <c r="E726" s="4"/>
      <c r="H726">
        <f>'Marktpreise EEX NCG 2018'!I726</f>
        <v>13.824999999999999</v>
      </c>
      <c r="I726">
        <f>'Marktpreise EEX NCG 2018'!N726+0.19</f>
        <v>19.14256500000004</v>
      </c>
    </row>
    <row r="727" spans="1:9" x14ac:dyDescent="0.2">
      <c r="A727" s="2">
        <f>'Marktpreise EEX NCG 2018'!A727</f>
        <v>42365</v>
      </c>
      <c r="B727" s="4"/>
      <c r="C727" s="4"/>
      <c r="D727" s="4"/>
      <c r="E727" s="4"/>
      <c r="H727">
        <f>'Marktpreise EEX NCG 2018'!I727</f>
        <v>14.089</v>
      </c>
      <c r="I727">
        <f>'Marktpreise EEX NCG 2018'!N727+0.19</f>
        <v>19.108575000000037</v>
      </c>
    </row>
    <row r="728" spans="1:9" x14ac:dyDescent="0.2">
      <c r="A728" s="2">
        <f>'Marktpreise EEX NCG 2018'!A728</f>
        <v>42366</v>
      </c>
      <c r="B728" s="4"/>
      <c r="C728" s="4"/>
      <c r="D728" s="4"/>
      <c r="E728" s="4"/>
      <c r="H728">
        <f>'Marktpreise EEX NCG 2018'!I728</f>
        <v>14.337999999999999</v>
      </c>
      <c r="I728">
        <f>'Marktpreise EEX NCG 2018'!N728+0.19</f>
        <v>19.077295000000042</v>
      </c>
    </row>
    <row r="729" spans="1:9" x14ac:dyDescent="0.2">
      <c r="A729" s="2">
        <f>'Marktpreise EEX NCG 2018'!A729</f>
        <v>42367</v>
      </c>
      <c r="B729" s="4"/>
      <c r="C729" s="4"/>
      <c r="D729" s="4"/>
      <c r="E729" s="4"/>
      <c r="H729">
        <f>'Marktpreise EEX NCG 2018'!I729</f>
        <v>15.349</v>
      </c>
      <c r="I729">
        <f>'Marktpreise EEX NCG 2018'!N729+0.19</f>
        <v>19.051545000000043</v>
      </c>
    </row>
    <row r="730" spans="1:9" x14ac:dyDescent="0.2">
      <c r="A730" s="2">
        <f>'Marktpreise EEX NCG 2018'!A730</f>
        <v>42368</v>
      </c>
      <c r="B730" s="4"/>
      <c r="C730" s="4"/>
      <c r="D730" s="4"/>
      <c r="E730" s="4"/>
      <c r="H730">
        <f>'Marktpreise EEX NCG 2018'!I730</f>
        <v>15.177</v>
      </c>
      <c r="I730">
        <f>'Marktpreise EEX NCG 2018'!N730+0.19</f>
        <v>19.024980000000042</v>
      </c>
    </row>
    <row r="731" spans="1:9" x14ac:dyDescent="0.2">
      <c r="A731" s="2">
        <f>'Marktpreise EEX NCG 2018'!A731</f>
        <v>42369</v>
      </c>
      <c r="B731" s="4"/>
      <c r="C731" s="4"/>
      <c r="D731" s="4"/>
      <c r="E731" s="4"/>
      <c r="H731">
        <f>'Marktpreise EEX NCG 2018'!I731</f>
        <v>14.773999999999999</v>
      </c>
      <c r="I731">
        <f>'Marktpreise EEX NCG 2018'!N731+0.19</f>
        <v>18.996090000000041</v>
      </c>
    </row>
    <row r="732" spans="1:9" x14ac:dyDescent="0.2">
      <c r="A732" s="2">
        <f>'Marktpreise EEX NCG 2018'!A732</f>
        <v>42370</v>
      </c>
      <c r="B732" s="4"/>
      <c r="C732" s="4"/>
      <c r="D732" s="4"/>
      <c r="E732" s="4"/>
      <c r="H732">
        <f>'Marktpreise EEX NCG 2018'!I732</f>
        <v>15.034000000000001</v>
      </c>
      <c r="I732">
        <f>'Marktpreise EEX NCG 2018'!N732+0.19</f>
        <v>18.967970000000044</v>
      </c>
    </row>
    <row r="733" spans="1:9" x14ac:dyDescent="0.2">
      <c r="A733" s="2">
        <f>'Marktpreise EEX NCG 2018'!A733</f>
        <v>42371</v>
      </c>
      <c r="B733" s="4"/>
      <c r="C733" s="4"/>
      <c r="D733" s="4"/>
      <c r="E733" s="4"/>
      <c r="H733">
        <f>'Marktpreise EEX NCG 2018'!I733</f>
        <v>14.971</v>
      </c>
      <c r="I733">
        <f>'Marktpreise EEX NCG 2018'!N733+0.19</f>
        <v>18.939310000000042</v>
      </c>
    </row>
    <row r="734" spans="1:9" x14ac:dyDescent="0.2">
      <c r="A734" s="2">
        <f>'Marktpreise EEX NCG 2018'!A734</f>
        <v>42372</v>
      </c>
      <c r="B734" s="4"/>
      <c r="C734" s="4"/>
      <c r="D734" s="4"/>
      <c r="E734" s="4"/>
      <c r="H734">
        <f>'Marktpreise EEX NCG 2018'!I734</f>
        <v>15.176</v>
      </c>
      <c r="I734">
        <f>'Marktpreise EEX NCG 2018'!N734+0.19</f>
        <v>18.912220000000044</v>
      </c>
    </row>
    <row r="735" spans="1:9" x14ac:dyDescent="0.2">
      <c r="A735" s="2">
        <f>'Marktpreise EEX NCG 2018'!A735</f>
        <v>42373</v>
      </c>
      <c r="B735" s="4"/>
      <c r="C735" s="4"/>
      <c r="D735" s="4"/>
      <c r="E735" s="4"/>
      <c r="H735">
        <f>'Marktpreise EEX NCG 2018'!I735</f>
        <v>15.005000000000001</v>
      </c>
      <c r="I735">
        <f>'Marktpreise EEX NCG 2018'!N735+0.19</f>
        <v>18.884735000000038</v>
      </c>
    </row>
    <row r="736" spans="1:9" x14ac:dyDescent="0.2">
      <c r="A736" s="2">
        <f>'Marktpreise EEX NCG 2018'!A736</f>
        <v>42374</v>
      </c>
      <c r="B736" s="4"/>
      <c r="C736" s="4"/>
      <c r="D736" s="4"/>
      <c r="E736" s="4"/>
      <c r="H736">
        <f>'Marktpreise EEX NCG 2018'!I736</f>
        <v>15.233000000000001</v>
      </c>
      <c r="I736">
        <f>'Marktpreise EEX NCG 2018'!N736+0.19</f>
        <v>18.857090000000035</v>
      </c>
    </row>
    <row r="737" spans="1:9" x14ac:dyDescent="0.2">
      <c r="A737" s="2">
        <f>'Marktpreise EEX NCG 2018'!A737</f>
        <v>42375</v>
      </c>
      <c r="B737" s="4"/>
      <c r="C737" s="4"/>
      <c r="D737" s="4"/>
      <c r="E737" s="4"/>
      <c r="H737">
        <f>'Marktpreise EEX NCG 2018'!I737</f>
        <v>15.47</v>
      </c>
      <c r="I737">
        <f>'Marktpreise EEX NCG 2018'!N737+0.19</f>
        <v>18.830530000000035</v>
      </c>
    </row>
    <row r="738" spans="1:9" x14ac:dyDescent="0.2">
      <c r="A738" s="2">
        <f>'Marktpreise EEX NCG 2018'!A738</f>
        <v>42376</v>
      </c>
      <c r="B738" s="4"/>
      <c r="C738" s="4"/>
      <c r="D738" s="4"/>
      <c r="E738" s="4"/>
      <c r="H738">
        <f>'Marktpreise EEX NCG 2018'!I738</f>
        <v>15.55</v>
      </c>
      <c r="I738">
        <f>'Marktpreise EEX NCG 2018'!N738+0.19</f>
        <v>18.804170000000031</v>
      </c>
    </row>
    <row r="739" spans="1:9" x14ac:dyDescent="0.2">
      <c r="A739" s="2">
        <f>'Marktpreise EEX NCG 2018'!A739</f>
        <v>42377</v>
      </c>
      <c r="B739" s="4"/>
      <c r="C739" s="4"/>
      <c r="D739" s="4"/>
      <c r="E739" s="4"/>
      <c r="H739">
        <f>'Marktpreise EEX NCG 2018'!I739</f>
        <v>14.997</v>
      </c>
      <c r="I739">
        <f>'Marktpreise EEX NCG 2018'!N739+0.19</f>
        <v>18.774420000000028</v>
      </c>
    </row>
    <row r="740" spans="1:9" x14ac:dyDescent="0.2">
      <c r="A740" s="2">
        <f>'Marktpreise EEX NCG 2018'!A740</f>
        <v>42378</v>
      </c>
      <c r="B740" s="4"/>
      <c r="C740" s="4"/>
      <c r="D740" s="4"/>
      <c r="E740" s="4"/>
      <c r="H740">
        <f>'Marktpreise EEX NCG 2018'!I740</f>
        <v>14.91</v>
      </c>
      <c r="I740">
        <f>'Marktpreise EEX NCG 2018'!N740+0.19</f>
        <v>18.742635000000028</v>
      </c>
    </row>
    <row r="741" spans="1:9" x14ac:dyDescent="0.2">
      <c r="A741" s="2">
        <f>'Marktpreise EEX NCG 2018'!A741</f>
        <v>42379</v>
      </c>
      <c r="B741" s="4"/>
      <c r="C741" s="4"/>
      <c r="D741" s="4"/>
      <c r="E741" s="4"/>
      <c r="H741">
        <f>'Marktpreise EEX NCG 2018'!I741</f>
        <v>15.018000000000001</v>
      </c>
      <c r="I741">
        <f>'Marktpreise EEX NCG 2018'!N741+0.19</f>
        <v>18.712405000000029</v>
      </c>
    </row>
    <row r="742" spans="1:9" x14ac:dyDescent="0.2">
      <c r="A742" s="2">
        <f>'Marktpreise EEX NCG 2018'!A742</f>
        <v>42380</v>
      </c>
      <c r="B742" s="4"/>
      <c r="C742" s="4"/>
      <c r="D742" s="4"/>
      <c r="E742" s="4"/>
      <c r="H742">
        <f>'Marktpreise EEX NCG 2018'!I742</f>
        <v>15.065</v>
      </c>
      <c r="I742">
        <f>'Marktpreise EEX NCG 2018'!N742+0.19</f>
        <v>18.683595000000032</v>
      </c>
    </row>
    <row r="743" spans="1:9" x14ac:dyDescent="0.2">
      <c r="A743" s="2">
        <f>'Marktpreise EEX NCG 2018'!A743</f>
        <v>42381</v>
      </c>
      <c r="B743" s="4"/>
      <c r="C743" s="4"/>
      <c r="D743" s="4"/>
      <c r="E743" s="4"/>
      <c r="H743">
        <f>'Marktpreise EEX NCG 2018'!I743</f>
        <v>14.439</v>
      </c>
      <c r="I743">
        <f>'Marktpreise EEX NCG 2018'!N743+0.19</f>
        <v>18.651990000000033</v>
      </c>
    </row>
    <row r="744" spans="1:9" x14ac:dyDescent="0.2">
      <c r="A744" s="2">
        <f>'Marktpreise EEX NCG 2018'!A744</f>
        <v>42382</v>
      </c>
      <c r="B744" s="4"/>
      <c r="C744" s="4"/>
      <c r="D744" s="4"/>
      <c r="E744" s="4"/>
      <c r="H744">
        <f>'Marktpreise EEX NCG 2018'!I744</f>
        <v>14.628</v>
      </c>
      <c r="I744">
        <f>'Marktpreise EEX NCG 2018'!N744+0.19</f>
        <v>18.621735000000037</v>
      </c>
    </row>
    <row r="745" spans="1:9" x14ac:dyDescent="0.2">
      <c r="A745" s="2">
        <f>'Marktpreise EEX NCG 2018'!A745</f>
        <v>42383</v>
      </c>
      <c r="B745" s="4"/>
      <c r="C745" s="4"/>
      <c r="D745" s="4"/>
      <c r="E745" s="4"/>
      <c r="H745">
        <f>'Marktpreise EEX NCG 2018'!I745</f>
        <v>14.228</v>
      </c>
      <c r="I745">
        <f>'Marktpreise EEX NCG 2018'!N745+0.19</f>
        <v>18.589145000000038</v>
      </c>
    </row>
    <row r="746" spans="1:9" x14ac:dyDescent="0.2">
      <c r="A746" s="2">
        <f>'Marktpreise EEX NCG 2018'!A746</f>
        <v>42384</v>
      </c>
      <c r="B746" s="4"/>
      <c r="C746" s="4"/>
      <c r="D746" s="4"/>
      <c r="E746" s="4"/>
      <c r="H746">
        <f>'Marktpreise EEX NCG 2018'!I746</f>
        <v>13.759</v>
      </c>
      <c r="I746">
        <f>'Marktpreise EEX NCG 2018'!N746+0.19</f>
        <v>18.554125000000031</v>
      </c>
    </row>
    <row r="747" spans="1:9" x14ac:dyDescent="0.2">
      <c r="A747" s="2">
        <f>'Marktpreise EEX NCG 2018'!A747</f>
        <v>42385</v>
      </c>
      <c r="B747" s="4"/>
      <c r="C747" s="4"/>
      <c r="D747" s="4"/>
      <c r="E747" s="4"/>
      <c r="H747">
        <f>'Marktpreise EEX NCG 2018'!I747</f>
        <v>13.824</v>
      </c>
      <c r="I747">
        <f>'Marktpreise EEX NCG 2018'!N747+0.19</f>
        <v>18.519255000000033</v>
      </c>
    </row>
    <row r="748" spans="1:9" x14ac:dyDescent="0.2">
      <c r="A748" s="2">
        <f>'Marktpreise EEX NCG 2018'!A748</f>
        <v>42386</v>
      </c>
      <c r="B748" s="4"/>
      <c r="C748" s="4"/>
      <c r="D748" s="4"/>
      <c r="E748" s="4"/>
      <c r="H748">
        <f>'Marktpreise EEX NCG 2018'!I748</f>
        <v>14.268000000000001</v>
      </c>
      <c r="I748">
        <f>'Marktpreise EEX NCG 2018'!N748+0.19</f>
        <v>18.485685000000032</v>
      </c>
    </row>
    <row r="749" spans="1:9" x14ac:dyDescent="0.2">
      <c r="A749" s="2">
        <f>'Marktpreise EEX NCG 2018'!A749</f>
        <v>42387</v>
      </c>
      <c r="B749" s="4"/>
      <c r="C749" s="4"/>
      <c r="D749" s="4"/>
      <c r="E749" s="4"/>
      <c r="H749">
        <f>'Marktpreise EEX NCG 2018'!I749</f>
        <v>14.04</v>
      </c>
      <c r="I749">
        <f>'Marktpreise EEX NCG 2018'!N749+0.19</f>
        <v>18.450415000000039</v>
      </c>
    </row>
    <row r="750" spans="1:9" x14ac:dyDescent="0.2">
      <c r="A750" s="2">
        <f>'Marktpreise EEX NCG 2018'!A750</f>
        <v>42388</v>
      </c>
      <c r="B750" s="4"/>
      <c r="C750" s="4"/>
      <c r="D750" s="4"/>
      <c r="E750" s="4"/>
      <c r="H750">
        <f>'Marktpreise EEX NCG 2018'!I750</f>
        <v>14.215999999999999</v>
      </c>
      <c r="I750">
        <f>'Marktpreise EEX NCG 2018'!N750+0.19</f>
        <v>18.416310000000042</v>
      </c>
    </row>
    <row r="751" spans="1:9" x14ac:dyDescent="0.2">
      <c r="A751" s="2">
        <f>'Marktpreise EEX NCG 2018'!A751</f>
        <v>42389</v>
      </c>
      <c r="B751" s="4"/>
      <c r="C751" s="4"/>
      <c r="D751" s="4"/>
      <c r="E751" s="4"/>
      <c r="H751">
        <f>'Marktpreise EEX NCG 2018'!I751</f>
        <v>13.601000000000001</v>
      </c>
      <c r="I751">
        <f>'Marktpreise EEX NCG 2018'!N751+0.19</f>
        <v>18.378995000000042</v>
      </c>
    </row>
    <row r="752" spans="1:9" x14ac:dyDescent="0.2">
      <c r="A752" s="2">
        <f>'Marktpreise EEX NCG 2018'!A752</f>
        <v>42390</v>
      </c>
      <c r="B752" s="4"/>
      <c r="C752" s="4"/>
      <c r="D752" s="4"/>
      <c r="E752" s="4"/>
      <c r="H752">
        <f>'Marktpreise EEX NCG 2018'!I752</f>
        <v>13.315</v>
      </c>
      <c r="I752">
        <f>'Marktpreise EEX NCG 2018'!N752+0.19</f>
        <v>18.339900000000046</v>
      </c>
    </row>
    <row r="753" spans="1:9" x14ac:dyDescent="0.2">
      <c r="A753" s="2">
        <f>'Marktpreise EEX NCG 2018'!A753</f>
        <v>42391</v>
      </c>
      <c r="B753" s="4"/>
      <c r="C753" s="4"/>
      <c r="D753" s="4"/>
      <c r="E753" s="4"/>
      <c r="H753">
        <f>'Marktpreise EEX NCG 2018'!I753</f>
        <v>13.805999999999999</v>
      </c>
      <c r="I753">
        <f>'Marktpreise EEX NCG 2018'!N753+0.19</f>
        <v>18.302535000000045</v>
      </c>
    </row>
    <row r="754" spans="1:9" x14ac:dyDescent="0.2">
      <c r="A754" s="2">
        <f>'Marktpreise EEX NCG 2018'!A754</f>
        <v>42392</v>
      </c>
      <c r="B754" s="4"/>
      <c r="C754" s="4"/>
      <c r="D754" s="4"/>
      <c r="E754" s="4"/>
      <c r="H754">
        <f>'Marktpreise EEX NCG 2018'!I754</f>
        <v>13.895</v>
      </c>
      <c r="I754">
        <f>'Marktpreise EEX NCG 2018'!N754+0.19</f>
        <v>18.267280000000046</v>
      </c>
    </row>
    <row r="755" spans="1:9" x14ac:dyDescent="0.2">
      <c r="A755" s="2">
        <f>'Marktpreise EEX NCG 2018'!A755</f>
        <v>42393</v>
      </c>
      <c r="B755" s="4"/>
      <c r="C755" s="4"/>
      <c r="D755" s="4"/>
      <c r="E755" s="4"/>
      <c r="H755">
        <f>'Marktpreise EEX NCG 2018'!I755</f>
        <v>13.696999999999999</v>
      </c>
      <c r="I755">
        <f>'Marktpreise EEX NCG 2018'!N755+0.19</f>
        <v>18.231345000000047</v>
      </c>
    </row>
    <row r="756" spans="1:9" x14ac:dyDescent="0.2">
      <c r="A756" s="2">
        <f>'Marktpreise EEX NCG 2018'!A756</f>
        <v>42394</v>
      </c>
      <c r="B756" s="4"/>
      <c r="C756" s="4"/>
      <c r="D756" s="4"/>
      <c r="E756" s="4"/>
      <c r="H756">
        <f>'Marktpreise EEX NCG 2018'!I756</f>
        <v>13.228999999999999</v>
      </c>
      <c r="I756">
        <f>'Marktpreise EEX NCG 2018'!N756+0.19</f>
        <v>18.192560000000039</v>
      </c>
    </row>
    <row r="757" spans="1:9" x14ac:dyDescent="0.2">
      <c r="A757" s="2">
        <f>'Marktpreise EEX NCG 2018'!A757</f>
        <v>42395</v>
      </c>
      <c r="B757" s="4"/>
      <c r="C757" s="4"/>
      <c r="D757" s="4"/>
      <c r="E757" s="4"/>
      <c r="H757">
        <f>'Marktpreise EEX NCG 2018'!I757</f>
        <v>13.044</v>
      </c>
      <c r="I757">
        <f>'Marktpreise EEX NCG 2018'!N757+0.19</f>
        <v>18.152700000000042</v>
      </c>
    </row>
    <row r="758" spans="1:9" x14ac:dyDescent="0.2">
      <c r="A758" s="2">
        <f>'Marktpreise EEX NCG 2018'!A758</f>
        <v>42396</v>
      </c>
      <c r="B758" s="4"/>
      <c r="C758" s="4"/>
      <c r="D758" s="4"/>
      <c r="E758" s="4"/>
      <c r="H758">
        <f>'Marktpreise EEX NCG 2018'!I758</f>
        <v>13.573</v>
      </c>
      <c r="I758">
        <f>'Marktpreise EEX NCG 2018'!N758+0.19</f>
        <v>18.115490000000047</v>
      </c>
    </row>
    <row r="759" spans="1:9" x14ac:dyDescent="0.2">
      <c r="A759" s="2">
        <f>'Marktpreise EEX NCG 2018'!A759</f>
        <v>42397</v>
      </c>
      <c r="B759" s="4"/>
      <c r="C759" s="4"/>
      <c r="D759" s="4"/>
      <c r="E759" s="4"/>
      <c r="H759">
        <f>'Marktpreise EEX NCG 2018'!I759</f>
        <v>13.983000000000001</v>
      </c>
      <c r="I759">
        <f>'Marktpreise EEX NCG 2018'!N759+0.19</f>
        <v>18.080105000000049</v>
      </c>
    </row>
    <row r="760" spans="1:9" x14ac:dyDescent="0.2">
      <c r="A760" s="2">
        <f>'Marktpreise EEX NCG 2018'!A760</f>
        <v>42398</v>
      </c>
      <c r="B760" s="4"/>
      <c r="C760" s="4"/>
      <c r="D760" s="4"/>
      <c r="E760" s="4"/>
      <c r="H760">
        <f>'Marktpreise EEX NCG 2018'!I760</f>
        <v>13.577999999999999</v>
      </c>
      <c r="I760">
        <f>'Marktpreise EEX NCG 2018'!N760+0.19</f>
        <v>18.042110000000051</v>
      </c>
    </row>
    <row r="761" spans="1:9" x14ac:dyDescent="0.2">
      <c r="A761" s="2">
        <f>'Marktpreise EEX NCG 2018'!A761</f>
        <v>42399</v>
      </c>
      <c r="B761" s="4"/>
      <c r="C761" s="4"/>
      <c r="D761" s="4"/>
      <c r="E761" s="4"/>
      <c r="H761">
        <f>'Marktpreise EEX NCG 2018'!I761</f>
        <v>13.605</v>
      </c>
      <c r="I761">
        <f>'Marktpreise EEX NCG 2018'!N761+0.19</f>
        <v>18.004365000000046</v>
      </c>
    </row>
    <row r="762" spans="1:9" x14ac:dyDescent="0.2">
      <c r="A762" s="2">
        <f>'Marktpreise EEX NCG 2018'!A762</f>
        <v>42400</v>
      </c>
      <c r="B762" s="4"/>
      <c r="C762" s="4"/>
      <c r="D762" s="4"/>
      <c r="E762" s="4"/>
      <c r="H762">
        <f>'Marktpreise EEX NCG 2018'!I762</f>
        <v>13.599</v>
      </c>
      <c r="I762">
        <f>'Marktpreise EEX NCG 2018'!N762+0.19</f>
        <v>17.966200000000047</v>
      </c>
    </row>
    <row r="763" spans="1:9" x14ac:dyDescent="0.2">
      <c r="A763" s="2">
        <f>'Marktpreise EEX NCG 2018'!A763</f>
        <v>42401</v>
      </c>
      <c r="B763" s="4"/>
      <c r="C763" s="4"/>
      <c r="D763" s="4"/>
      <c r="E763" s="4"/>
      <c r="H763">
        <f>'Marktpreise EEX NCG 2018'!I763</f>
        <v>13.319000000000001</v>
      </c>
      <c r="I763">
        <f>'Marktpreise EEX NCG 2018'!N763+0.19</f>
        <v>17.926395000000038</v>
      </c>
    </row>
    <row r="764" spans="1:9" x14ac:dyDescent="0.2">
      <c r="A764" s="2">
        <f>'Marktpreise EEX NCG 2018'!A764</f>
        <v>42402</v>
      </c>
      <c r="B764" s="4"/>
      <c r="C764" s="4"/>
      <c r="D764" s="4"/>
      <c r="E764" s="4"/>
      <c r="H764">
        <f>'Marktpreise EEX NCG 2018'!I764</f>
        <v>13.141999999999999</v>
      </c>
      <c r="I764">
        <f>'Marktpreise EEX NCG 2018'!N764+0.19</f>
        <v>17.887180000000036</v>
      </c>
    </row>
    <row r="765" spans="1:9" x14ac:dyDescent="0.2">
      <c r="A765" s="2">
        <f>'Marktpreise EEX NCG 2018'!A765</f>
        <v>42403</v>
      </c>
      <c r="B765" s="4"/>
      <c r="C765" s="4"/>
      <c r="D765" s="4"/>
      <c r="E765" s="4"/>
      <c r="H765">
        <f>'Marktpreise EEX NCG 2018'!I765</f>
        <v>13.429</v>
      </c>
      <c r="I765">
        <f>'Marktpreise EEX NCG 2018'!N765+0.19</f>
        <v>17.84925000000004</v>
      </c>
    </row>
    <row r="766" spans="1:9" x14ac:dyDescent="0.2">
      <c r="A766" s="2">
        <f>'Marktpreise EEX NCG 2018'!A766</f>
        <v>42404</v>
      </c>
      <c r="B766" s="4"/>
      <c r="C766" s="4"/>
      <c r="D766" s="4"/>
      <c r="E766" s="4"/>
      <c r="H766">
        <f>'Marktpreise EEX NCG 2018'!I766</f>
        <v>12.956</v>
      </c>
      <c r="I766">
        <f>'Marktpreise EEX NCG 2018'!N766+0.19</f>
        <v>17.808105000000044</v>
      </c>
    </row>
    <row r="767" spans="1:9" x14ac:dyDescent="0.2">
      <c r="A767" s="2">
        <f>'Marktpreise EEX NCG 2018'!A767</f>
        <v>42405</v>
      </c>
      <c r="B767" s="4"/>
      <c r="C767" s="4"/>
      <c r="D767" s="4"/>
      <c r="E767" s="4"/>
      <c r="H767">
        <f>'Marktpreise EEX NCG 2018'!I767</f>
        <v>12.645</v>
      </c>
      <c r="I767">
        <f>'Marktpreise EEX NCG 2018'!N767+0.19</f>
        <v>17.765200000000043</v>
      </c>
    </row>
    <row r="768" spans="1:9" x14ac:dyDescent="0.2">
      <c r="A768" s="2">
        <f>'Marktpreise EEX NCG 2018'!A768</f>
        <v>42406</v>
      </c>
      <c r="B768" s="4"/>
      <c r="C768" s="4"/>
      <c r="D768" s="4"/>
      <c r="E768" s="4"/>
      <c r="H768">
        <f>'Marktpreise EEX NCG 2018'!I768</f>
        <v>12.59</v>
      </c>
      <c r="I768">
        <f>'Marktpreise EEX NCG 2018'!N768+0.19</f>
        <v>17.722350000000045</v>
      </c>
    </row>
    <row r="769" spans="1:9" x14ac:dyDescent="0.2">
      <c r="A769" s="2">
        <f>'Marktpreise EEX NCG 2018'!A769</f>
        <v>42407</v>
      </c>
      <c r="B769" s="4"/>
      <c r="C769" s="4"/>
      <c r="D769" s="4"/>
      <c r="E769" s="4"/>
      <c r="H769">
        <f>'Marktpreise EEX NCG 2018'!I769</f>
        <v>12.702999999999999</v>
      </c>
      <c r="I769">
        <f>'Marktpreise EEX NCG 2018'!N769+0.19</f>
        <v>17.681345000000039</v>
      </c>
    </row>
    <row r="770" spans="1:9" x14ac:dyDescent="0.2">
      <c r="A770" s="2">
        <f>'Marktpreise EEX NCG 2018'!A770</f>
        <v>42408</v>
      </c>
      <c r="B770" s="4"/>
      <c r="C770" s="4"/>
      <c r="D770" s="4"/>
      <c r="E770" s="4"/>
      <c r="H770">
        <f>'Marktpreise EEX NCG 2018'!I770</f>
        <v>12.676</v>
      </c>
      <c r="I770">
        <f>'Marktpreise EEX NCG 2018'!N770+0.19</f>
        <v>17.640910000000034</v>
      </c>
    </row>
    <row r="771" spans="1:9" x14ac:dyDescent="0.2">
      <c r="A771" s="2">
        <f>'Marktpreise EEX NCG 2018'!A771</f>
        <v>42409</v>
      </c>
      <c r="B771" s="4"/>
      <c r="C771" s="4"/>
      <c r="D771" s="4"/>
      <c r="E771" s="4"/>
      <c r="H771">
        <f>'Marktpreise EEX NCG 2018'!I771</f>
        <v>12.794</v>
      </c>
      <c r="I771">
        <f>'Marktpreise EEX NCG 2018'!N771+0.19</f>
        <v>17.601645000000026</v>
      </c>
    </row>
    <row r="772" spans="1:9" x14ac:dyDescent="0.2">
      <c r="A772" s="2">
        <f>'Marktpreise EEX NCG 2018'!A772</f>
        <v>42410</v>
      </c>
      <c r="B772" s="4"/>
      <c r="C772" s="4"/>
      <c r="D772" s="4"/>
      <c r="E772" s="4"/>
      <c r="H772">
        <f>'Marktpreise EEX NCG 2018'!I772</f>
        <v>12.651</v>
      </c>
      <c r="I772">
        <f>'Marktpreise EEX NCG 2018'!N772+0.19</f>
        <v>17.561600000000027</v>
      </c>
    </row>
    <row r="773" spans="1:9" x14ac:dyDescent="0.2">
      <c r="A773" s="2">
        <f>'Marktpreise EEX NCG 2018'!A773</f>
        <v>42411</v>
      </c>
      <c r="B773" s="4"/>
      <c r="C773" s="4"/>
      <c r="D773" s="4"/>
      <c r="E773" s="4"/>
      <c r="H773">
        <f>'Marktpreise EEX NCG 2018'!I773</f>
        <v>12.459</v>
      </c>
      <c r="I773">
        <f>'Marktpreise EEX NCG 2018'!N773+0.19</f>
        <v>17.52023000000003</v>
      </c>
    </row>
    <row r="774" spans="1:9" x14ac:dyDescent="0.2">
      <c r="A774" s="2">
        <f>'Marktpreise EEX NCG 2018'!A774</f>
        <v>42412</v>
      </c>
      <c r="B774" s="4"/>
      <c r="C774" s="4"/>
      <c r="D774" s="4"/>
      <c r="E774" s="4"/>
      <c r="H774">
        <f>'Marktpreise EEX NCG 2018'!I774</f>
        <v>12.621</v>
      </c>
      <c r="I774">
        <f>'Marktpreise EEX NCG 2018'!N774+0.19</f>
        <v>17.479990000000026</v>
      </c>
    </row>
    <row r="775" spans="1:9" x14ac:dyDescent="0.2">
      <c r="A775" s="2">
        <f>'Marktpreise EEX NCG 2018'!A775</f>
        <v>42413</v>
      </c>
      <c r="B775" s="4"/>
      <c r="C775" s="4"/>
      <c r="D775" s="4"/>
      <c r="E775" s="4"/>
      <c r="H775">
        <f>'Marktpreise EEX NCG 2018'!I775</f>
        <v>12.548999999999999</v>
      </c>
      <c r="I775">
        <f>'Marktpreise EEX NCG 2018'!N775+0.19</f>
        <v>17.438480000000027</v>
      </c>
    </row>
    <row r="776" spans="1:9" x14ac:dyDescent="0.2">
      <c r="A776" s="2">
        <f>'Marktpreise EEX NCG 2018'!A776</f>
        <v>42414</v>
      </c>
      <c r="B776" s="4"/>
      <c r="C776" s="4"/>
      <c r="D776" s="4"/>
      <c r="E776" s="4"/>
      <c r="H776">
        <f>'Marktpreise EEX NCG 2018'!I776</f>
        <v>12.741</v>
      </c>
      <c r="I776">
        <f>'Marktpreise EEX NCG 2018'!N776+0.19</f>
        <v>17.397810000000028</v>
      </c>
    </row>
    <row r="777" spans="1:9" x14ac:dyDescent="0.2">
      <c r="A777" s="2">
        <f>'Marktpreise EEX NCG 2018'!A777</f>
        <v>42415</v>
      </c>
      <c r="B777" s="4"/>
      <c r="C777" s="4"/>
      <c r="D777" s="4"/>
      <c r="E777" s="4"/>
      <c r="H777">
        <f>'Marktpreise EEX NCG 2018'!I777</f>
        <v>12.840999999999999</v>
      </c>
      <c r="I777">
        <f>'Marktpreise EEX NCG 2018'!N777+0.19</f>
        <v>17.356710000000032</v>
      </c>
    </row>
    <row r="778" spans="1:9" x14ac:dyDescent="0.2">
      <c r="A778" s="2">
        <f>'Marktpreise EEX NCG 2018'!A778</f>
        <v>42416</v>
      </c>
      <c r="B778" s="4"/>
      <c r="C778" s="4"/>
      <c r="D778" s="4"/>
      <c r="E778" s="4"/>
      <c r="H778">
        <f>'Marktpreise EEX NCG 2018'!I778</f>
        <v>12.757999999999999</v>
      </c>
      <c r="I778">
        <f>'Marktpreise EEX NCG 2018'!N778+0.19</f>
        <v>17.316460000000024</v>
      </c>
    </row>
    <row r="779" spans="1:9" x14ac:dyDescent="0.2">
      <c r="A779" s="2">
        <f>'Marktpreise EEX NCG 2018'!A779</f>
        <v>42417</v>
      </c>
      <c r="B779" s="4"/>
      <c r="C779" s="4"/>
      <c r="D779" s="4"/>
      <c r="E779" s="4"/>
      <c r="H779">
        <f>'Marktpreise EEX NCG 2018'!I779</f>
        <v>12.670999999999999</v>
      </c>
      <c r="I779">
        <f>'Marktpreise EEX NCG 2018'!N779+0.19</f>
        <v>17.275985000000031</v>
      </c>
    </row>
    <row r="780" spans="1:9" x14ac:dyDescent="0.2">
      <c r="A780" s="2">
        <f>'Marktpreise EEX NCG 2018'!A780</f>
        <v>42418</v>
      </c>
      <c r="B780" s="4"/>
      <c r="C780" s="4"/>
      <c r="D780" s="4"/>
      <c r="E780" s="4"/>
      <c r="H780">
        <f>'Marktpreise EEX NCG 2018'!I780</f>
        <v>12.759</v>
      </c>
      <c r="I780">
        <f>'Marktpreise EEX NCG 2018'!N780+0.19</f>
        <v>17.235740000000025</v>
      </c>
    </row>
    <row r="781" spans="1:9" x14ac:dyDescent="0.2">
      <c r="A781" s="2">
        <f>'Marktpreise EEX NCG 2018'!A781</f>
        <v>42419</v>
      </c>
      <c r="B781" s="4"/>
      <c r="C781" s="4"/>
      <c r="D781" s="4"/>
      <c r="E781" s="4"/>
      <c r="H781">
        <f>'Marktpreise EEX NCG 2018'!I781</f>
        <v>12.468</v>
      </c>
      <c r="I781">
        <f>'Marktpreise EEX NCG 2018'!N781+0.19</f>
        <v>17.194630000000025</v>
      </c>
    </row>
    <row r="782" spans="1:9" x14ac:dyDescent="0.2">
      <c r="A782" s="2">
        <f>'Marktpreise EEX NCG 2018'!A782</f>
        <v>42420</v>
      </c>
      <c r="B782" s="4"/>
      <c r="C782" s="4"/>
      <c r="D782" s="4"/>
      <c r="E782" s="4"/>
      <c r="H782">
        <f>'Marktpreise EEX NCG 2018'!I782</f>
        <v>12.255000000000001</v>
      </c>
      <c r="I782">
        <f>'Marktpreise EEX NCG 2018'!N782+0.19</f>
        <v>17.153160000000018</v>
      </c>
    </row>
    <row r="783" spans="1:9" x14ac:dyDescent="0.2">
      <c r="A783" s="2">
        <f>'Marktpreise EEX NCG 2018'!A783</f>
        <v>42421</v>
      </c>
      <c r="B783" s="4"/>
      <c r="C783" s="4"/>
      <c r="D783" s="4"/>
      <c r="E783" s="4"/>
      <c r="H783">
        <f>'Marktpreise EEX NCG 2018'!I783</f>
        <v>12.205</v>
      </c>
      <c r="I783">
        <f>'Marktpreise EEX NCG 2018'!N783+0.19</f>
        <v>17.112255000000015</v>
      </c>
    </row>
    <row r="784" spans="1:9" x14ac:dyDescent="0.2">
      <c r="A784" s="2">
        <f>'Marktpreise EEX NCG 2018'!A784</f>
        <v>42422</v>
      </c>
      <c r="B784" s="4"/>
      <c r="C784" s="4"/>
      <c r="D784" s="4"/>
      <c r="E784" s="4"/>
      <c r="H784">
        <f>'Marktpreise EEX NCG 2018'!I784</f>
        <v>12.757999999999999</v>
      </c>
      <c r="I784">
        <f>'Marktpreise EEX NCG 2018'!N784+0.19</f>
        <v>17.072580000000016</v>
      </c>
    </row>
    <row r="785" spans="1:9" x14ac:dyDescent="0.2">
      <c r="A785" s="2">
        <f>'Marktpreise EEX NCG 2018'!A785</f>
        <v>42423</v>
      </c>
      <c r="B785" s="4"/>
      <c r="C785" s="4"/>
      <c r="D785" s="4"/>
      <c r="E785" s="4"/>
      <c r="H785">
        <f>'Marktpreise EEX NCG 2018'!I785</f>
        <v>12.958</v>
      </c>
      <c r="I785">
        <f>'Marktpreise EEX NCG 2018'!N785+0.19</f>
        <v>17.03639500000002</v>
      </c>
    </row>
    <row r="786" spans="1:9" x14ac:dyDescent="0.2">
      <c r="A786" s="2">
        <f>'Marktpreise EEX NCG 2018'!A786</f>
        <v>42424</v>
      </c>
      <c r="B786" s="4"/>
      <c r="C786" s="4"/>
      <c r="D786" s="4"/>
      <c r="E786" s="4"/>
      <c r="H786">
        <f>'Marktpreise EEX NCG 2018'!I786</f>
        <v>12.685</v>
      </c>
      <c r="I786">
        <f>'Marktpreise EEX NCG 2018'!N786+0.19</f>
        <v>16.998875000000016</v>
      </c>
    </row>
    <row r="787" spans="1:9" x14ac:dyDescent="0.2">
      <c r="A787" s="2">
        <f>'Marktpreise EEX NCG 2018'!A787</f>
        <v>42425</v>
      </c>
      <c r="B787" s="4"/>
      <c r="C787" s="4"/>
      <c r="D787" s="4"/>
      <c r="E787" s="4"/>
      <c r="H787">
        <f>'Marktpreise EEX NCG 2018'!I787</f>
        <v>12.67</v>
      </c>
      <c r="I787">
        <f>'Marktpreise EEX NCG 2018'!N787+0.19</f>
        <v>16.960600000000014</v>
      </c>
    </row>
    <row r="788" spans="1:9" x14ac:dyDescent="0.2">
      <c r="A788" s="2">
        <f>'Marktpreise EEX NCG 2018'!A788</f>
        <v>42426</v>
      </c>
      <c r="B788" s="4"/>
      <c r="C788" s="4"/>
      <c r="D788" s="4"/>
      <c r="E788" s="4"/>
      <c r="H788">
        <f>'Marktpreise EEX NCG 2018'!I788</f>
        <v>12.676</v>
      </c>
      <c r="I788">
        <f>'Marktpreise EEX NCG 2018'!N788+0.19</f>
        <v>16.922975000000015</v>
      </c>
    </row>
    <row r="789" spans="1:9" x14ac:dyDescent="0.2">
      <c r="A789" s="2">
        <f>'Marktpreise EEX NCG 2018'!A789</f>
        <v>42427</v>
      </c>
      <c r="B789" s="4"/>
      <c r="C789" s="4"/>
      <c r="D789" s="4"/>
      <c r="E789" s="4"/>
      <c r="H789">
        <f>'Marktpreise EEX NCG 2018'!I789</f>
        <v>12.615</v>
      </c>
      <c r="I789">
        <f>'Marktpreise EEX NCG 2018'!N789+0.19</f>
        <v>16.885110000000015</v>
      </c>
    </row>
    <row r="790" spans="1:9" x14ac:dyDescent="0.2">
      <c r="A790" s="2">
        <f>'Marktpreise EEX NCG 2018'!A790</f>
        <v>42428</v>
      </c>
      <c r="B790" s="4"/>
      <c r="C790" s="4"/>
      <c r="D790" s="4"/>
      <c r="E790" s="4"/>
      <c r="H790">
        <f>'Marktpreise EEX NCG 2018'!I790</f>
        <v>12.760999999999999</v>
      </c>
      <c r="I790">
        <f>'Marktpreise EEX NCG 2018'!N790+0.19</f>
        <v>16.849495000000015</v>
      </c>
    </row>
    <row r="791" spans="1:9" x14ac:dyDescent="0.2">
      <c r="A791" s="2">
        <f>'Marktpreise EEX NCG 2018'!A791</f>
        <v>42429</v>
      </c>
      <c r="B791" s="4"/>
      <c r="C791" s="4"/>
      <c r="D791" s="4"/>
      <c r="E791" s="4"/>
      <c r="H791">
        <f>'Marktpreise EEX NCG 2018'!I791</f>
        <v>12.808</v>
      </c>
      <c r="I791">
        <f>'Marktpreise EEX NCG 2018'!N791+0.19</f>
        <v>16.813995000000023</v>
      </c>
    </row>
    <row r="792" spans="1:9" x14ac:dyDescent="0.2">
      <c r="A792" s="2">
        <f>'Marktpreise EEX NCG 2018'!A792</f>
        <v>42430</v>
      </c>
      <c r="B792" s="4"/>
      <c r="C792" s="4"/>
      <c r="D792" s="4"/>
      <c r="E792" s="4"/>
      <c r="H792">
        <f>'Marktpreise EEX NCG 2018'!I792</f>
        <v>12.858000000000001</v>
      </c>
      <c r="I792">
        <f>'Marktpreise EEX NCG 2018'!N792+0.19</f>
        <v>16.779125000000022</v>
      </c>
    </row>
    <row r="793" spans="1:9" x14ac:dyDescent="0.2">
      <c r="A793" s="2">
        <f>'Marktpreise EEX NCG 2018'!A793</f>
        <v>42431</v>
      </c>
      <c r="B793" s="4"/>
      <c r="C793" s="4"/>
      <c r="D793" s="4"/>
      <c r="E793" s="4"/>
      <c r="H793">
        <f>'Marktpreise EEX NCG 2018'!I793</f>
        <v>12.87</v>
      </c>
      <c r="I793">
        <f>'Marktpreise EEX NCG 2018'!N793+0.19</f>
        <v>16.744860000000028</v>
      </c>
    </row>
    <row r="794" spans="1:9" x14ac:dyDescent="0.2">
      <c r="A794" s="2">
        <f>'Marktpreise EEX NCG 2018'!A794</f>
        <v>42432</v>
      </c>
      <c r="B794" s="4"/>
      <c r="C794" s="4"/>
      <c r="D794" s="4"/>
      <c r="E794" s="4"/>
      <c r="H794">
        <f>'Marktpreise EEX NCG 2018'!I794</f>
        <v>12.74</v>
      </c>
      <c r="I794">
        <f>'Marktpreise EEX NCG 2018'!N794+0.19</f>
        <v>16.708765000000021</v>
      </c>
    </row>
    <row r="795" spans="1:9" x14ac:dyDescent="0.2">
      <c r="A795" s="2">
        <f>'Marktpreise EEX NCG 2018'!A795</f>
        <v>42433</v>
      </c>
      <c r="B795" s="4"/>
      <c r="C795" s="4"/>
      <c r="D795" s="4"/>
      <c r="E795" s="4"/>
      <c r="H795">
        <f>'Marktpreise EEX NCG 2018'!I795</f>
        <v>12.536</v>
      </c>
      <c r="I795">
        <f>'Marktpreise EEX NCG 2018'!N795+0.19</f>
        <v>16.671765000000025</v>
      </c>
    </row>
    <row r="796" spans="1:9" x14ac:dyDescent="0.2">
      <c r="A796" s="2">
        <f>'Marktpreise EEX NCG 2018'!A796</f>
        <v>42434</v>
      </c>
      <c r="B796" s="4"/>
      <c r="C796" s="4"/>
      <c r="D796" s="4"/>
      <c r="E796" s="4"/>
      <c r="H796">
        <f>'Marktpreise EEX NCG 2018'!I796</f>
        <v>12.548999999999999</v>
      </c>
      <c r="I796">
        <f>'Marktpreise EEX NCG 2018'!N796+0.19</f>
        <v>16.636955000000025</v>
      </c>
    </row>
    <row r="797" spans="1:9" x14ac:dyDescent="0.2">
      <c r="A797" s="2">
        <f>'Marktpreise EEX NCG 2018'!A797</f>
        <v>42435</v>
      </c>
      <c r="B797" s="4"/>
      <c r="C797" s="4"/>
      <c r="D797" s="4"/>
      <c r="E797" s="4"/>
      <c r="H797">
        <f>'Marktpreise EEX NCG 2018'!I797</f>
        <v>12.724</v>
      </c>
      <c r="I797">
        <f>'Marktpreise EEX NCG 2018'!N797+0.19</f>
        <v>16.603020000000026</v>
      </c>
    </row>
    <row r="798" spans="1:9" x14ac:dyDescent="0.2">
      <c r="A798" s="2">
        <f>'Marktpreise EEX NCG 2018'!A798</f>
        <v>42436</v>
      </c>
      <c r="B798" s="4"/>
      <c r="C798" s="4"/>
      <c r="D798" s="4"/>
      <c r="E798" s="4"/>
      <c r="H798">
        <f>'Marktpreise EEX NCG 2018'!I798</f>
        <v>12.628</v>
      </c>
      <c r="I798">
        <f>'Marktpreise EEX NCG 2018'!N798+0.19</f>
        <v>16.567945000000027</v>
      </c>
    </row>
    <row r="799" spans="1:9" x14ac:dyDescent="0.2">
      <c r="A799" s="2">
        <f>'Marktpreise EEX NCG 2018'!A799</f>
        <v>42437</v>
      </c>
      <c r="B799" s="4"/>
      <c r="C799" s="4"/>
      <c r="D799" s="4"/>
      <c r="E799" s="4"/>
      <c r="H799">
        <f>'Marktpreise EEX NCG 2018'!I799</f>
        <v>12.817</v>
      </c>
      <c r="I799">
        <f>'Marktpreise EEX NCG 2018'!N799+0.19</f>
        <v>16.536270000000023</v>
      </c>
    </row>
    <row r="800" spans="1:9" x14ac:dyDescent="0.2">
      <c r="A800" s="2">
        <f>'Marktpreise EEX NCG 2018'!A800</f>
        <v>42438</v>
      </c>
      <c r="B800" s="4"/>
      <c r="C800" s="4"/>
      <c r="D800" s="4"/>
      <c r="E800" s="4"/>
      <c r="H800">
        <f>'Marktpreise EEX NCG 2018'!I800</f>
        <v>12.769</v>
      </c>
      <c r="I800">
        <f>'Marktpreise EEX NCG 2018'!N800+0.19</f>
        <v>16.504330000000028</v>
      </c>
    </row>
    <row r="801" spans="1:9" x14ac:dyDescent="0.2">
      <c r="A801" s="2">
        <f>'Marktpreise EEX NCG 2018'!A801</f>
        <v>42439</v>
      </c>
      <c r="B801" s="4"/>
      <c r="C801" s="4"/>
      <c r="D801" s="4"/>
      <c r="E801" s="4"/>
      <c r="H801">
        <f>'Marktpreise EEX NCG 2018'!I801</f>
        <v>12.608000000000001</v>
      </c>
      <c r="I801">
        <f>'Marktpreise EEX NCG 2018'!N801+0.19</f>
        <v>16.470295000000025</v>
      </c>
    </row>
    <row r="802" spans="1:9" x14ac:dyDescent="0.2">
      <c r="A802" s="2">
        <f>'Marktpreise EEX NCG 2018'!A802</f>
        <v>42440</v>
      </c>
      <c r="B802" s="4"/>
      <c r="C802" s="4"/>
      <c r="D802" s="4"/>
      <c r="E802" s="4"/>
      <c r="H802">
        <f>'Marktpreise EEX NCG 2018'!I802</f>
        <v>12.452</v>
      </c>
      <c r="I802">
        <f>'Marktpreise EEX NCG 2018'!N802+0.19</f>
        <v>16.437800000000028</v>
      </c>
    </row>
    <row r="803" spans="1:9" x14ac:dyDescent="0.2">
      <c r="A803" s="2">
        <f>'Marktpreise EEX NCG 2018'!A803</f>
        <v>42441</v>
      </c>
      <c r="B803" s="4"/>
      <c r="C803" s="4"/>
      <c r="D803" s="4"/>
      <c r="E803" s="4"/>
      <c r="H803">
        <f>'Marktpreise EEX NCG 2018'!I803</f>
        <v>12.465</v>
      </c>
      <c r="I803">
        <f>'Marktpreise EEX NCG 2018'!N803+0.19</f>
        <v>16.402185000000028</v>
      </c>
    </row>
    <row r="804" spans="1:9" x14ac:dyDescent="0.2">
      <c r="A804" s="2">
        <f>'Marktpreise EEX NCG 2018'!A804</f>
        <v>42442</v>
      </c>
      <c r="B804" s="4"/>
      <c r="C804" s="4"/>
      <c r="D804" s="4"/>
      <c r="E804" s="4"/>
      <c r="H804">
        <f>'Marktpreise EEX NCG 2018'!I804</f>
        <v>12.597</v>
      </c>
      <c r="I804">
        <f>'Marktpreise EEX NCG 2018'!N804+0.19</f>
        <v>16.368945000000021</v>
      </c>
    </row>
    <row r="805" spans="1:9" x14ac:dyDescent="0.2">
      <c r="A805" s="2">
        <f>'Marktpreise EEX NCG 2018'!A805</f>
        <v>42443</v>
      </c>
      <c r="B805" s="4"/>
      <c r="C805" s="4"/>
      <c r="D805" s="4"/>
      <c r="E805" s="4"/>
      <c r="H805">
        <f>'Marktpreise EEX NCG 2018'!I805</f>
        <v>12.631</v>
      </c>
      <c r="I805">
        <f>'Marktpreise EEX NCG 2018'!N805+0.19</f>
        <v>16.335200000000025</v>
      </c>
    </row>
    <row r="806" spans="1:9" x14ac:dyDescent="0.2">
      <c r="A806" s="2">
        <f>'Marktpreise EEX NCG 2018'!A806</f>
        <v>42444</v>
      </c>
      <c r="B806" s="4"/>
      <c r="C806" s="4"/>
      <c r="D806" s="4"/>
      <c r="E806" s="4"/>
      <c r="H806">
        <f>'Marktpreise EEX NCG 2018'!I806</f>
        <v>12.63</v>
      </c>
      <c r="I806">
        <f>'Marktpreise EEX NCG 2018'!N806+0.19</f>
        <v>16.301865000000017</v>
      </c>
    </row>
    <row r="807" spans="1:9" x14ac:dyDescent="0.2">
      <c r="A807" s="2">
        <f>'Marktpreise EEX NCG 2018'!A807</f>
        <v>42445</v>
      </c>
      <c r="B807" s="4"/>
      <c r="C807" s="4"/>
      <c r="D807" s="4"/>
      <c r="E807" s="4"/>
      <c r="H807">
        <f>'Marktpreise EEX NCG 2018'!I807</f>
        <v>12.66</v>
      </c>
      <c r="I807">
        <f>'Marktpreise EEX NCG 2018'!N807+0.19</f>
        <v>16.268700000000017</v>
      </c>
    </row>
    <row r="808" spans="1:9" x14ac:dyDescent="0.2">
      <c r="A808" s="2">
        <f>'Marktpreise EEX NCG 2018'!A808</f>
        <v>42446</v>
      </c>
      <c r="B808" s="4"/>
      <c r="C808" s="4"/>
      <c r="D808" s="4"/>
      <c r="E808" s="4"/>
      <c r="H808">
        <f>'Marktpreise EEX NCG 2018'!I808</f>
        <v>12.536</v>
      </c>
      <c r="I808">
        <f>'Marktpreise EEX NCG 2018'!N808+0.19</f>
        <v>16.234520000000021</v>
      </c>
    </row>
    <row r="809" spans="1:9" x14ac:dyDescent="0.2">
      <c r="A809" s="2">
        <f>'Marktpreise EEX NCG 2018'!A809</f>
        <v>42447</v>
      </c>
      <c r="B809" s="4"/>
      <c r="C809" s="4"/>
      <c r="D809" s="4"/>
      <c r="E809" s="4"/>
      <c r="H809">
        <f>'Marktpreise EEX NCG 2018'!I809</f>
        <v>12.37</v>
      </c>
      <c r="I809">
        <f>'Marktpreise EEX NCG 2018'!N809+0.19</f>
        <v>16.199195000000028</v>
      </c>
    </row>
    <row r="810" spans="1:9" x14ac:dyDescent="0.2">
      <c r="A810" s="2">
        <f>'Marktpreise EEX NCG 2018'!A810</f>
        <v>42448</v>
      </c>
      <c r="B810" s="4"/>
      <c r="C810" s="4"/>
      <c r="D810" s="4"/>
      <c r="E810" s="4"/>
      <c r="H810">
        <f>'Marktpreise EEX NCG 2018'!I810</f>
        <v>12.38</v>
      </c>
      <c r="I810">
        <f>'Marktpreise EEX NCG 2018'!N810+0.19</f>
        <v>16.163010000000021</v>
      </c>
    </row>
    <row r="811" spans="1:9" x14ac:dyDescent="0.2">
      <c r="A811" s="2">
        <f>'Marktpreise EEX NCG 2018'!A811</f>
        <v>42449</v>
      </c>
      <c r="B811" s="4"/>
      <c r="C811" s="4"/>
      <c r="D811" s="4"/>
      <c r="E811" s="4"/>
      <c r="H811">
        <f>'Marktpreise EEX NCG 2018'!I811</f>
        <v>12.497</v>
      </c>
      <c r="I811">
        <f>'Marktpreise EEX NCG 2018'!N811+0.19</f>
        <v>16.126315000000023</v>
      </c>
    </row>
    <row r="812" spans="1:9" x14ac:dyDescent="0.2">
      <c r="A812" s="2">
        <f>'Marktpreise EEX NCG 2018'!A812</f>
        <v>42450</v>
      </c>
      <c r="B812" s="4"/>
      <c r="C812" s="4"/>
      <c r="D812" s="4"/>
      <c r="E812" s="4"/>
      <c r="H812">
        <f>'Marktpreise EEX NCG 2018'!I812</f>
        <v>12.369</v>
      </c>
      <c r="I812">
        <f>'Marktpreise EEX NCG 2018'!N812+0.19</f>
        <v>16.088205000000027</v>
      </c>
    </row>
    <row r="813" spans="1:9" x14ac:dyDescent="0.2">
      <c r="A813" s="2">
        <f>'Marktpreise EEX NCG 2018'!A813</f>
        <v>42451</v>
      </c>
      <c r="B813" s="4"/>
      <c r="C813" s="4"/>
      <c r="D813" s="4"/>
      <c r="E813" s="4"/>
      <c r="H813">
        <f>'Marktpreise EEX NCG 2018'!I813</f>
        <v>12.25</v>
      </c>
      <c r="I813">
        <f>'Marktpreise EEX NCG 2018'!N813+0.19</f>
        <v>16.050680000000028</v>
      </c>
    </row>
    <row r="814" spans="1:9" x14ac:dyDescent="0.2">
      <c r="A814" s="2">
        <f>'Marktpreise EEX NCG 2018'!A814</f>
        <v>42452</v>
      </c>
      <c r="B814" s="4"/>
      <c r="C814" s="4"/>
      <c r="D814" s="4"/>
      <c r="E814" s="4"/>
      <c r="H814">
        <f>'Marktpreise EEX NCG 2018'!I814</f>
        <v>12.25</v>
      </c>
      <c r="I814">
        <f>'Marktpreise EEX NCG 2018'!N814+0.19</f>
        <v>16.013110000000033</v>
      </c>
    </row>
    <row r="815" spans="1:9" x14ac:dyDescent="0.2">
      <c r="A815" s="2">
        <f>'Marktpreise EEX NCG 2018'!A815</f>
        <v>42453</v>
      </c>
      <c r="B815" s="4"/>
      <c r="C815" s="4"/>
      <c r="D815" s="4"/>
      <c r="E815" s="4"/>
      <c r="H815">
        <f>'Marktpreise EEX NCG 2018'!I815</f>
        <v>12.196999999999999</v>
      </c>
      <c r="I815">
        <f>'Marktpreise EEX NCG 2018'!N815+0.19</f>
        <v>15.97523500000003</v>
      </c>
    </row>
    <row r="816" spans="1:9" x14ac:dyDescent="0.2">
      <c r="A816" s="2">
        <f>'Marktpreise EEX NCG 2018'!A816</f>
        <v>42454</v>
      </c>
      <c r="B816" s="4"/>
      <c r="C816" s="4"/>
      <c r="D816" s="4"/>
      <c r="E816" s="4"/>
      <c r="H816">
        <f>'Marktpreise EEX NCG 2018'!I816</f>
        <v>12.132999999999999</v>
      </c>
      <c r="I816">
        <f>'Marktpreise EEX NCG 2018'!N816+0.19</f>
        <v>15.937800000000024</v>
      </c>
    </row>
    <row r="817" spans="1:9" x14ac:dyDescent="0.2">
      <c r="A817" s="2">
        <f>'Marktpreise EEX NCG 2018'!A817</f>
        <v>42455</v>
      </c>
      <c r="B817" s="4"/>
      <c r="C817" s="4"/>
      <c r="D817" s="4"/>
      <c r="E817" s="4"/>
      <c r="H817">
        <f>'Marktpreise EEX NCG 2018'!I817</f>
        <v>12.061</v>
      </c>
      <c r="I817">
        <f>'Marktpreise EEX NCG 2018'!N817+0.19</f>
        <v>15.90037000000002</v>
      </c>
    </row>
    <row r="818" spans="1:9" x14ac:dyDescent="0.2">
      <c r="A818" s="2">
        <f>'Marktpreise EEX NCG 2018'!A818</f>
        <v>42456</v>
      </c>
      <c r="B818" s="4"/>
      <c r="C818" s="4"/>
      <c r="D818" s="4"/>
      <c r="E818" s="4"/>
      <c r="H818">
        <f>'Marktpreise EEX NCG 2018'!I818</f>
        <v>11.965999999999999</v>
      </c>
      <c r="I818">
        <f>'Marktpreise EEX NCG 2018'!N818+0.19</f>
        <v>15.861850000000022</v>
      </c>
    </row>
    <row r="819" spans="1:9" x14ac:dyDescent="0.2">
      <c r="A819" s="2">
        <f>'Marktpreise EEX NCG 2018'!A819</f>
        <v>42457</v>
      </c>
      <c r="B819" s="4"/>
      <c r="C819" s="4"/>
      <c r="D819" s="4"/>
      <c r="E819" s="4"/>
      <c r="H819">
        <f>'Marktpreise EEX NCG 2018'!I819</f>
        <v>12.157999999999999</v>
      </c>
      <c r="I819">
        <f>'Marktpreise EEX NCG 2018'!N819+0.19</f>
        <v>15.824905000000017</v>
      </c>
    </row>
    <row r="820" spans="1:9" x14ac:dyDescent="0.2">
      <c r="A820" s="2">
        <f>'Marktpreise EEX NCG 2018'!A820</f>
        <v>42458</v>
      </c>
      <c r="B820" s="4"/>
      <c r="C820" s="4"/>
      <c r="D820" s="4"/>
      <c r="E820" s="4"/>
      <c r="H820">
        <f>'Marktpreise EEX NCG 2018'!I820</f>
        <v>12.259</v>
      </c>
      <c r="I820">
        <f>'Marktpreise EEX NCG 2018'!N820+0.19</f>
        <v>15.789020000000018</v>
      </c>
    </row>
    <row r="821" spans="1:9" x14ac:dyDescent="0.2">
      <c r="A821" s="2">
        <f>'Marktpreise EEX NCG 2018'!A821</f>
        <v>42459</v>
      </c>
      <c r="B821" s="4"/>
      <c r="C821" s="4"/>
      <c r="D821" s="4"/>
      <c r="E821" s="4"/>
      <c r="H821">
        <f>'Marktpreise EEX NCG 2018'!I821</f>
        <v>12.224</v>
      </c>
      <c r="I821">
        <f>'Marktpreise EEX NCG 2018'!N821+0.19</f>
        <v>15.752935000000015</v>
      </c>
    </row>
    <row r="822" spans="1:9" x14ac:dyDescent="0.2">
      <c r="A822" s="2">
        <f>'Marktpreise EEX NCG 2018'!A822</f>
        <v>42460</v>
      </c>
      <c r="B822" s="4"/>
      <c r="C822" s="4"/>
      <c r="D822" s="4"/>
      <c r="E822" s="4"/>
      <c r="H822">
        <f>'Marktpreise EEX NCG 2018'!I822</f>
        <v>12.28</v>
      </c>
      <c r="I822">
        <f>'Marktpreise EEX NCG 2018'!N822+0.19</f>
        <v>15.716690000000016</v>
      </c>
    </row>
    <row r="823" spans="1:9" x14ac:dyDescent="0.2">
      <c r="A823" s="2">
        <f>'Marktpreise EEX NCG 2018'!A823</f>
        <v>42461</v>
      </c>
      <c r="B823" s="4"/>
      <c r="C823" s="4"/>
      <c r="D823" s="4"/>
      <c r="E823" s="4"/>
      <c r="H823">
        <f>'Marktpreise EEX NCG 2018'!I823</f>
        <v>11.778</v>
      </c>
      <c r="I823">
        <f>'Marktpreise EEX NCG 2018'!N823+0.19</f>
        <v>15.678425000000015</v>
      </c>
    </row>
    <row r="824" spans="1:9" x14ac:dyDescent="0.2">
      <c r="A824" s="2">
        <f>'Marktpreise EEX NCG 2018'!A824</f>
        <v>42462</v>
      </c>
      <c r="B824" s="4"/>
      <c r="C824" s="4"/>
      <c r="D824" s="4"/>
      <c r="E824" s="4"/>
      <c r="H824">
        <f>'Marktpreise EEX NCG 2018'!I824</f>
        <v>11.694000000000001</v>
      </c>
      <c r="I824">
        <f>'Marktpreise EEX NCG 2018'!N824+0.19</f>
        <v>15.640115000000014</v>
      </c>
    </row>
    <row r="825" spans="1:9" x14ac:dyDescent="0.2">
      <c r="A825" s="2">
        <f>'Marktpreise EEX NCG 2018'!A825</f>
        <v>42463</v>
      </c>
      <c r="B825" s="4"/>
      <c r="C825" s="4"/>
      <c r="D825" s="4"/>
      <c r="E825" s="4"/>
      <c r="H825">
        <f>'Marktpreise EEX NCG 2018'!I825</f>
        <v>11.837</v>
      </c>
      <c r="I825">
        <f>'Marktpreise EEX NCG 2018'!N825+0.19</f>
        <v>15.602190000000009</v>
      </c>
    </row>
    <row r="826" spans="1:9" x14ac:dyDescent="0.2">
      <c r="A826" s="2">
        <f>'Marktpreise EEX NCG 2018'!A826</f>
        <v>42464</v>
      </c>
      <c r="B826" s="4"/>
      <c r="C826" s="4"/>
      <c r="D826" s="4"/>
      <c r="E826" s="4"/>
      <c r="H826">
        <f>'Marktpreise EEX NCG 2018'!I826</f>
        <v>11.525</v>
      </c>
      <c r="I826">
        <f>'Marktpreise EEX NCG 2018'!N826+0.19</f>
        <v>15.563160000000007</v>
      </c>
    </row>
    <row r="827" spans="1:9" x14ac:dyDescent="0.2">
      <c r="A827" s="2">
        <f>'Marktpreise EEX NCG 2018'!A827</f>
        <v>42465</v>
      </c>
      <c r="B827" s="4"/>
      <c r="C827" s="4"/>
      <c r="D827" s="4"/>
      <c r="E827" s="4"/>
      <c r="H827">
        <f>'Marktpreise EEX NCG 2018'!I827</f>
        <v>11.4</v>
      </c>
      <c r="I827">
        <f>'Marktpreise EEX NCG 2018'!N827+0.19</f>
        <v>15.525210000000007</v>
      </c>
    </row>
    <row r="828" spans="1:9" x14ac:dyDescent="0.2">
      <c r="A828" s="2">
        <f>'Marktpreise EEX NCG 2018'!A828</f>
        <v>42466</v>
      </c>
      <c r="B828" s="4"/>
      <c r="C828" s="4"/>
      <c r="D828" s="4"/>
      <c r="E828" s="4"/>
      <c r="H828">
        <f>'Marktpreise EEX NCG 2018'!I828</f>
        <v>11.54</v>
      </c>
      <c r="I828">
        <f>'Marktpreise EEX NCG 2018'!N828+0.19</f>
        <v>15.488410000000012</v>
      </c>
    </row>
    <row r="829" spans="1:9" x14ac:dyDescent="0.2">
      <c r="A829" s="2">
        <f>'Marktpreise EEX NCG 2018'!A829</f>
        <v>42467</v>
      </c>
      <c r="B829" s="4"/>
      <c r="C829" s="4"/>
      <c r="D829" s="4"/>
      <c r="E829" s="4"/>
      <c r="H829">
        <f>'Marktpreise EEX NCG 2018'!I829</f>
        <v>11.468</v>
      </c>
      <c r="I829">
        <f>'Marktpreise EEX NCG 2018'!N829+0.19</f>
        <v>15.45077000000002</v>
      </c>
    </row>
    <row r="830" spans="1:9" x14ac:dyDescent="0.2">
      <c r="A830" s="2">
        <f>'Marktpreise EEX NCG 2018'!A830</f>
        <v>42468</v>
      </c>
      <c r="B830" s="4"/>
      <c r="C830" s="4"/>
      <c r="D830" s="4"/>
      <c r="E830" s="4"/>
      <c r="H830">
        <f>'Marktpreise EEX NCG 2018'!I830</f>
        <v>11.374000000000001</v>
      </c>
      <c r="I830">
        <f>'Marktpreise EEX NCG 2018'!N830+0.19</f>
        <v>15.41233000000002</v>
      </c>
    </row>
    <row r="831" spans="1:9" x14ac:dyDescent="0.2">
      <c r="A831" s="2">
        <f>'Marktpreise EEX NCG 2018'!A831</f>
        <v>42469</v>
      </c>
      <c r="B831" s="4"/>
      <c r="C831" s="4"/>
      <c r="D831" s="4"/>
      <c r="E831" s="4"/>
      <c r="H831">
        <f>'Marktpreise EEX NCG 2018'!I831</f>
        <v>11.331</v>
      </c>
      <c r="I831">
        <f>'Marktpreise EEX NCG 2018'!N831+0.19</f>
        <v>15.372620000000024</v>
      </c>
    </row>
    <row r="832" spans="1:9" x14ac:dyDescent="0.2">
      <c r="A832" s="2">
        <f>'Marktpreise EEX NCG 2018'!A832</f>
        <v>42470</v>
      </c>
      <c r="B832" s="4"/>
      <c r="C832" s="4"/>
      <c r="D832" s="4"/>
      <c r="E832" s="4"/>
      <c r="H832">
        <f>'Marktpreise EEX NCG 2018'!I832</f>
        <v>11.273</v>
      </c>
      <c r="I832">
        <f>'Marktpreise EEX NCG 2018'!N832+0.19</f>
        <v>15.331280000000024</v>
      </c>
    </row>
    <row r="833" spans="1:9" x14ac:dyDescent="0.2">
      <c r="A833" s="2">
        <f>'Marktpreise EEX NCG 2018'!A833</f>
        <v>42471</v>
      </c>
      <c r="B833" s="4"/>
      <c r="C833" s="4"/>
      <c r="D833" s="4"/>
      <c r="E833" s="4"/>
      <c r="H833">
        <f>'Marktpreise EEX NCG 2018'!I833</f>
        <v>11.291</v>
      </c>
      <c r="I833">
        <f>'Marktpreise EEX NCG 2018'!N833+0.19</f>
        <v>15.29296000000002</v>
      </c>
    </row>
    <row r="834" spans="1:9" x14ac:dyDescent="0.2">
      <c r="A834" s="2">
        <f>'Marktpreise EEX NCG 2018'!A834</f>
        <v>42472</v>
      </c>
      <c r="B834" s="4"/>
      <c r="C834" s="4"/>
      <c r="D834" s="4"/>
      <c r="E834" s="4"/>
      <c r="H834">
        <f>'Marktpreise EEX NCG 2018'!I834</f>
        <v>11.414999999999999</v>
      </c>
      <c r="I834">
        <f>'Marktpreise EEX NCG 2018'!N834+0.19</f>
        <v>15.255505000000021</v>
      </c>
    </row>
    <row r="835" spans="1:9" x14ac:dyDescent="0.2">
      <c r="A835" s="2">
        <f>'Marktpreise EEX NCG 2018'!A835</f>
        <v>42473</v>
      </c>
      <c r="B835" s="4"/>
      <c r="C835" s="4"/>
      <c r="D835" s="4"/>
      <c r="E835" s="4"/>
      <c r="H835">
        <f>'Marktpreise EEX NCG 2018'!I835</f>
        <v>11.444000000000001</v>
      </c>
      <c r="I835">
        <f>'Marktpreise EEX NCG 2018'!N835+0.19</f>
        <v>15.218015000000022</v>
      </c>
    </row>
    <row r="836" spans="1:9" x14ac:dyDescent="0.2">
      <c r="A836" s="2">
        <f>'Marktpreise EEX NCG 2018'!A836</f>
        <v>42474</v>
      </c>
      <c r="B836" s="4"/>
      <c r="C836" s="4"/>
      <c r="D836" s="4"/>
      <c r="E836" s="4"/>
      <c r="H836">
        <f>'Marktpreise EEX NCG 2018'!I836</f>
        <v>11.443</v>
      </c>
      <c r="I836">
        <f>'Marktpreise EEX NCG 2018'!N836+0.19</f>
        <v>15.17975000000003</v>
      </c>
    </row>
    <row r="837" spans="1:9" x14ac:dyDescent="0.2">
      <c r="A837" s="2">
        <f>'Marktpreise EEX NCG 2018'!A837</f>
        <v>42475</v>
      </c>
      <c r="B837" s="4"/>
      <c r="C837" s="4"/>
      <c r="D837" s="4"/>
      <c r="E837" s="4"/>
      <c r="H837">
        <f>'Marktpreise EEX NCG 2018'!I837</f>
        <v>11.592000000000001</v>
      </c>
      <c r="I837">
        <f>'Marktpreise EEX NCG 2018'!N837+0.19</f>
        <v>15.143250000000034</v>
      </c>
    </row>
    <row r="838" spans="1:9" x14ac:dyDescent="0.2">
      <c r="A838" s="2">
        <f>'Marktpreise EEX NCG 2018'!A838</f>
        <v>42476</v>
      </c>
      <c r="B838" s="4"/>
      <c r="C838" s="4"/>
      <c r="D838" s="4"/>
      <c r="E838" s="4"/>
      <c r="H838">
        <f>'Marktpreise EEX NCG 2018'!I838</f>
        <v>11.449</v>
      </c>
      <c r="I838">
        <f>'Marktpreise EEX NCG 2018'!N838+0.19</f>
        <v>15.105940000000036</v>
      </c>
    </row>
    <row r="839" spans="1:9" x14ac:dyDescent="0.2">
      <c r="A839" s="2">
        <f>'Marktpreise EEX NCG 2018'!A839</f>
        <v>42477</v>
      </c>
      <c r="B839" s="4"/>
      <c r="C839" s="4"/>
      <c r="D839" s="4"/>
      <c r="E839" s="4"/>
      <c r="H839">
        <f>'Marktpreise EEX NCG 2018'!I839</f>
        <v>11.574999999999999</v>
      </c>
      <c r="I839">
        <f>'Marktpreise EEX NCG 2018'!N839+0.19</f>
        <v>15.070495000000037</v>
      </c>
    </row>
    <row r="840" spans="1:9" x14ac:dyDescent="0.2">
      <c r="A840" s="2">
        <f>'Marktpreise EEX NCG 2018'!A840</f>
        <v>42478</v>
      </c>
      <c r="B840" s="4"/>
      <c r="C840" s="4"/>
      <c r="D840" s="4"/>
      <c r="E840" s="4"/>
      <c r="H840">
        <f>'Marktpreise EEX NCG 2018'!I840</f>
        <v>11.622999999999999</v>
      </c>
      <c r="I840">
        <f>'Marktpreise EEX NCG 2018'!N840+0.19</f>
        <v>15.036850000000031</v>
      </c>
    </row>
    <row r="841" spans="1:9" x14ac:dyDescent="0.2">
      <c r="A841" s="2">
        <f>'Marktpreise EEX NCG 2018'!A841</f>
        <v>42479</v>
      </c>
      <c r="B841" s="4"/>
      <c r="C841" s="4"/>
      <c r="D841" s="4"/>
      <c r="E841" s="4"/>
      <c r="H841">
        <f>'Marktpreise EEX NCG 2018'!I841</f>
        <v>11.823</v>
      </c>
      <c r="I841">
        <f>'Marktpreise EEX NCG 2018'!N841+0.19</f>
        <v>15.007265000000034</v>
      </c>
    </row>
    <row r="842" spans="1:9" x14ac:dyDescent="0.2">
      <c r="A842" s="2">
        <f>'Marktpreise EEX NCG 2018'!A842</f>
        <v>42480</v>
      </c>
      <c r="B842" s="4"/>
      <c r="C842" s="4"/>
      <c r="D842" s="4"/>
      <c r="E842" s="4"/>
      <c r="H842">
        <f>'Marktpreise EEX NCG 2018'!I842</f>
        <v>11.909000000000001</v>
      </c>
      <c r="I842">
        <f>'Marktpreise EEX NCG 2018'!N842+0.19</f>
        <v>14.978405000000029</v>
      </c>
    </row>
    <row r="843" spans="1:9" x14ac:dyDescent="0.2">
      <c r="A843" s="2">
        <f>'Marktpreise EEX NCG 2018'!A843</f>
        <v>42481</v>
      </c>
      <c r="B843" s="4"/>
      <c r="C843" s="4"/>
      <c r="D843" s="4"/>
      <c r="E843" s="4"/>
      <c r="H843">
        <f>'Marktpreise EEX NCG 2018'!I843</f>
        <v>12.611000000000001</v>
      </c>
      <c r="I843">
        <f>'Marktpreise EEX NCG 2018'!N843+0.19</f>
        <v>14.952375000000037</v>
      </c>
    </row>
    <row r="844" spans="1:9" x14ac:dyDescent="0.2">
      <c r="A844" s="2">
        <f>'Marktpreise EEX NCG 2018'!A844</f>
        <v>42482</v>
      </c>
      <c r="B844" s="4"/>
      <c r="C844" s="4"/>
      <c r="D844" s="4"/>
      <c r="E844" s="4"/>
      <c r="H844">
        <f>'Marktpreise EEX NCG 2018'!I844</f>
        <v>12.795</v>
      </c>
      <c r="I844">
        <f>'Marktpreise EEX NCG 2018'!N844+0.19</f>
        <v>14.924720000000033</v>
      </c>
    </row>
    <row r="845" spans="1:9" x14ac:dyDescent="0.2">
      <c r="A845" s="2">
        <f>'Marktpreise EEX NCG 2018'!A845</f>
        <v>42483</v>
      </c>
      <c r="B845" s="4"/>
      <c r="C845" s="4"/>
      <c r="D845" s="4"/>
      <c r="E845" s="4"/>
      <c r="H845">
        <f>'Marktpreise EEX NCG 2018'!I845</f>
        <v>12.941000000000001</v>
      </c>
      <c r="I845">
        <f>'Marktpreise EEX NCG 2018'!N845+0.19</f>
        <v>14.897645000000029</v>
      </c>
    </row>
    <row r="846" spans="1:9" x14ac:dyDescent="0.2">
      <c r="A846" s="2">
        <f>'Marktpreise EEX NCG 2018'!A846</f>
        <v>42484</v>
      </c>
      <c r="B846" s="4"/>
      <c r="C846" s="4"/>
      <c r="D846" s="4"/>
      <c r="E846" s="4"/>
      <c r="H846">
        <f>'Marktpreise EEX NCG 2018'!I846</f>
        <v>13.137</v>
      </c>
      <c r="I846">
        <f>'Marktpreise EEX NCG 2018'!N846+0.19</f>
        <v>14.870485000000025</v>
      </c>
    </row>
    <row r="847" spans="1:9" x14ac:dyDescent="0.2">
      <c r="A847" s="2">
        <f>'Marktpreise EEX NCG 2018'!A847</f>
        <v>42485</v>
      </c>
      <c r="B847" s="4"/>
      <c r="C847" s="4"/>
      <c r="D847" s="4"/>
      <c r="E847" s="4"/>
      <c r="H847">
        <f>'Marktpreise EEX NCG 2018'!I847</f>
        <v>13.369</v>
      </c>
      <c r="I847">
        <f>'Marktpreise EEX NCG 2018'!N847+0.19</f>
        <v>14.843320000000022</v>
      </c>
    </row>
    <row r="848" spans="1:9" x14ac:dyDescent="0.2">
      <c r="A848" s="2">
        <f>'Marktpreise EEX NCG 2018'!A848</f>
        <v>42486</v>
      </c>
      <c r="B848" s="4"/>
      <c r="C848" s="4"/>
      <c r="D848" s="4"/>
      <c r="E848" s="4"/>
      <c r="H848">
        <f>'Marktpreise EEX NCG 2018'!I848</f>
        <v>14.388999999999999</v>
      </c>
      <c r="I848">
        <f>'Marktpreise EEX NCG 2018'!N848+0.19</f>
        <v>14.822975000000014</v>
      </c>
    </row>
    <row r="849" spans="1:9" x14ac:dyDescent="0.2">
      <c r="A849" s="2">
        <f>'Marktpreise EEX NCG 2018'!A849</f>
        <v>42487</v>
      </c>
      <c r="B849" s="4"/>
      <c r="C849" s="4"/>
      <c r="D849" s="4"/>
      <c r="E849" s="4"/>
      <c r="H849">
        <f>'Marktpreise EEX NCG 2018'!I849</f>
        <v>14.711</v>
      </c>
      <c r="I849">
        <f>'Marktpreise EEX NCG 2018'!N849+0.19</f>
        <v>14.803435000000007</v>
      </c>
    </row>
    <row r="850" spans="1:9" x14ac:dyDescent="0.2">
      <c r="A850" s="2">
        <f>'Marktpreise EEX NCG 2018'!A850</f>
        <v>42488</v>
      </c>
      <c r="B850" s="4"/>
      <c r="C850" s="4"/>
      <c r="D850" s="4"/>
      <c r="E850" s="4"/>
      <c r="H850">
        <f>'Marktpreise EEX NCG 2018'!I850</f>
        <v>13.478999999999999</v>
      </c>
      <c r="I850">
        <f>'Marktpreise EEX NCG 2018'!N850+0.19</f>
        <v>14.775895000000009</v>
      </c>
    </row>
    <row r="851" spans="1:9" x14ac:dyDescent="0.2">
      <c r="A851" s="2">
        <f>'Marktpreise EEX NCG 2018'!A851</f>
        <v>42489</v>
      </c>
      <c r="B851" s="4"/>
      <c r="C851" s="4"/>
      <c r="D851" s="4"/>
      <c r="E851" s="4"/>
      <c r="H851">
        <f>'Marktpreise EEX NCG 2018'!I851</f>
        <v>12.976000000000001</v>
      </c>
      <c r="I851">
        <f>'Marktpreise EEX NCG 2018'!N851+0.19</f>
        <v>14.746950000000005</v>
      </c>
    </row>
    <row r="852" spans="1:9" x14ac:dyDescent="0.2">
      <c r="A852" s="2">
        <f>'Marktpreise EEX NCG 2018'!A852</f>
        <v>42490</v>
      </c>
      <c r="B852" s="4"/>
      <c r="C852" s="4"/>
      <c r="D852" s="4"/>
      <c r="E852" s="4"/>
      <c r="H852">
        <f>'Marktpreise EEX NCG 2018'!I852</f>
        <v>12.964</v>
      </c>
      <c r="I852">
        <f>'Marktpreise EEX NCG 2018'!N852+0.19</f>
        <v>14.718705000000009</v>
      </c>
    </row>
    <row r="853" spans="1:9" x14ac:dyDescent="0.2">
      <c r="A853" s="2">
        <f>'Marktpreise EEX NCG 2018'!A853</f>
        <v>42491</v>
      </c>
      <c r="B853" s="4"/>
      <c r="C853" s="4"/>
      <c r="D853" s="4"/>
      <c r="E853" s="4"/>
      <c r="H853">
        <f>'Marktpreise EEX NCG 2018'!I853</f>
        <v>12.978999999999999</v>
      </c>
      <c r="I853">
        <f>'Marktpreise EEX NCG 2018'!N853+0.19</f>
        <v>14.691255000000009</v>
      </c>
    </row>
    <row r="854" spans="1:9" x14ac:dyDescent="0.2">
      <c r="A854" s="2">
        <f>'Marktpreise EEX NCG 2018'!A854</f>
        <v>42492</v>
      </c>
      <c r="B854" s="4"/>
      <c r="C854" s="4"/>
      <c r="D854" s="4"/>
      <c r="E854" s="4"/>
      <c r="H854">
        <f>'Marktpreise EEX NCG 2018'!I854</f>
        <v>12.916</v>
      </c>
      <c r="I854">
        <f>'Marktpreise EEX NCG 2018'!N854+0.19</f>
        <v>14.662545000000017</v>
      </c>
    </row>
    <row r="855" spans="1:9" x14ac:dyDescent="0.2">
      <c r="A855" s="2">
        <f>'Marktpreise EEX NCG 2018'!A855</f>
        <v>42493</v>
      </c>
      <c r="B855" s="4"/>
      <c r="C855" s="4"/>
      <c r="D855" s="4"/>
      <c r="E855" s="4"/>
      <c r="H855">
        <f>'Marktpreise EEX NCG 2018'!I855</f>
        <v>12.367000000000001</v>
      </c>
      <c r="I855">
        <f>'Marktpreise EEX NCG 2018'!N855+0.19</f>
        <v>14.631570000000011</v>
      </c>
    </row>
    <row r="856" spans="1:9" x14ac:dyDescent="0.2">
      <c r="A856" s="2">
        <f>'Marktpreise EEX NCG 2018'!A856</f>
        <v>42494</v>
      </c>
      <c r="B856" s="4"/>
      <c r="C856" s="4"/>
      <c r="D856" s="4"/>
      <c r="E856" s="4"/>
      <c r="H856">
        <f>'Marktpreise EEX NCG 2018'!I856</f>
        <v>12.407999999999999</v>
      </c>
      <c r="I856">
        <f>'Marktpreise EEX NCG 2018'!N856+0.19</f>
        <v>14.601055000000006</v>
      </c>
    </row>
    <row r="857" spans="1:9" x14ac:dyDescent="0.2">
      <c r="A857" s="2">
        <f>'Marktpreise EEX NCG 2018'!A857</f>
        <v>42495</v>
      </c>
      <c r="B857" s="4"/>
      <c r="C857" s="4"/>
      <c r="D857" s="4"/>
      <c r="E857" s="4"/>
      <c r="H857">
        <f>'Marktpreise EEX NCG 2018'!I857</f>
        <v>12.711</v>
      </c>
      <c r="I857">
        <f>'Marktpreise EEX NCG 2018'!N857+0.19</f>
        <v>14.571120000000001</v>
      </c>
    </row>
    <row r="858" spans="1:9" x14ac:dyDescent="0.2">
      <c r="A858" s="2">
        <f>'Marktpreise EEX NCG 2018'!A858</f>
        <v>42496</v>
      </c>
      <c r="B858" s="4"/>
      <c r="C858" s="4"/>
      <c r="D858" s="4"/>
      <c r="E858" s="4"/>
      <c r="H858">
        <f>'Marktpreise EEX NCG 2018'!I858</f>
        <v>12.53</v>
      </c>
      <c r="I858">
        <f>'Marktpreise EEX NCG 2018'!N858+0.19</f>
        <v>14.538709999999991</v>
      </c>
    </row>
    <row r="859" spans="1:9" x14ac:dyDescent="0.2">
      <c r="A859" s="2">
        <f>'Marktpreise EEX NCG 2018'!A859</f>
        <v>42497</v>
      </c>
      <c r="B859" s="4"/>
      <c r="C859" s="4"/>
      <c r="D859" s="4"/>
      <c r="E859" s="4"/>
      <c r="H859">
        <f>'Marktpreise EEX NCG 2018'!I859</f>
        <v>12.417</v>
      </c>
      <c r="I859">
        <f>'Marktpreise EEX NCG 2018'!N859+0.19</f>
        <v>14.507354999999997</v>
      </c>
    </row>
    <row r="860" spans="1:9" x14ac:dyDescent="0.2">
      <c r="A860" s="2">
        <f>'Marktpreise EEX NCG 2018'!A860</f>
        <v>42498</v>
      </c>
      <c r="B860" s="4"/>
      <c r="C860" s="4"/>
      <c r="D860" s="4"/>
      <c r="E860" s="4"/>
      <c r="H860">
        <f>'Marktpreise EEX NCG 2018'!I860</f>
        <v>12.5</v>
      </c>
      <c r="I860">
        <f>'Marktpreise EEX NCG 2018'!N860+0.19</f>
        <v>14.477469999999993</v>
      </c>
    </row>
    <row r="861" spans="1:9" x14ac:dyDescent="0.2">
      <c r="A861" s="2">
        <f>'Marktpreise EEX NCG 2018'!A861</f>
        <v>42499</v>
      </c>
      <c r="B861" s="4"/>
      <c r="C861" s="4"/>
      <c r="D861" s="4"/>
      <c r="E861" s="4"/>
      <c r="H861">
        <f>'Marktpreise EEX NCG 2018'!I861</f>
        <v>13.116</v>
      </c>
      <c r="I861">
        <f>'Marktpreise EEX NCG 2018'!N861+0.19</f>
        <v>14.450475000000006</v>
      </c>
    </row>
    <row r="862" spans="1:9" x14ac:dyDescent="0.2">
      <c r="A862" s="2">
        <f>'Marktpreise EEX NCG 2018'!A862</f>
        <v>42500</v>
      </c>
      <c r="B862" s="4"/>
      <c r="C862" s="4"/>
      <c r="D862" s="4"/>
      <c r="E862" s="4"/>
      <c r="H862">
        <f>'Marktpreise EEX NCG 2018'!I862</f>
        <v>12.717000000000001</v>
      </c>
      <c r="I862">
        <f>'Marktpreise EEX NCG 2018'!N862+0.19</f>
        <v>14.422760000000007</v>
      </c>
    </row>
    <row r="863" spans="1:9" x14ac:dyDescent="0.2">
      <c r="A863" s="2">
        <f>'Marktpreise EEX NCG 2018'!A863</f>
        <v>42501</v>
      </c>
      <c r="B863" s="4"/>
      <c r="C863" s="4"/>
      <c r="D863" s="4"/>
      <c r="E863" s="4"/>
      <c r="H863">
        <f>'Marktpreise EEX NCG 2018'!I863</f>
        <v>12.901</v>
      </c>
      <c r="I863">
        <f>'Marktpreise EEX NCG 2018'!N863+0.19</f>
        <v>14.395970000000014</v>
      </c>
    </row>
    <row r="864" spans="1:9" x14ac:dyDescent="0.2">
      <c r="A864" s="2">
        <f>'Marktpreise EEX NCG 2018'!A864</f>
        <v>42502</v>
      </c>
      <c r="B864" s="4"/>
      <c r="C864" s="4"/>
      <c r="D864" s="4"/>
      <c r="E864" s="4"/>
      <c r="H864">
        <f>'Marktpreise EEX NCG 2018'!I864</f>
        <v>13.178000000000001</v>
      </c>
      <c r="I864">
        <f>'Marktpreise EEX NCG 2018'!N864+0.19</f>
        <v>14.369740000000011</v>
      </c>
    </row>
    <row r="865" spans="1:9" x14ac:dyDescent="0.2">
      <c r="A865" s="2">
        <f>'Marktpreise EEX NCG 2018'!A865</f>
        <v>42503</v>
      </c>
      <c r="B865" s="4"/>
      <c r="C865" s="4"/>
      <c r="D865" s="4"/>
      <c r="E865" s="4"/>
      <c r="H865">
        <f>'Marktpreise EEX NCG 2018'!I865</f>
        <v>12.943</v>
      </c>
      <c r="I865">
        <f>'Marktpreise EEX NCG 2018'!N865+0.19</f>
        <v>14.342950000000009</v>
      </c>
    </row>
    <row r="866" spans="1:9" x14ac:dyDescent="0.2">
      <c r="A866" s="2">
        <f>'Marktpreise EEX NCG 2018'!A866</f>
        <v>42504</v>
      </c>
      <c r="B866" s="4"/>
      <c r="C866" s="4"/>
      <c r="D866" s="4"/>
      <c r="E866" s="4"/>
      <c r="H866">
        <f>'Marktpreise EEX NCG 2018'!I866</f>
        <v>12.98</v>
      </c>
      <c r="I866">
        <f>'Marktpreise EEX NCG 2018'!N866+0.19</f>
        <v>14.316110000000007</v>
      </c>
    </row>
    <row r="867" spans="1:9" x14ac:dyDescent="0.2">
      <c r="A867" s="2">
        <f>'Marktpreise EEX NCG 2018'!A867</f>
        <v>42505</v>
      </c>
      <c r="B867" s="4"/>
      <c r="C867" s="4"/>
      <c r="D867" s="4"/>
      <c r="E867" s="4"/>
      <c r="H867">
        <f>'Marktpreise EEX NCG 2018'!I867</f>
        <v>13.047000000000001</v>
      </c>
      <c r="I867">
        <f>'Marktpreise EEX NCG 2018'!N867+0.19</f>
        <v>14.289639999999999</v>
      </c>
    </row>
    <row r="868" spans="1:9" x14ac:dyDescent="0.2">
      <c r="A868" s="2">
        <f>'Marktpreise EEX NCG 2018'!A868</f>
        <v>42506</v>
      </c>
      <c r="B868" s="4"/>
      <c r="C868" s="4"/>
      <c r="D868" s="4"/>
      <c r="E868" s="4"/>
      <c r="H868">
        <f>'Marktpreise EEX NCG 2018'!I868</f>
        <v>13.305</v>
      </c>
      <c r="I868">
        <f>'Marktpreise EEX NCG 2018'!N868+0.19</f>
        <v>14.26366</v>
      </c>
    </row>
    <row r="869" spans="1:9" x14ac:dyDescent="0.2">
      <c r="A869" s="2">
        <f>'Marktpreise EEX NCG 2018'!A869</f>
        <v>42507</v>
      </c>
      <c r="B869" s="4"/>
      <c r="C869" s="4"/>
      <c r="D869" s="4"/>
      <c r="E869" s="4"/>
      <c r="H869">
        <f>'Marktpreise EEX NCG 2018'!I869</f>
        <v>13.34</v>
      </c>
      <c r="I869">
        <f>'Marktpreise EEX NCG 2018'!N869+0.19</f>
        <v>14.241104999999997</v>
      </c>
    </row>
    <row r="870" spans="1:9" x14ac:dyDescent="0.2">
      <c r="A870" s="2">
        <f>'Marktpreise EEX NCG 2018'!A870</f>
        <v>42508</v>
      </c>
      <c r="B870" s="4"/>
      <c r="C870" s="4"/>
      <c r="D870" s="4"/>
      <c r="E870" s="4"/>
      <c r="H870">
        <f>'Marktpreise EEX NCG 2018'!I870</f>
        <v>13.250999999999999</v>
      </c>
      <c r="I870">
        <f>'Marktpreise EEX NCG 2018'!N870+0.19</f>
        <v>14.219314999999996</v>
      </c>
    </row>
    <row r="871" spans="1:9" x14ac:dyDescent="0.2">
      <c r="A871" s="2">
        <f>'Marktpreise EEX NCG 2018'!A871</f>
        <v>42509</v>
      </c>
      <c r="B871" s="4"/>
      <c r="C871" s="4"/>
      <c r="D871" s="4"/>
      <c r="E871" s="4"/>
      <c r="H871">
        <f>'Marktpreise EEX NCG 2018'!I871</f>
        <v>13.073</v>
      </c>
      <c r="I871">
        <f>'Marktpreise EEX NCG 2018'!N871+0.19</f>
        <v>14.193554999999996</v>
      </c>
    </row>
    <row r="872" spans="1:9" x14ac:dyDescent="0.2">
      <c r="A872" s="2">
        <f>'Marktpreise EEX NCG 2018'!A872</f>
        <v>42510</v>
      </c>
      <c r="B872" s="4"/>
      <c r="C872" s="4"/>
      <c r="D872" s="4"/>
      <c r="E872" s="4"/>
      <c r="H872">
        <f>'Marktpreise EEX NCG 2018'!I872</f>
        <v>12.878</v>
      </c>
      <c r="I872">
        <f>'Marktpreise EEX NCG 2018'!N872+0.19</f>
        <v>14.168194999999995</v>
      </c>
    </row>
    <row r="873" spans="1:9" x14ac:dyDescent="0.2">
      <c r="A873" s="2">
        <f>'Marktpreise EEX NCG 2018'!A873</f>
        <v>42511</v>
      </c>
      <c r="B873" s="4"/>
      <c r="C873" s="4"/>
      <c r="D873" s="4"/>
      <c r="E873" s="4"/>
      <c r="H873">
        <f>'Marktpreise EEX NCG 2018'!I873</f>
        <v>12.702999999999999</v>
      </c>
      <c r="I873">
        <f>'Marktpreise EEX NCG 2018'!N873+0.19</f>
        <v>14.14255</v>
      </c>
    </row>
    <row r="874" spans="1:9" x14ac:dyDescent="0.2">
      <c r="A874" s="2">
        <f>'Marktpreise EEX NCG 2018'!A874</f>
        <v>42512</v>
      </c>
      <c r="B874" s="4"/>
      <c r="C874" s="4"/>
      <c r="D874" s="4"/>
      <c r="E874" s="4"/>
      <c r="H874">
        <f>'Marktpreise EEX NCG 2018'!I874</f>
        <v>12.98</v>
      </c>
      <c r="I874">
        <f>'Marktpreise EEX NCG 2018'!N874+0.19</f>
        <v>14.118079999999999</v>
      </c>
    </row>
    <row r="875" spans="1:9" x14ac:dyDescent="0.2">
      <c r="A875" s="2">
        <f>'Marktpreise EEX NCG 2018'!A875</f>
        <v>42513</v>
      </c>
      <c r="B875" s="4"/>
      <c r="C875" s="4"/>
      <c r="D875" s="4"/>
      <c r="E875" s="4"/>
      <c r="H875">
        <f>'Marktpreise EEX NCG 2018'!I875</f>
        <v>13.074999999999999</v>
      </c>
      <c r="I875">
        <f>'Marktpreise EEX NCG 2018'!N875+0.19</f>
        <v>14.096635000000004</v>
      </c>
    </row>
    <row r="876" spans="1:9" x14ac:dyDescent="0.2">
      <c r="A876" s="2">
        <f>'Marktpreise EEX NCG 2018'!A876</f>
        <v>42514</v>
      </c>
      <c r="B876" s="4"/>
      <c r="C876" s="4"/>
      <c r="D876" s="4"/>
      <c r="E876" s="4"/>
      <c r="H876">
        <f>'Marktpreise EEX NCG 2018'!I876</f>
        <v>13.068</v>
      </c>
      <c r="I876">
        <f>'Marktpreise EEX NCG 2018'!N876+0.19</f>
        <v>14.076900000000004</v>
      </c>
    </row>
    <row r="877" spans="1:9" x14ac:dyDescent="0.2">
      <c r="A877" s="2">
        <f>'Marktpreise EEX NCG 2018'!A877</f>
        <v>42515</v>
      </c>
      <c r="B877" s="4"/>
      <c r="C877" s="4"/>
      <c r="D877" s="4"/>
      <c r="E877" s="4"/>
      <c r="H877">
        <f>'Marktpreise EEX NCG 2018'!I877</f>
        <v>13.132999999999999</v>
      </c>
      <c r="I877">
        <f>'Marktpreise EEX NCG 2018'!N877+0.19</f>
        <v>14.057365000000008</v>
      </c>
    </row>
    <row r="878" spans="1:9" x14ac:dyDescent="0.2">
      <c r="A878" s="2">
        <f>'Marktpreise EEX NCG 2018'!A878</f>
        <v>42516</v>
      </c>
      <c r="B878" s="4"/>
      <c r="C878" s="4"/>
      <c r="D878" s="4"/>
      <c r="E878" s="4"/>
      <c r="H878">
        <f>'Marktpreise EEX NCG 2018'!I878</f>
        <v>13.407</v>
      </c>
      <c r="I878">
        <f>'Marktpreise EEX NCG 2018'!N878+0.19</f>
        <v>14.038625000000001</v>
      </c>
    </row>
    <row r="879" spans="1:9" x14ac:dyDescent="0.2">
      <c r="A879" s="2">
        <f>'Marktpreise EEX NCG 2018'!A879</f>
        <v>42517</v>
      </c>
      <c r="B879" s="4"/>
      <c r="C879" s="4"/>
      <c r="D879" s="4"/>
      <c r="E879" s="4"/>
      <c r="H879">
        <f>'Marktpreise EEX NCG 2018'!I879</f>
        <v>13.683999999999999</v>
      </c>
      <c r="I879">
        <f>'Marktpreise EEX NCG 2018'!N879+0.19</f>
        <v>14.022840000000006</v>
      </c>
    </row>
    <row r="880" spans="1:9" x14ac:dyDescent="0.2">
      <c r="A880" s="2">
        <f>'Marktpreise EEX NCG 2018'!A880</f>
        <v>42518</v>
      </c>
      <c r="B880" s="4"/>
      <c r="C880" s="4"/>
      <c r="D880" s="4"/>
      <c r="E880" s="4"/>
      <c r="H880">
        <f>'Marktpreise EEX NCG 2018'!I880</f>
        <v>13.725</v>
      </c>
      <c r="I880">
        <f>'Marktpreise EEX NCG 2018'!N880+0.19</f>
        <v>14.004639999999998</v>
      </c>
    </row>
    <row r="881" spans="1:9" x14ac:dyDescent="0.2">
      <c r="A881" s="2">
        <f>'Marktpreise EEX NCG 2018'!A881</f>
        <v>42519</v>
      </c>
      <c r="B881" s="4"/>
      <c r="C881" s="4"/>
      <c r="D881" s="4"/>
      <c r="E881" s="4"/>
      <c r="H881">
        <f>'Marktpreise EEX NCG 2018'!I881</f>
        <v>13.839</v>
      </c>
      <c r="I881">
        <f>'Marktpreise EEX NCG 2018'!N881+0.19</f>
        <v>13.990259999999997</v>
      </c>
    </row>
    <row r="882" spans="1:9" x14ac:dyDescent="0.2">
      <c r="A882" s="2">
        <f>'Marktpreise EEX NCG 2018'!A882</f>
        <v>42520</v>
      </c>
      <c r="B882" s="4"/>
      <c r="C882" s="4"/>
      <c r="D882" s="4"/>
      <c r="E882" s="4"/>
      <c r="H882">
        <f>'Marktpreise EEX NCG 2018'!I882</f>
        <v>13.826000000000001</v>
      </c>
      <c r="I882">
        <f>'Marktpreise EEX NCG 2018'!N882+0.19</f>
        <v>13.977255000000005</v>
      </c>
    </row>
    <row r="883" spans="1:9" x14ac:dyDescent="0.2">
      <c r="A883" s="2">
        <f>'Marktpreise EEX NCG 2018'!A883</f>
        <v>42521</v>
      </c>
      <c r="B883" s="4"/>
      <c r="C883" s="4"/>
      <c r="D883" s="4"/>
      <c r="E883" s="4"/>
      <c r="H883">
        <f>'Marktpreise EEX NCG 2018'!I883</f>
        <v>14.243</v>
      </c>
      <c r="I883">
        <f>'Marktpreise EEX NCG 2018'!N883+0.19</f>
        <v>13.965805</v>
      </c>
    </row>
    <row r="884" spans="1:9" x14ac:dyDescent="0.2">
      <c r="A884" s="2">
        <f>'Marktpreise EEX NCG 2018'!A884</f>
        <v>42522</v>
      </c>
      <c r="B884" s="4"/>
      <c r="C884" s="4"/>
      <c r="D884" s="4"/>
      <c r="E884" s="4"/>
      <c r="H884">
        <f>'Marktpreise EEX NCG 2018'!I884</f>
        <v>14.21</v>
      </c>
      <c r="I884">
        <f>'Marktpreise EEX NCG 2018'!N884+0.19</f>
        <v>13.954429999999993</v>
      </c>
    </row>
    <row r="885" spans="1:9" x14ac:dyDescent="0.2">
      <c r="A885" s="2">
        <f>'Marktpreise EEX NCG 2018'!A885</f>
        <v>42523</v>
      </c>
      <c r="B885" s="4"/>
      <c r="C885" s="4"/>
      <c r="D885" s="4"/>
      <c r="E885" s="4"/>
      <c r="H885">
        <f>'Marktpreise EEX NCG 2018'!I885</f>
        <v>14.541</v>
      </c>
      <c r="I885">
        <f>'Marktpreise EEX NCG 2018'!N885+0.19</f>
        <v>13.944444999999996</v>
      </c>
    </row>
    <row r="886" spans="1:9" x14ac:dyDescent="0.2">
      <c r="A886" s="2">
        <f>'Marktpreise EEX NCG 2018'!A886</f>
        <v>42524</v>
      </c>
      <c r="B886" s="4"/>
      <c r="C886" s="4"/>
      <c r="D886" s="4"/>
      <c r="E886" s="4"/>
      <c r="H886">
        <f>'Marktpreise EEX NCG 2018'!I886</f>
        <v>14.926</v>
      </c>
      <c r="I886">
        <f>'Marktpreise EEX NCG 2018'!N886+0.19</f>
        <v>13.934594999999989</v>
      </c>
    </row>
    <row r="887" spans="1:9" x14ac:dyDescent="0.2">
      <c r="A887" s="2">
        <f>'Marktpreise EEX NCG 2018'!A887</f>
        <v>42525</v>
      </c>
      <c r="B887" s="4"/>
      <c r="C887" s="4"/>
      <c r="D887" s="4"/>
      <c r="E887" s="4"/>
      <c r="H887">
        <f>'Marktpreise EEX NCG 2018'!I887</f>
        <v>14.29</v>
      </c>
      <c r="I887">
        <f>'Marktpreise EEX NCG 2018'!N887+0.19</f>
        <v>13.920744999999997</v>
      </c>
    </row>
    <row r="888" spans="1:9" x14ac:dyDescent="0.2">
      <c r="A888" s="2">
        <f>'Marktpreise EEX NCG 2018'!A888</f>
        <v>42526</v>
      </c>
      <c r="B888" s="4"/>
      <c r="C888" s="4"/>
      <c r="D888" s="4"/>
      <c r="E888" s="4"/>
      <c r="H888">
        <f>'Marktpreise EEX NCG 2018'!I888</f>
        <v>14.478999999999999</v>
      </c>
      <c r="I888">
        <f>'Marktpreise EEX NCG 2018'!N888+0.19</f>
        <v>13.90731499999999</v>
      </c>
    </row>
    <row r="889" spans="1:9" x14ac:dyDescent="0.2">
      <c r="A889" s="2">
        <f>'Marktpreise EEX NCG 2018'!A889</f>
        <v>42527</v>
      </c>
      <c r="B889" s="4"/>
      <c r="C889" s="4"/>
      <c r="D889" s="4"/>
      <c r="E889" s="4"/>
      <c r="H889">
        <f>'Marktpreise EEX NCG 2018'!I889</f>
        <v>14.664999999999999</v>
      </c>
      <c r="I889">
        <f>'Marktpreise EEX NCG 2018'!N889+0.19</f>
        <v>13.893459999999996</v>
      </c>
    </row>
    <row r="890" spans="1:9" x14ac:dyDescent="0.2">
      <c r="A890" s="2">
        <f>'Marktpreise EEX NCG 2018'!A890</f>
        <v>42528</v>
      </c>
      <c r="B890" s="4"/>
      <c r="C890" s="4"/>
      <c r="D890" s="4"/>
      <c r="E890" s="4"/>
      <c r="H890">
        <f>'Marktpreise EEX NCG 2018'!I890</f>
        <v>14.756</v>
      </c>
      <c r="I890">
        <f>'Marktpreise EEX NCG 2018'!N890+0.19</f>
        <v>13.879364999999998</v>
      </c>
    </row>
    <row r="891" spans="1:9" x14ac:dyDescent="0.2">
      <c r="A891" s="2">
        <f>'Marktpreise EEX NCG 2018'!A891</f>
        <v>42529</v>
      </c>
      <c r="B891" s="4"/>
      <c r="C891" s="4"/>
      <c r="D891" s="4"/>
      <c r="E891" s="4"/>
      <c r="H891">
        <f>'Marktpreise EEX NCG 2018'!I891</f>
        <v>14.595000000000001</v>
      </c>
      <c r="I891">
        <f>'Marktpreise EEX NCG 2018'!N891+0.19</f>
        <v>13.863910000000004</v>
      </c>
    </row>
    <row r="892" spans="1:9" x14ac:dyDescent="0.2">
      <c r="A892" s="2">
        <f>'Marktpreise EEX NCG 2018'!A892</f>
        <v>42530</v>
      </c>
      <c r="B892" s="4"/>
      <c r="C892" s="4"/>
      <c r="D892" s="4"/>
      <c r="E892" s="4"/>
      <c r="H892">
        <f>'Marktpreise EEX NCG 2018'!I892</f>
        <v>14.275</v>
      </c>
      <c r="I892">
        <f>'Marktpreise EEX NCG 2018'!N892+0.19</f>
        <v>13.845460000000012</v>
      </c>
    </row>
    <row r="893" spans="1:9" x14ac:dyDescent="0.2">
      <c r="A893" s="2">
        <f>'Marktpreise EEX NCG 2018'!A893</f>
        <v>42531</v>
      </c>
      <c r="B893" s="4"/>
      <c r="C893" s="4"/>
      <c r="D893" s="4"/>
      <c r="E893" s="4"/>
      <c r="H893">
        <f>'Marktpreise EEX NCG 2018'!I893</f>
        <v>13.984999999999999</v>
      </c>
      <c r="I893">
        <f>'Marktpreise EEX NCG 2018'!N893+0.19</f>
        <v>13.827125000000015</v>
      </c>
    </row>
    <row r="894" spans="1:9" x14ac:dyDescent="0.2">
      <c r="A894" s="2">
        <f>'Marktpreise EEX NCG 2018'!A894</f>
        <v>42532</v>
      </c>
      <c r="B894" s="4"/>
      <c r="C894" s="4"/>
      <c r="D894" s="4"/>
      <c r="E894" s="4"/>
      <c r="H894">
        <f>'Marktpreise EEX NCG 2018'!I894</f>
        <v>13.936999999999999</v>
      </c>
      <c r="I894">
        <f>'Marktpreise EEX NCG 2018'!N894+0.19</f>
        <v>13.80680000000002</v>
      </c>
    </row>
    <row r="895" spans="1:9" x14ac:dyDescent="0.2">
      <c r="A895" s="2">
        <f>'Marktpreise EEX NCG 2018'!A895</f>
        <v>42533</v>
      </c>
      <c r="B895" s="4"/>
      <c r="C895" s="4"/>
      <c r="D895" s="4"/>
      <c r="E895" s="4"/>
      <c r="H895">
        <f>'Marktpreise EEX NCG 2018'!I895</f>
        <v>13.938000000000001</v>
      </c>
      <c r="I895">
        <f>'Marktpreise EEX NCG 2018'!N895+0.19</f>
        <v>13.786320000000014</v>
      </c>
    </row>
    <row r="896" spans="1:9" x14ac:dyDescent="0.2">
      <c r="A896" s="2">
        <f>'Marktpreise EEX NCG 2018'!A896</f>
        <v>42534</v>
      </c>
      <c r="B896" s="4"/>
      <c r="C896" s="4"/>
      <c r="D896" s="4"/>
      <c r="E896" s="4"/>
      <c r="H896">
        <f>'Marktpreise EEX NCG 2018'!I896</f>
        <v>13.722</v>
      </c>
      <c r="I896">
        <f>'Marktpreise EEX NCG 2018'!N896+0.19</f>
        <v>13.764495000000023</v>
      </c>
    </row>
    <row r="897" spans="1:9" x14ac:dyDescent="0.2">
      <c r="A897" s="2">
        <f>'Marktpreise EEX NCG 2018'!A897</f>
        <v>42535</v>
      </c>
      <c r="B897" s="4"/>
      <c r="C897" s="4"/>
      <c r="D897" s="4"/>
      <c r="E897" s="4"/>
      <c r="H897">
        <f>'Marktpreise EEX NCG 2018'!I897</f>
        <v>13.75</v>
      </c>
      <c r="I897">
        <f>'Marktpreise EEX NCG 2018'!N897+0.19</f>
        <v>13.743520000000025</v>
      </c>
    </row>
    <row r="898" spans="1:9" x14ac:dyDescent="0.2">
      <c r="A898" s="2">
        <f>'Marktpreise EEX NCG 2018'!A898</f>
        <v>42536</v>
      </c>
      <c r="B898" s="4"/>
      <c r="C898" s="4"/>
      <c r="D898" s="4"/>
      <c r="E898" s="4"/>
      <c r="H898">
        <f>'Marktpreise EEX NCG 2018'!I898</f>
        <v>14.106</v>
      </c>
      <c r="I898">
        <f>'Marktpreise EEX NCG 2018'!N898+0.19</f>
        <v>13.72447500000002</v>
      </c>
    </row>
    <row r="899" spans="1:9" x14ac:dyDescent="0.2">
      <c r="A899" s="2">
        <f>'Marktpreise EEX NCG 2018'!A899</f>
        <v>42537</v>
      </c>
      <c r="B899" s="4"/>
      <c r="C899" s="4"/>
      <c r="D899" s="4"/>
      <c r="E899" s="4"/>
      <c r="H899">
        <f>'Marktpreise EEX NCG 2018'!I899</f>
        <v>14.028</v>
      </c>
      <c r="I899">
        <f>'Marktpreise EEX NCG 2018'!N899+0.19</f>
        <v>13.705220000000008</v>
      </c>
    </row>
    <row r="900" spans="1:9" x14ac:dyDescent="0.2">
      <c r="A900" s="2">
        <f>'Marktpreise EEX NCG 2018'!A900</f>
        <v>42538</v>
      </c>
      <c r="B900" s="4"/>
      <c r="C900" s="4"/>
      <c r="D900" s="4"/>
      <c r="E900" s="4"/>
      <c r="H900">
        <f>'Marktpreise EEX NCG 2018'!I900</f>
        <v>14.337</v>
      </c>
      <c r="I900">
        <f>'Marktpreise EEX NCG 2018'!N900+0.19</f>
        <v>13.687545000000009</v>
      </c>
    </row>
    <row r="901" spans="1:9" x14ac:dyDescent="0.2">
      <c r="A901" s="2">
        <f>'Marktpreise EEX NCG 2018'!A901</f>
        <v>42539</v>
      </c>
      <c r="B901" s="4"/>
      <c r="C901" s="4"/>
      <c r="D901" s="4"/>
      <c r="E901" s="4"/>
      <c r="H901">
        <f>'Marktpreise EEX NCG 2018'!I901</f>
        <v>14.339</v>
      </c>
      <c r="I901">
        <f>'Marktpreise EEX NCG 2018'!N901+0.19</f>
        <v>13.669005000000006</v>
      </c>
    </row>
    <row r="902" spans="1:9" x14ac:dyDescent="0.2">
      <c r="A902" s="2">
        <f>'Marktpreise EEX NCG 2018'!A902</f>
        <v>42540</v>
      </c>
      <c r="B902" s="4"/>
      <c r="C902" s="4"/>
      <c r="D902" s="4"/>
      <c r="E902" s="4"/>
      <c r="H902">
        <f>'Marktpreise EEX NCG 2018'!I902</f>
        <v>14.489000000000001</v>
      </c>
      <c r="I902">
        <f>'Marktpreise EEX NCG 2018'!N902+0.19</f>
        <v>13.651355000000011</v>
      </c>
    </row>
    <row r="903" spans="1:9" x14ac:dyDescent="0.2">
      <c r="A903" s="2">
        <f>'Marktpreise EEX NCG 2018'!A903</f>
        <v>42541</v>
      </c>
      <c r="B903" s="4"/>
      <c r="C903" s="4"/>
      <c r="D903" s="4"/>
      <c r="E903" s="4"/>
      <c r="H903">
        <f>'Marktpreise EEX NCG 2018'!I903</f>
        <v>15.013999999999999</v>
      </c>
      <c r="I903">
        <f>'Marktpreise EEX NCG 2018'!N903+0.19</f>
        <v>13.63885000000001</v>
      </c>
    </row>
    <row r="904" spans="1:9" x14ac:dyDescent="0.2">
      <c r="A904" s="2">
        <f>'Marktpreise EEX NCG 2018'!A904</f>
        <v>42542</v>
      </c>
      <c r="B904" s="4"/>
      <c r="C904" s="4"/>
      <c r="D904" s="4"/>
      <c r="E904" s="4"/>
      <c r="H904">
        <f>'Marktpreise EEX NCG 2018'!I904</f>
        <v>14.871</v>
      </c>
      <c r="I904">
        <f>'Marktpreise EEX NCG 2018'!N904+0.19</f>
        <v>13.626000000000003</v>
      </c>
    </row>
    <row r="905" spans="1:9" x14ac:dyDescent="0.2">
      <c r="A905" s="2">
        <f>'Marktpreise EEX NCG 2018'!A905</f>
        <v>42543</v>
      </c>
      <c r="B905" s="4"/>
      <c r="C905" s="4"/>
      <c r="D905" s="4"/>
      <c r="E905" s="4"/>
      <c r="H905">
        <f>'Marktpreise EEX NCG 2018'!I905</f>
        <v>15.263999999999999</v>
      </c>
      <c r="I905">
        <f>'Marktpreise EEX NCG 2018'!N905+0.19</f>
        <v>13.615730000000003</v>
      </c>
    </row>
    <row r="906" spans="1:9" x14ac:dyDescent="0.2">
      <c r="A906" s="2">
        <f>'Marktpreise EEX NCG 2018'!A906</f>
        <v>42544</v>
      </c>
      <c r="B906" s="4"/>
      <c r="C906" s="4"/>
      <c r="D906" s="4"/>
      <c r="E906" s="4"/>
      <c r="H906">
        <f>'Marktpreise EEX NCG 2018'!I906</f>
        <v>15.193</v>
      </c>
      <c r="I906">
        <f>'Marktpreise EEX NCG 2018'!N906+0.19</f>
        <v>13.604949999999999</v>
      </c>
    </row>
    <row r="907" spans="1:9" x14ac:dyDescent="0.2">
      <c r="A907" s="2">
        <f>'Marktpreise EEX NCG 2018'!A907</f>
        <v>42545</v>
      </c>
      <c r="B907" s="4"/>
      <c r="C907" s="4"/>
      <c r="D907" s="4"/>
      <c r="E907" s="4"/>
      <c r="H907">
        <f>'Marktpreise EEX NCG 2018'!I907</f>
        <v>14.646000000000001</v>
      </c>
      <c r="I907">
        <f>'Marktpreise EEX NCG 2018'!N907+0.19</f>
        <v>13.593119999999999</v>
      </c>
    </row>
    <row r="908" spans="1:9" x14ac:dyDescent="0.2">
      <c r="A908" s="2">
        <f>'Marktpreise EEX NCG 2018'!A908</f>
        <v>42546</v>
      </c>
      <c r="B908" s="4"/>
      <c r="C908" s="4"/>
      <c r="D908" s="4"/>
      <c r="E908" s="4"/>
      <c r="H908">
        <f>'Marktpreise EEX NCG 2018'!I908</f>
        <v>14.662000000000001</v>
      </c>
      <c r="I908">
        <f>'Marktpreise EEX NCG 2018'!N908+0.19</f>
        <v>13.581785</v>
      </c>
    </row>
    <row r="909" spans="1:9" x14ac:dyDescent="0.2">
      <c r="A909" s="2">
        <f>'Marktpreise EEX NCG 2018'!A909</f>
        <v>42547</v>
      </c>
      <c r="B909" s="4"/>
      <c r="C909" s="4"/>
      <c r="D909" s="4"/>
      <c r="E909" s="4"/>
      <c r="H909">
        <f>'Marktpreise EEX NCG 2018'!I909</f>
        <v>14.786</v>
      </c>
      <c r="I909">
        <f>'Marktpreise EEX NCG 2018'!N909+0.19</f>
        <v>13.571384999999999</v>
      </c>
    </row>
    <row r="910" spans="1:9" x14ac:dyDescent="0.2">
      <c r="A910" s="2">
        <f>'Marktpreise EEX NCG 2018'!A910</f>
        <v>42548</v>
      </c>
      <c r="B910" s="4"/>
      <c r="C910" s="4"/>
      <c r="D910" s="4"/>
      <c r="E910" s="4"/>
      <c r="H910">
        <f>'Marktpreise EEX NCG 2018'!I910</f>
        <v>14.413</v>
      </c>
      <c r="I910">
        <f>'Marktpreise EEX NCG 2018'!N910+0.19</f>
        <v>13.559200000000001</v>
      </c>
    </row>
    <row r="911" spans="1:9" x14ac:dyDescent="0.2">
      <c r="A911" s="2">
        <f>'Marktpreise EEX NCG 2018'!A911</f>
        <v>42549</v>
      </c>
      <c r="B911" s="4"/>
      <c r="C911" s="4"/>
      <c r="D911" s="4"/>
      <c r="E911" s="4"/>
      <c r="H911">
        <f>'Marktpreise EEX NCG 2018'!I911</f>
        <v>14.269</v>
      </c>
      <c r="I911">
        <f>'Marktpreise EEX NCG 2018'!N911+0.19</f>
        <v>13.548079999999999</v>
      </c>
    </row>
    <row r="912" spans="1:9" x14ac:dyDescent="0.2">
      <c r="A912" s="2">
        <f>'Marktpreise EEX NCG 2018'!A912</f>
        <v>42550</v>
      </c>
      <c r="B912" s="4"/>
      <c r="C912" s="4"/>
      <c r="D912" s="4"/>
      <c r="E912" s="4"/>
      <c r="H912">
        <f>'Marktpreise EEX NCG 2018'!I912</f>
        <v>14.393000000000001</v>
      </c>
      <c r="I912">
        <f>'Marktpreise EEX NCG 2018'!N912+0.19</f>
        <v>13.537740000000003</v>
      </c>
    </row>
    <row r="913" spans="1:9" x14ac:dyDescent="0.2">
      <c r="A913" s="2">
        <f>'Marktpreise EEX NCG 2018'!A913</f>
        <v>42551</v>
      </c>
      <c r="B913" s="4"/>
      <c r="C913" s="4"/>
      <c r="D913" s="4"/>
      <c r="E913" s="4"/>
      <c r="H913">
        <f>'Marktpreise EEX NCG 2018'!I913</f>
        <v>14.145</v>
      </c>
      <c r="I913">
        <f>'Marktpreise EEX NCG 2018'!N913+0.19</f>
        <v>13.525590000000001</v>
      </c>
    </row>
    <row r="914" spans="1:9" x14ac:dyDescent="0.2">
      <c r="A914" s="2">
        <f>'Marktpreise EEX NCG 2018'!A914</f>
        <v>42552</v>
      </c>
      <c r="B914" s="4"/>
      <c r="C914" s="4"/>
      <c r="D914" s="4"/>
      <c r="E914" s="4"/>
      <c r="H914">
        <f>'Marktpreise EEX NCG 2018'!I914</f>
        <v>13.984</v>
      </c>
      <c r="I914">
        <f>'Marktpreise EEX NCG 2018'!N914+0.19</f>
        <v>13.514585000000006</v>
      </c>
    </row>
    <row r="915" spans="1:9" x14ac:dyDescent="0.2">
      <c r="A915" s="2">
        <f>'Marktpreise EEX NCG 2018'!A915</f>
        <v>42553</v>
      </c>
      <c r="B915" s="4"/>
      <c r="C915" s="4"/>
      <c r="D915" s="4"/>
      <c r="E915" s="4"/>
      <c r="H915">
        <f>'Marktpreise EEX NCG 2018'!I915</f>
        <v>14.047000000000001</v>
      </c>
      <c r="I915">
        <f>'Marktpreise EEX NCG 2018'!N915+0.19</f>
        <v>13.503904999999994</v>
      </c>
    </row>
    <row r="916" spans="1:9" x14ac:dyDescent="0.2">
      <c r="A916" s="2">
        <f>'Marktpreise EEX NCG 2018'!A916</f>
        <v>42554</v>
      </c>
      <c r="B916" s="4"/>
      <c r="C916" s="4"/>
      <c r="D916" s="4"/>
      <c r="E916" s="4"/>
      <c r="H916">
        <f>'Marktpreise EEX NCG 2018'!I916</f>
        <v>14.271000000000001</v>
      </c>
      <c r="I916">
        <f>'Marktpreise EEX NCG 2018'!N916+0.19</f>
        <v>13.496269999999994</v>
      </c>
    </row>
    <row r="917" spans="1:9" x14ac:dyDescent="0.2">
      <c r="A917" s="2">
        <f>'Marktpreise EEX NCG 2018'!A917</f>
        <v>42555</v>
      </c>
      <c r="B917" s="4"/>
      <c r="C917" s="4"/>
      <c r="D917" s="4"/>
      <c r="E917" s="4"/>
      <c r="H917">
        <f>'Marktpreise EEX NCG 2018'!I917</f>
        <v>14.459</v>
      </c>
      <c r="I917">
        <f>'Marktpreise EEX NCG 2018'!N917+0.19</f>
        <v>13.492919999999986</v>
      </c>
    </row>
    <row r="918" spans="1:9" x14ac:dyDescent="0.2">
      <c r="A918" s="2">
        <f>'Marktpreise EEX NCG 2018'!A918</f>
        <v>42556</v>
      </c>
      <c r="B918" s="4"/>
      <c r="C918" s="4"/>
      <c r="D918" s="4"/>
      <c r="E918" s="4"/>
      <c r="H918">
        <f>'Marktpreise EEX NCG 2018'!I918</f>
        <v>14.319000000000001</v>
      </c>
      <c r="I918">
        <f>'Marktpreise EEX NCG 2018'!N918+0.19</f>
        <v>13.489674999999979</v>
      </c>
    </row>
    <row r="919" spans="1:9" x14ac:dyDescent="0.2">
      <c r="A919" s="2">
        <f>'Marktpreise EEX NCG 2018'!A919</f>
        <v>42557</v>
      </c>
      <c r="B919" s="4"/>
      <c r="C919" s="4"/>
      <c r="D919" s="4"/>
      <c r="E919" s="4"/>
      <c r="H919">
        <f>'Marktpreise EEX NCG 2018'!I919</f>
        <v>14.183</v>
      </c>
      <c r="I919">
        <f>'Marktpreise EEX NCG 2018'!N919+0.19</f>
        <v>13.485869999999986</v>
      </c>
    </row>
    <row r="920" spans="1:9" x14ac:dyDescent="0.2">
      <c r="A920" s="2">
        <f>'Marktpreise EEX NCG 2018'!A920</f>
        <v>42558</v>
      </c>
      <c r="B920" s="4"/>
      <c r="C920" s="4"/>
      <c r="D920" s="4"/>
      <c r="E920" s="4"/>
      <c r="H920">
        <f>'Marktpreise EEX NCG 2018'!I920</f>
        <v>14.378</v>
      </c>
      <c r="I920">
        <f>'Marktpreise EEX NCG 2018'!N920+0.19</f>
        <v>13.482634999999991</v>
      </c>
    </row>
    <row r="921" spans="1:9" x14ac:dyDescent="0.2">
      <c r="A921" s="2">
        <f>'Marktpreise EEX NCG 2018'!A921</f>
        <v>42559</v>
      </c>
      <c r="B921" s="4"/>
      <c r="C921" s="4"/>
      <c r="D921" s="4"/>
      <c r="E921" s="4"/>
      <c r="H921">
        <f>'Marktpreise EEX NCG 2018'!I921</f>
        <v>14.004</v>
      </c>
      <c r="I921">
        <f>'Marktpreise EEX NCG 2018'!N921+0.19</f>
        <v>13.479229999999998</v>
      </c>
    </row>
    <row r="922" spans="1:9" x14ac:dyDescent="0.2">
      <c r="A922" s="2">
        <f>'Marktpreise EEX NCG 2018'!A922</f>
        <v>42560</v>
      </c>
      <c r="B922" s="4"/>
      <c r="C922" s="4"/>
      <c r="D922" s="4"/>
      <c r="E922" s="4"/>
      <c r="H922">
        <f>'Marktpreise EEX NCG 2018'!I922</f>
        <v>13.94</v>
      </c>
      <c r="I922">
        <f>'Marktpreise EEX NCG 2018'!N922+0.19</f>
        <v>13.476709999999994</v>
      </c>
    </row>
    <row r="923" spans="1:9" x14ac:dyDescent="0.2">
      <c r="A923" s="2">
        <f>'Marktpreise EEX NCG 2018'!A923</f>
        <v>42561</v>
      </c>
      <c r="B923" s="4"/>
      <c r="C923" s="4"/>
      <c r="D923" s="4"/>
      <c r="E923" s="4"/>
      <c r="H923">
        <f>'Marktpreise EEX NCG 2018'!I923</f>
        <v>14.170999999999999</v>
      </c>
      <c r="I923">
        <f>'Marktpreise EEX NCG 2018'!N923+0.19</f>
        <v>13.477844999999988</v>
      </c>
    </row>
    <row r="924" spans="1:9" x14ac:dyDescent="0.2">
      <c r="A924" s="2">
        <f>'Marktpreise EEX NCG 2018'!A924</f>
        <v>42562</v>
      </c>
      <c r="B924" s="4"/>
      <c r="C924" s="4"/>
      <c r="D924" s="4"/>
      <c r="E924" s="4"/>
      <c r="H924">
        <f>'Marktpreise EEX NCG 2018'!I924</f>
        <v>14.095000000000001</v>
      </c>
      <c r="I924">
        <f>'Marktpreise EEX NCG 2018'!N924+0.19</f>
        <v>13.479789999999992</v>
      </c>
    </row>
    <row r="925" spans="1:9" x14ac:dyDescent="0.2">
      <c r="A925" s="2">
        <f>'Marktpreise EEX NCG 2018'!A925</f>
        <v>42563</v>
      </c>
      <c r="B925" s="4"/>
      <c r="C925" s="4"/>
      <c r="D925" s="4"/>
      <c r="E925" s="4"/>
      <c r="H925">
        <f>'Marktpreise EEX NCG 2018'!I925</f>
        <v>14.342000000000001</v>
      </c>
      <c r="I925">
        <f>'Marktpreise EEX NCG 2018'!N925+0.19</f>
        <v>13.482739999999994</v>
      </c>
    </row>
    <row r="926" spans="1:9" x14ac:dyDescent="0.2">
      <c r="A926" s="2">
        <f>'Marktpreise EEX NCG 2018'!A926</f>
        <v>42564</v>
      </c>
      <c r="B926" s="4"/>
      <c r="C926" s="4"/>
      <c r="D926" s="4"/>
      <c r="E926" s="4"/>
      <c r="H926">
        <f>'Marktpreise EEX NCG 2018'!I926</f>
        <v>14.427</v>
      </c>
      <c r="I926">
        <f>'Marktpreise EEX NCG 2018'!N926+0.19</f>
        <v>13.485749999999989</v>
      </c>
    </row>
    <row r="927" spans="1:9" x14ac:dyDescent="0.2">
      <c r="A927" s="2">
        <f>'Marktpreise EEX NCG 2018'!A927</f>
        <v>42565</v>
      </c>
      <c r="B927" s="4"/>
      <c r="C927" s="4"/>
      <c r="D927" s="4"/>
      <c r="E927" s="4"/>
      <c r="H927">
        <f>'Marktpreise EEX NCG 2018'!I927</f>
        <v>14.452999999999999</v>
      </c>
      <c r="I927">
        <f>'Marktpreise EEX NCG 2018'!N927+0.19</f>
        <v>13.487569999999996</v>
      </c>
    </row>
    <row r="928" spans="1:9" x14ac:dyDescent="0.2">
      <c r="A928" s="2">
        <f>'Marktpreise EEX NCG 2018'!A928</f>
        <v>42566</v>
      </c>
      <c r="B928" s="4"/>
      <c r="C928" s="4"/>
      <c r="D928" s="4"/>
      <c r="E928" s="4"/>
      <c r="H928">
        <f>'Marktpreise EEX NCG 2018'!I928</f>
        <v>14.089</v>
      </c>
      <c r="I928">
        <f>'Marktpreise EEX NCG 2018'!N928+0.19</f>
        <v>13.486324999999997</v>
      </c>
    </row>
    <row r="929" spans="1:9" x14ac:dyDescent="0.2">
      <c r="A929" s="2">
        <f>'Marktpreise EEX NCG 2018'!A929</f>
        <v>42567</v>
      </c>
      <c r="B929" s="4"/>
      <c r="C929" s="4"/>
      <c r="D929" s="4"/>
      <c r="E929" s="4"/>
      <c r="H929">
        <f>'Marktpreise EEX NCG 2018'!I929</f>
        <v>14.016999999999999</v>
      </c>
      <c r="I929">
        <f>'Marktpreise EEX NCG 2018'!N929+0.19</f>
        <v>13.479664999999995</v>
      </c>
    </row>
    <row r="930" spans="1:9" x14ac:dyDescent="0.2">
      <c r="A930" s="2">
        <f>'Marktpreise EEX NCG 2018'!A930</f>
        <v>42568</v>
      </c>
      <c r="B930" s="4"/>
      <c r="C930" s="4"/>
      <c r="D930" s="4"/>
      <c r="E930" s="4"/>
      <c r="H930">
        <f>'Marktpreise EEX NCG 2018'!I930</f>
        <v>13.840999999999999</v>
      </c>
      <c r="I930">
        <f>'Marktpreise EEX NCG 2018'!N930+0.19</f>
        <v>13.472984999999998</v>
      </c>
    </row>
    <row r="931" spans="1:9" x14ac:dyDescent="0.2">
      <c r="A931" s="2">
        <f>'Marktpreise EEX NCG 2018'!A931</f>
        <v>42569</v>
      </c>
      <c r="B931" s="4"/>
      <c r="C931" s="4"/>
      <c r="D931" s="4"/>
      <c r="E931" s="4"/>
      <c r="H931">
        <f>'Marktpreise EEX NCG 2018'!I931</f>
        <v>14.333</v>
      </c>
      <c r="I931">
        <f>'Marktpreise EEX NCG 2018'!N931+0.19</f>
        <v>13.470779999999994</v>
      </c>
    </row>
    <row r="932" spans="1:9" x14ac:dyDescent="0.2">
      <c r="A932" s="2">
        <f>'Marktpreise EEX NCG 2018'!A932</f>
        <v>42570</v>
      </c>
      <c r="B932" s="4"/>
      <c r="C932" s="4"/>
      <c r="D932" s="4"/>
      <c r="E932" s="4"/>
      <c r="H932">
        <f>'Marktpreise EEX NCG 2018'!I932</f>
        <v>14.397</v>
      </c>
      <c r="I932">
        <f>'Marktpreise EEX NCG 2018'!N932+0.19</f>
        <v>13.467595000000001</v>
      </c>
    </row>
    <row r="933" spans="1:9" x14ac:dyDescent="0.2">
      <c r="A933" s="2">
        <f>'Marktpreise EEX NCG 2018'!A933</f>
        <v>42571</v>
      </c>
      <c r="B933" s="4"/>
      <c r="C933" s="4"/>
      <c r="D933" s="4"/>
      <c r="E933" s="4"/>
      <c r="H933">
        <f>'Marktpreise EEX NCG 2018'!I933</f>
        <v>14.593999999999999</v>
      </c>
      <c r="I933">
        <f>'Marktpreise EEX NCG 2018'!N933+0.19</f>
        <v>13.465710000000009</v>
      </c>
    </row>
    <row r="934" spans="1:9" x14ac:dyDescent="0.2">
      <c r="A934" s="2">
        <f>'Marktpreise EEX NCG 2018'!A934</f>
        <v>42572</v>
      </c>
      <c r="B934" s="4"/>
      <c r="C934" s="4"/>
      <c r="D934" s="4"/>
      <c r="E934" s="4"/>
      <c r="H934">
        <f>'Marktpreise EEX NCG 2018'!I934</f>
        <v>14.965</v>
      </c>
      <c r="I934">
        <f>'Marktpreise EEX NCG 2018'!N934+0.19</f>
        <v>13.464655000000011</v>
      </c>
    </row>
    <row r="935" spans="1:9" x14ac:dyDescent="0.2">
      <c r="A935" s="2">
        <f>'Marktpreise EEX NCG 2018'!A935</f>
        <v>42573</v>
      </c>
      <c r="B935" s="4"/>
      <c r="C935" s="4"/>
      <c r="D935" s="4"/>
      <c r="E935" s="4"/>
      <c r="H935">
        <f>'Marktpreise EEX NCG 2018'!I935</f>
        <v>14.592000000000001</v>
      </c>
      <c r="I935">
        <f>'Marktpreise EEX NCG 2018'!N935+0.19</f>
        <v>13.462590000000018</v>
      </c>
    </row>
    <row r="936" spans="1:9" x14ac:dyDescent="0.2">
      <c r="A936" s="2">
        <f>'Marktpreise EEX NCG 2018'!A936</f>
        <v>42574</v>
      </c>
      <c r="B936" s="4"/>
      <c r="C936" s="4"/>
      <c r="D936" s="4"/>
      <c r="E936" s="4"/>
      <c r="H936">
        <f>'Marktpreise EEX NCG 2018'!I936</f>
        <v>14.563000000000001</v>
      </c>
      <c r="I936">
        <f>'Marktpreise EEX NCG 2018'!N936+0.19</f>
        <v>13.459240000000008</v>
      </c>
    </row>
    <row r="937" spans="1:9" x14ac:dyDescent="0.2">
      <c r="A937" s="2">
        <f>'Marktpreise EEX NCG 2018'!A937</f>
        <v>42575</v>
      </c>
      <c r="B937" s="4"/>
      <c r="C937" s="4"/>
      <c r="D937" s="4"/>
      <c r="E937" s="4"/>
      <c r="H937">
        <f>'Marktpreise EEX NCG 2018'!I937</f>
        <v>14.888</v>
      </c>
      <c r="I937">
        <f>'Marktpreise EEX NCG 2018'!N937+0.19</f>
        <v>13.456330000000007</v>
      </c>
    </row>
    <row r="938" spans="1:9" x14ac:dyDescent="0.2">
      <c r="A938" s="2">
        <f>'Marktpreise EEX NCG 2018'!A938</f>
        <v>42576</v>
      </c>
      <c r="B938" s="4"/>
      <c r="C938" s="4"/>
      <c r="D938" s="4"/>
      <c r="E938" s="4"/>
      <c r="H938">
        <f>'Marktpreise EEX NCG 2018'!I938</f>
        <v>15.052</v>
      </c>
      <c r="I938">
        <f>'Marktpreise EEX NCG 2018'!N938+0.19</f>
        <v>13.453840000000008</v>
      </c>
    </row>
    <row r="939" spans="1:9" x14ac:dyDescent="0.2">
      <c r="A939" s="2">
        <f>'Marktpreise EEX NCG 2018'!A939</f>
        <v>42577</v>
      </c>
      <c r="B939" s="4"/>
      <c r="C939" s="4"/>
      <c r="D939" s="4"/>
      <c r="E939" s="4"/>
      <c r="H939">
        <f>'Marktpreise EEX NCG 2018'!I939</f>
        <v>14.772</v>
      </c>
      <c r="I939">
        <f>'Marktpreise EEX NCG 2018'!N939+0.19</f>
        <v>13.452715000000016</v>
      </c>
    </row>
    <row r="940" spans="1:9" x14ac:dyDescent="0.2">
      <c r="A940" s="2">
        <f>'Marktpreise EEX NCG 2018'!A940</f>
        <v>42578</v>
      </c>
      <c r="B940" s="4"/>
      <c r="C940" s="4"/>
      <c r="D940" s="4"/>
      <c r="E940" s="4"/>
      <c r="H940">
        <f>'Marktpreise EEX NCG 2018'!I940</f>
        <v>14.622</v>
      </c>
      <c r="I940">
        <f>'Marktpreise EEX NCG 2018'!N940+0.19</f>
        <v>13.451275000000013</v>
      </c>
    </row>
    <row r="941" spans="1:9" x14ac:dyDescent="0.2">
      <c r="A941" s="2">
        <f>'Marktpreise EEX NCG 2018'!A941</f>
        <v>42579</v>
      </c>
      <c r="B941" s="4"/>
      <c r="C941" s="4"/>
      <c r="D941" s="4"/>
      <c r="E941" s="4"/>
      <c r="H941">
        <f>'Marktpreise EEX NCG 2018'!I941</f>
        <v>14.43</v>
      </c>
      <c r="I941">
        <f>'Marktpreise EEX NCG 2018'!N941+0.19</f>
        <v>13.448335000000014</v>
      </c>
    </row>
    <row r="942" spans="1:9" x14ac:dyDescent="0.2">
      <c r="A942" s="2">
        <f>'Marktpreise EEX NCG 2018'!A942</f>
        <v>42580</v>
      </c>
      <c r="B942" s="4"/>
      <c r="C942" s="4"/>
      <c r="D942" s="4"/>
      <c r="E942" s="4"/>
      <c r="H942">
        <f>'Marktpreise EEX NCG 2018'!I942</f>
        <v>13.765000000000001</v>
      </c>
      <c r="I942">
        <f>'Marktpreise EEX NCG 2018'!N942+0.19</f>
        <v>13.44183500000001</v>
      </c>
    </row>
    <row r="943" spans="1:9" x14ac:dyDescent="0.2">
      <c r="A943" s="2">
        <f>'Marktpreise EEX NCG 2018'!A943</f>
        <v>42581</v>
      </c>
      <c r="B943" s="4"/>
      <c r="C943" s="4"/>
      <c r="D943" s="4"/>
      <c r="E943" s="4"/>
      <c r="H943">
        <f>'Marktpreise EEX NCG 2018'!I943</f>
        <v>13.768000000000001</v>
      </c>
      <c r="I943">
        <f>'Marktpreise EEX NCG 2018'!N943+0.19</f>
        <v>13.438480000000007</v>
      </c>
    </row>
    <row r="944" spans="1:9" x14ac:dyDescent="0.2">
      <c r="A944" s="2">
        <f>'Marktpreise EEX NCG 2018'!A944</f>
        <v>42582</v>
      </c>
      <c r="B944" s="4"/>
      <c r="C944" s="4"/>
      <c r="D944" s="4"/>
      <c r="E944" s="4"/>
      <c r="H944">
        <f>'Marktpreise EEX NCG 2018'!I944</f>
        <v>13.82</v>
      </c>
      <c r="I944">
        <f>'Marktpreise EEX NCG 2018'!N944+0.19</f>
        <v>13.434440000000004</v>
      </c>
    </row>
    <row r="945" spans="1:9" x14ac:dyDescent="0.2">
      <c r="A945" s="2">
        <f>'Marktpreise EEX NCG 2018'!A945</f>
        <v>42583</v>
      </c>
      <c r="B945" s="4"/>
      <c r="C945" s="4"/>
      <c r="D945" s="4"/>
      <c r="E945" s="4"/>
      <c r="H945">
        <f>'Marktpreise EEX NCG 2018'!I945</f>
        <v>13.897</v>
      </c>
      <c r="I945">
        <f>'Marktpreise EEX NCG 2018'!N945+0.19</f>
        <v>13.432785000000012</v>
      </c>
    </row>
    <row r="946" spans="1:9" x14ac:dyDescent="0.2">
      <c r="A946" s="2">
        <f>'Marktpreise EEX NCG 2018'!A946</f>
        <v>42584</v>
      </c>
      <c r="B946" s="4"/>
      <c r="C946" s="4"/>
      <c r="D946" s="4"/>
      <c r="E946" s="4"/>
      <c r="H946">
        <f>'Marktpreise EEX NCG 2018'!I946</f>
        <v>13.663</v>
      </c>
      <c r="I946">
        <f>'Marktpreise EEX NCG 2018'!N946+0.19</f>
        <v>13.432305000000014</v>
      </c>
    </row>
    <row r="947" spans="1:9" x14ac:dyDescent="0.2">
      <c r="A947" s="2">
        <f>'Marktpreise EEX NCG 2018'!A947</f>
        <v>42585</v>
      </c>
      <c r="B947" s="4"/>
      <c r="C947" s="4"/>
      <c r="D947" s="4"/>
      <c r="E947" s="4"/>
      <c r="H947">
        <f>'Marktpreise EEX NCG 2018'!I947</f>
        <v>13.553000000000001</v>
      </c>
      <c r="I947">
        <f>'Marktpreise EEX NCG 2018'!N947+0.19</f>
        <v>13.430950000000012</v>
      </c>
    </row>
    <row r="948" spans="1:9" x14ac:dyDescent="0.2">
      <c r="A948" s="2">
        <f>'Marktpreise EEX NCG 2018'!A948</f>
        <v>42586</v>
      </c>
      <c r="B948" s="4"/>
      <c r="C948" s="4"/>
      <c r="D948" s="4"/>
      <c r="E948" s="4"/>
      <c r="H948">
        <f>'Marktpreise EEX NCG 2018'!I948</f>
        <v>13.461</v>
      </c>
      <c r="I948">
        <f>'Marktpreise EEX NCG 2018'!N948+0.19</f>
        <v>13.426915000000008</v>
      </c>
    </row>
    <row r="949" spans="1:9" x14ac:dyDescent="0.2">
      <c r="A949" s="2">
        <f>'Marktpreise EEX NCG 2018'!A949</f>
        <v>42587</v>
      </c>
      <c r="B949" s="4"/>
      <c r="C949" s="4"/>
      <c r="D949" s="4"/>
      <c r="E949" s="4"/>
      <c r="H949">
        <f>'Marktpreise EEX NCG 2018'!I949</f>
        <v>12.92</v>
      </c>
      <c r="I949">
        <f>'Marktpreise EEX NCG 2018'!N949+0.19</f>
        <v>13.421314999999995</v>
      </c>
    </row>
    <row r="950" spans="1:9" x14ac:dyDescent="0.2">
      <c r="A950" s="2">
        <f>'Marktpreise EEX NCG 2018'!A950</f>
        <v>42588</v>
      </c>
      <c r="B950" s="4"/>
      <c r="C950" s="4"/>
      <c r="D950" s="4"/>
      <c r="E950" s="4"/>
      <c r="H950">
        <f>'Marktpreise EEX NCG 2018'!I950</f>
        <v>12.901</v>
      </c>
      <c r="I950">
        <f>'Marktpreise EEX NCG 2018'!N950+0.19</f>
        <v>13.414740000000002</v>
      </c>
    </row>
    <row r="951" spans="1:9" x14ac:dyDescent="0.2">
      <c r="A951" s="2">
        <f>'Marktpreise EEX NCG 2018'!A951</f>
        <v>42589</v>
      </c>
      <c r="B951" s="4"/>
      <c r="C951" s="4"/>
      <c r="D951" s="4"/>
      <c r="E951" s="4"/>
      <c r="H951">
        <f>'Marktpreise EEX NCG 2018'!I951</f>
        <v>12.775</v>
      </c>
      <c r="I951">
        <f>'Marktpreise EEX NCG 2018'!N951+0.19</f>
        <v>13.410610000000005</v>
      </c>
    </row>
    <row r="952" spans="1:9" x14ac:dyDescent="0.2">
      <c r="A952" s="2">
        <f>'Marktpreise EEX NCG 2018'!A952</f>
        <v>42590</v>
      </c>
      <c r="B952" s="4"/>
      <c r="C952" s="4"/>
      <c r="D952" s="4"/>
      <c r="E952" s="4"/>
      <c r="H952">
        <f>'Marktpreise EEX NCG 2018'!I952</f>
        <v>12.936999999999999</v>
      </c>
      <c r="I952">
        <f>'Marktpreise EEX NCG 2018'!N952+0.19</f>
        <v>13.408720000000011</v>
      </c>
    </row>
    <row r="953" spans="1:9" x14ac:dyDescent="0.2">
      <c r="A953" s="2">
        <f>'Marktpreise EEX NCG 2018'!A953</f>
        <v>42591</v>
      </c>
      <c r="B953" s="4"/>
      <c r="C953" s="4"/>
      <c r="D953" s="4"/>
      <c r="E953" s="4"/>
      <c r="H953">
        <f>'Marktpreise EEX NCG 2018'!I953</f>
        <v>12.731999999999999</v>
      </c>
      <c r="I953">
        <f>'Marktpreise EEX NCG 2018'!N953+0.19</f>
        <v>13.403350000000009</v>
      </c>
    </row>
    <row r="954" spans="1:9" x14ac:dyDescent="0.2">
      <c r="A954" s="2">
        <f>'Marktpreise EEX NCG 2018'!A954</f>
        <v>42592</v>
      </c>
      <c r="B954" s="4"/>
      <c r="C954" s="4"/>
      <c r="D954" s="4"/>
      <c r="E954" s="4"/>
      <c r="H954">
        <f>'Marktpreise EEX NCG 2018'!I954</f>
        <v>12.754</v>
      </c>
      <c r="I954">
        <f>'Marktpreise EEX NCG 2018'!N954+0.19</f>
        <v>13.397645000000011</v>
      </c>
    </row>
    <row r="955" spans="1:9" x14ac:dyDescent="0.2">
      <c r="A955" s="2">
        <f>'Marktpreise EEX NCG 2018'!A955</f>
        <v>42593</v>
      </c>
      <c r="B955" s="4"/>
      <c r="C955" s="4"/>
      <c r="D955" s="4"/>
      <c r="E955" s="4"/>
      <c r="H955">
        <f>'Marktpreise EEX NCG 2018'!I955</f>
        <v>12.324999999999999</v>
      </c>
      <c r="I955">
        <f>'Marktpreise EEX NCG 2018'!N955+0.19</f>
        <v>13.390785000000013</v>
      </c>
    </row>
    <row r="956" spans="1:9" x14ac:dyDescent="0.2">
      <c r="A956" s="2">
        <f>'Marktpreise EEX NCG 2018'!A956</f>
        <v>42594</v>
      </c>
      <c r="B956" s="4"/>
      <c r="C956" s="4"/>
      <c r="D956" s="4"/>
      <c r="E956" s="4"/>
      <c r="H956">
        <f>'Marktpreise EEX NCG 2018'!I956</f>
        <v>11.715</v>
      </c>
      <c r="I956">
        <f>'Marktpreise EEX NCG 2018'!N956+0.19</f>
        <v>13.383215000000018</v>
      </c>
    </row>
    <row r="957" spans="1:9" x14ac:dyDescent="0.2">
      <c r="A957" s="2">
        <f>'Marktpreise EEX NCG 2018'!A957</f>
        <v>42595</v>
      </c>
      <c r="B957" s="4"/>
      <c r="C957" s="4"/>
      <c r="D957" s="4"/>
      <c r="E957" s="4"/>
      <c r="H957">
        <f>'Marktpreise EEX NCG 2018'!I957</f>
        <v>11.707000000000001</v>
      </c>
      <c r="I957">
        <f>'Marktpreise EEX NCG 2018'!N957+0.19</f>
        <v>13.376530000000011</v>
      </c>
    </row>
    <row r="958" spans="1:9" x14ac:dyDescent="0.2">
      <c r="A958" s="2">
        <f>'Marktpreise EEX NCG 2018'!A958</f>
        <v>42596</v>
      </c>
      <c r="B958" s="4"/>
      <c r="C958" s="4"/>
      <c r="D958" s="4"/>
      <c r="E958" s="4"/>
      <c r="H958">
        <f>'Marktpreise EEX NCG 2018'!I958</f>
        <v>11.888999999999999</v>
      </c>
      <c r="I958">
        <f>'Marktpreise EEX NCG 2018'!N958+0.19</f>
        <v>13.368110000000005</v>
      </c>
    </row>
    <row r="959" spans="1:9" x14ac:dyDescent="0.2">
      <c r="A959" s="2">
        <f>'Marktpreise EEX NCG 2018'!A959</f>
        <v>42597</v>
      </c>
      <c r="B959" s="4"/>
      <c r="C959" s="4"/>
      <c r="D959" s="4"/>
      <c r="E959" s="4"/>
      <c r="H959">
        <f>'Marktpreise EEX NCG 2018'!I959</f>
        <v>11.263999999999999</v>
      </c>
      <c r="I959">
        <f>'Marktpreise EEX NCG 2018'!N959+0.19</f>
        <v>13.354515000000001</v>
      </c>
    </row>
    <row r="960" spans="1:9" x14ac:dyDescent="0.2">
      <c r="A960" s="2">
        <f>'Marktpreise EEX NCG 2018'!A960</f>
        <v>42598</v>
      </c>
      <c r="B960" s="4"/>
      <c r="C960" s="4"/>
      <c r="D960" s="4"/>
      <c r="E960" s="4"/>
      <c r="H960">
        <f>'Marktpreise EEX NCG 2018'!I960</f>
        <v>11.59</v>
      </c>
      <c r="I960">
        <f>'Marktpreise EEX NCG 2018'!N960+0.19</f>
        <v>13.344575000000004</v>
      </c>
    </row>
    <row r="961" spans="1:9" x14ac:dyDescent="0.2">
      <c r="A961" s="2">
        <f>'Marktpreise EEX NCG 2018'!A961</f>
        <v>42599</v>
      </c>
      <c r="B961" s="4"/>
      <c r="C961" s="4"/>
      <c r="D961" s="4"/>
      <c r="E961" s="4"/>
      <c r="H961">
        <f>'Marktpreise EEX NCG 2018'!I961</f>
        <v>11.664999999999999</v>
      </c>
      <c r="I961">
        <f>'Marktpreise EEX NCG 2018'!N961+0.19</f>
        <v>13.334875000000011</v>
      </c>
    </row>
    <row r="962" spans="1:9" x14ac:dyDescent="0.2">
      <c r="A962" s="2">
        <f>'Marktpreise EEX NCG 2018'!A962</f>
        <v>42600</v>
      </c>
      <c r="B962" s="4"/>
      <c r="C962" s="4"/>
      <c r="D962" s="4"/>
      <c r="E962" s="4"/>
      <c r="H962">
        <f>'Marktpreise EEX NCG 2018'!I962</f>
        <v>11.521000000000001</v>
      </c>
      <c r="I962">
        <f>'Marktpreise EEX NCG 2018'!N962+0.19</f>
        <v>13.324485000000013</v>
      </c>
    </row>
    <row r="963" spans="1:9" x14ac:dyDescent="0.2">
      <c r="A963" s="2">
        <f>'Marktpreise EEX NCG 2018'!A963</f>
        <v>42601</v>
      </c>
      <c r="B963" s="4"/>
      <c r="C963" s="4"/>
      <c r="D963" s="4"/>
      <c r="E963" s="4"/>
      <c r="H963">
        <f>'Marktpreise EEX NCG 2018'!I963</f>
        <v>10.739000000000001</v>
      </c>
      <c r="I963">
        <f>'Marktpreise EEX NCG 2018'!N963+0.19</f>
        <v>13.311585000000022</v>
      </c>
    </row>
    <row r="964" spans="1:9" x14ac:dyDescent="0.2">
      <c r="A964" s="2">
        <f>'Marktpreise EEX NCG 2018'!A964</f>
        <v>42602</v>
      </c>
      <c r="B964" s="4"/>
      <c r="C964" s="4"/>
      <c r="D964" s="4"/>
      <c r="E964" s="4"/>
      <c r="H964">
        <f>'Marktpreise EEX NCG 2018'!I964</f>
        <v>10.775</v>
      </c>
      <c r="I964">
        <f>'Marktpreise EEX NCG 2018'!N964+0.19</f>
        <v>13.29975000000003</v>
      </c>
    </row>
    <row r="965" spans="1:9" x14ac:dyDescent="0.2">
      <c r="A965" s="2">
        <f>'Marktpreise EEX NCG 2018'!A965</f>
        <v>42603</v>
      </c>
      <c r="B965" s="4"/>
      <c r="C965" s="4"/>
      <c r="D965" s="4"/>
      <c r="E965" s="4"/>
      <c r="H965">
        <f>'Marktpreise EEX NCG 2018'!I965</f>
        <v>10.862</v>
      </c>
      <c r="I965">
        <f>'Marktpreise EEX NCG 2018'!N965+0.19</f>
        <v>13.286915000000034</v>
      </c>
    </row>
    <row r="966" spans="1:9" x14ac:dyDescent="0.2">
      <c r="A966" s="2">
        <f>'Marktpreise EEX NCG 2018'!A966</f>
        <v>42604</v>
      </c>
      <c r="B966" s="4"/>
      <c r="C966" s="4"/>
      <c r="D966" s="4"/>
      <c r="E966" s="4"/>
      <c r="H966">
        <f>'Marktpreise EEX NCG 2018'!I966</f>
        <v>11.205</v>
      </c>
      <c r="I966">
        <f>'Marktpreise EEX NCG 2018'!N966+0.19</f>
        <v>13.278160000000042</v>
      </c>
    </row>
    <row r="967" spans="1:9" x14ac:dyDescent="0.2">
      <c r="A967" s="2">
        <f>'Marktpreise EEX NCG 2018'!A967</f>
        <v>42605</v>
      </c>
      <c r="B967" s="4"/>
      <c r="C967" s="4"/>
      <c r="D967" s="4"/>
      <c r="E967" s="4"/>
      <c r="H967">
        <f>'Marktpreise EEX NCG 2018'!I967</f>
        <v>11.834</v>
      </c>
      <c r="I967">
        <f>'Marktpreise EEX NCG 2018'!N967+0.19</f>
        <v>13.274105000000036</v>
      </c>
    </row>
    <row r="968" spans="1:9" x14ac:dyDescent="0.2">
      <c r="A968" s="2">
        <f>'Marktpreise EEX NCG 2018'!A968</f>
        <v>42606</v>
      </c>
      <c r="B968" s="4"/>
      <c r="C968" s="4"/>
      <c r="D968" s="4"/>
      <c r="E968" s="4"/>
      <c r="H968">
        <f>'Marktpreise EEX NCG 2018'!I968</f>
        <v>11.486000000000001</v>
      </c>
      <c r="I968">
        <f>'Marktpreise EEX NCG 2018'!N968+0.19</f>
        <v>13.268585000000039</v>
      </c>
    </row>
    <row r="969" spans="1:9" x14ac:dyDescent="0.2">
      <c r="A969" s="2">
        <f>'Marktpreise EEX NCG 2018'!A969</f>
        <v>42607</v>
      </c>
      <c r="B969" s="4"/>
      <c r="C969" s="4"/>
      <c r="D969" s="4"/>
      <c r="E969" s="4"/>
      <c r="H969">
        <f>'Marktpreise EEX NCG 2018'!I969</f>
        <v>11.315</v>
      </c>
      <c r="I969">
        <f>'Marktpreise EEX NCG 2018'!N969+0.19</f>
        <v>13.261645000000035</v>
      </c>
    </row>
    <row r="970" spans="1:9" x14ac:dyDescent="0.2">
      <c r="A970" s="2">
        <f>'Marktpreise EEX NCG 2018'!A970</f>
        <v>42608</v>
      </c>
      <c r="B970" s="4"/>
      <c r="C970" s="4"/>
      <c r="D970" s="4"/>
      <c r="E970" s="4"/>
      <c r="H970">
        <f>'Marktpreise EEX NCG 2018'!I970</f>
        <v>11.54</v>
      </c>
      <c r="I970">
        <f>'Marktpreise EEX NCG 2018'!N970+0.19</f>
        <v>13.255965000000041</v>
      </c>
    </row>
    <row r="971" spans="1:9" x14ac:dyDescent="0.2">
      <c r="A971" s="2">
        <f>'Marktpreise EEX NCG 2018'!A971</f>
        <v>42609</v>
      </c>
      <c r="B971" s="4"/>
      <c r="C971" s="4"/>
      <c r="D971" s="4"/>
      <c r="E971" s="4"/>
      <c r="H971">
        <f>'Marktpreise EEX NCG 2018'!I971</f>
        <v>11.49</v>
      </c>
      <c r="I971">
        <f>'Marktpreise EEX NCG 2018'!N971+0.19</f>
        <v>13.249445000000049</v>
      </c>
    </row>
    <row r="972" spans="1:9" x14ac:dyDescent="0.2">
      <c r="A972" s="2">
        <f>'Marktpreise EEX NCG 2018'!A972</f>
        <v>42610</v>
      </c>
      <c r="B972" s="4"/>
      <c r="C972" s="4"/>
      <c r="D972" s="4"/>
      <c r="E972" s="4"/>
      <c r="H972">
        <f>'Marktpreise EEX NCG 2018'!I972</f>
        <v>11.702</v>
      </c>
      <c r="I972">
        <f>'Marktpreise EEX NCG 2018'!N972+0.19</f>
        <v>13.244700000000057</v>
      </c>
    </row>
    <row r="973" spans="1:9" x14ac:dyDescent="0.2">
      <c r="A973" s="2">
        <f>'Marktpreise EEX NCG 2018'!A973</f>
        <v>42611</v>
      </c>
      <c r="B973" s="4"/>
      <c r="C973" s="4"/>
      <c r="D973" s="4"/>
      <c r="E973" s="4"/>
      <c r="H973">
        <f>'Marktpreise EEX NCG 2018'!I973</f>
        <v>12.04</v>
      </c>
      <c r="I973">
        <f>'Marktpreise EEX NCG 2018'!N973+0.19</f>
        <v>13.242605000000058</v>
      </c>
    </row>
    <row r="974" spans="1:9" x14ac:dyDescent="0.2">
      <c r="A974" s="2">
        <f>'Marktpreise EEX NCG 2018'!A974</f>
        <v>42612</v>
      </c>
      <c r="B974" s="4"/>
      <c r="C974" s="4"/>
      <c r="D974" s="4"/>
      <c r="E974" s="4"/>
      <c r="H974">
        <f>'Marktpreise EEX NCG 2018'!I974</f>
        <v>12.19</v>
      </c>
      <c r="I974">
        <f>'Marktpreise EEX NCG 2018'!N974+0.19</f>
        <v>13.240450000000054</v>
      </c>
    </row>
    <row r="975" spans="1:9" x14ac:dyDescent="0.2">
      <c r="A975" s="2">
        <f>'Marktpreise EEX NCG 2018'!A975</f>
        <v>42613</v>
      </c>
      <c r="B975" s="4"/>
      <c r="C975" s="4"/>
      <c r="D975" s="4"/>
      <c r="E975" s="4"/>
      <c r="H975">
        <f>'Marktpreise EEX NCG 2018'!I975</f>
        <v>12.196</v>
      </c>
      <c r="I975">
        <f>'Marktpreise EEX NCG 2018'!N975+0.19</f>
        <v>13.23868500000005</v>
      </c>
    </row>
    <row r="976" spans="1:9" x14ac:dyDescent="0.2">
      <c r="A976" s="2">
        <f>'Marktpreise EEX NCG 2018'!A976</f>
        <v>42614</v>
      </c>
      <c r="B976" s="4"/>
      <c r="C976" s="4"/>
      <c r="D976" s="4"/>
      <c r="E976" s="4"/>
      <c r="H976">
        <f>'Marktpreise EEX NCG 2018'!I976</f>
        <v>12.289</v>
      </c>
      <c r="I976">
        <f>'Marktpreise EEX NCG 2018'!N976+0.19</f>
        <v>13.236425000000054</v>
      </c>
    </row>
    <row r="977" spans="1:9" x14ac:dyDescent="0.2">
      <c r="A977" s="2">
        <f>'Marktpreise EEX NCG 2018'!A977</f>
        <v>42615</v>
      </c>
      <c r="B977" s="4"/>
      <c r="C977" s="4"/>
      <c r="D977" s="4"/>
      <c r="E977" s="4"/>
      <c r="H977">
        <f>'Marktpreise EEX NCG 2018'!I977</f>
        <v>12.553000000000001</v>
      </c>
      <c r="I977">
        <f>'Marktpreise EEX NCG 2018'!N977+0.19</f>
        <v>13.234985000000052</v>
      </c>
    </row>
    <row r="978" spans="1:9" x14ac:dyDescent="0.2">
      <c r="A978" s="2">
        <f>'Marktpreise EEX NCG 2018'!A978</f>
        <v>42616</v>
      </c>
      <c r="B978" s="4"/>
      <c r="C978" s="4"/>
      <c r="D978" s="4"/>
      <c r="E978" s="4"/>
      <c r="H978">
        <f>'Marktpreise EEX NCG 2018'!I978</f>
        <v>12.55</v>
      </c>
      <c r="I978">
        <f>'Marktpreise EEX NCG 2018'!N978+0.19</f>
        <v>13.233945000000048</v>
      </c>
    </row>
    <row r="979" spans="1:9" x14ac:dyDescent="0.2">
      <c r="A979" s="2">
        <f>'Marktpreise EEX NCG 2018'!A979</f>
        <v>42617</v>
      </c>
      <c r="B979" s="4"/>
      <c r="C979" s="4"/>
      <c r="D979" s="4"/>
      <c r="E979" s="4"/>
      <c r="H979">
        <f>'Marktpreise EEX NCG 2018'!I979</f>
        <v>12.708</v>
      </c>
      <c r="I979">
        <f>'Marktpreise EEX NCG 2018'!N979+0.19</f>
        <v>13.234130000000041</v>
      </c>
    </row>
    <row r="980" spans="1:9" x14ac:dyDescent="0.2">
      <c r="A980" s="2">
        <f>'Marktpreise EEX NCG 2018'!A980</f>
        <v>42618</v>
      </c>
      <c r="B980" s="4"/>
      <c r="C980" s="4"/>
      <c r="D980" s="4"/>
      <c r="E980" s="4"/>
      <c r="H980">
        <f>'Marktpreise EEX NCG 2018'!I980</f>
        <v>12.611000000000001</v>
      </c>
      <c r="I980">
        <f>'Marktpreise EEX NCG 2018'!N980+0.19</f>
        <v>13.233390000000044</v>
      </c>
    </row>
    <row r="981" spans="1:9" x14ac:dyDescent="0.2">
      <c r="A981" s="2">
        <f>'Marktpreise EEX NCG 2018'!A981</f>
        <v>42619</v>
      </c>
      <c r="B981" s="4"/>
      <c r="C981" s="4"/>
      <c r="D981" s="4"/>
      <c r="E981" s="4"/>
      <c r="H981">
        <f>'Marktpreise EEX NCG 2018'!I981</f>
        <v>12.285</v>
      </c>
      <c r="I981">
        <f>'Marktpreise EEX NCG 2018'!N981+0.19</f>
        <v>13.23247500000004</v>
      </c>
    </row>
    <row r="982" spans="1:9" x14ac:dyDescent="0.2">
      <c r="A982" s="2">
        <f>'Marktpreise EEX NCG 2018'!A982</f>
        <v>42620</v>
      </c>
      <c r="B982" s="4"/>
      <c r="C982" s="4"/>
      <c r="D982" s="4"/>
      <c r="E982" s="4"/>
      <c r="H982">
        <f>'Marktpreise EEX NCG 2018'!I982</f>
        <v>11.744999999999999</v>
      </c>
      <c r="I982">
        <f>'Marktpreise EEX NCG 2018'!N982+0.19</f>
        <v>13.229925000000039</v>
      </c>
    </row>
    <row r="983" spans="1:9" x14ac:dyDescent="0.2">
      <c r="A983" s="2">
        <f>'Marktpreise EEX NCG 2018'!A983</f>
        <v>42621</v>
      </c>
      <c r="B983" s="4"/>
      <c r="C983" s="4"/>
      <c r="D983" s="4"/>
      <c r="E983" s="4"/>
      <c r="H983">
        <f>'Marktpreise EEX NCG 2018'!I983</f>
        <v>11.507</v>
      </c>
      <c r="I983">
        <f>'Marktpreise EEX NCG 2018'!N983+0.19</f>
        <v>13.226435000000047</v>
      </c>
    </row>
    <row r="984" spans="1:9" x14ac:dyDescent="0.2">
      <c r="A984" s="2">
        <f>'Marktpreise EEX NCG 2018'!A984</f>
        <v>42622</v>
      </c>
      <c r="B984" s="4"/>
      <c r="C984" s="4"/>
      <c r="D984" s="4"/>
      <c r="E984" s="4"/>
      <c r="H984">
        <f>'Marktpreise EEX NCG 2018'!I984</f>
        <v>11.275</v>
      </c>
      <c r="I984">
        <f>'Marktpreise EEX NCG 2018'!N984+0.19</f>
        <v>13.219020000000054</v>
      </c>
    </row>
    <row r="985" spans="1:9" x14ac:dyDescent="0.2">
      <c r="A985" s="2">
        <f>'Marktpreise EEX NCG 2018'!A985</f>
        <v>42623</v>
      </c>
      <c r="B985" s="4"/>
      <c r="C985" s="4"/>
      <c r="D985" s="4"/>
      <c r="E985" s="4"/>
      <c r="H985">
        <f>'Marktpreise EEX NCG 2018'!I985</f>
        <v>11.266</v>
      </c>
      <c r="I985">
        <f>'Marktpreise EEX NCG 2018'!N985+0.19</f>
        <v>13.210560000000051</v>
      </c>
    </row>
    <row r="986" spans="1:9" x14ac:dyDescent="0.2">
      <c r="A986" s="2">
        <f>'Marktpreise EEX NCG 2018'!A986</f>
        <v>42624</v>
      </c>
      <c r="B986" s="4"/>
      <c r="C986" s="4"/>
      <c r="D986" s="4"/>
      <c r="E986" s="4"/>
      <c r="H986">
        <f>'Marktpreise EEX NCG 2018'!I986</f>
        <v>11.425000000000001</v>
      </c>
      <c r="I986">
        <f>'Marktpreise EEX NCG 2018'!N986+0.19</f>
        <v>13.204260000000049</v>
      </c>
    </row>
    <row r="987" spans="1:9" x14ac:dyDescent="0.2">
      <c r="A987" s="2">
        <f>'Marktpreise EEX NCG 2018'!A987</f>
        <v>42625</v>
      </c>
      <c r="B987" s="4"/>
      <c r="C987" s="4"/>
      <c r="D987" s="4"/>
      <c r="E987" s="4"/>
      <c r="H987">
        <f>'Marktpreise EEX NCG 2018'!I987</f>
        <v>10.954000000000001</v>
      </c>
      <c r="I987">
        <f>'Marktpreise EEX NCG 2018'!N987+0.19</f>
        <v>13.195680000000056</v>
      </c>
    </row>
    <row r="988" spans="1:9" x14ac:dyDescent="0.2">
      <c r="A988" s="2">
        <f>'Marktpreise EEX NCG 2018'!A988</f>
        <v>42626</v>
      </c>
      <c r="B988" s="4"/>
      <c r="C988" s="4"/>
      <c r="D988" s="4"/>
      <c r="E988" s="4"/>
      <c r="H988">
        <f>'Marktpreise EEX NCG 2018'!I988</f>
        <v>11.291</v>
      </c>
      <c r="I988">
        <f>'Marktpreise EEX NCG 2018'!N988+0.19</f>
        <v>13.188755000000064</v>
      </c>
    </row>
    <row r="989" spans="1:9" x14ac:dyDescent="0.2">
      <c r="A989" s="2">
        <f>'Marktpreise EEX NCG 2018'!A989</f>
        <v>42627</v>
      </c>
      <c r="B989" s="4"/>
      <c r="C989" s="4"/>
      <c r="D989" s="4"/>
      <c r="E989" s="4"/>
      <c r="H989">
        <f>'Marktpreise EEX NCG 2018'!I989</f>
        <v>11.340999999999999</v>
      </c>
      <c r="I989">
        <f>'Marktpreise EEX NCG 2018'!N989+0.19</f>
        <v>13.182385000000068</v>
      </c>
    </row>
    <row r="990" spans="1:9" x14ac:dyDescent="0.2">
      <c r="A990" s="2">
        <f>'Marktpreise EEX NCG 2018'!A990</f>
        <v>42628</v>
      </c>
      <c r="B990" s="4"/>
      <c r="C990" s="4"/>
      <c r="D990" s="4"/>
      <c r="E990" s="4"/>
      <c r="H990">
        <f>'Marktpreise EEX NCG 2018'!I990</f>
        <v>11.519</v>
      </c>
      <c r="I990">
        <f>'Marktpreise EEX NCG 2018'!N990+0.19</f>
        <v>13.176175000000066</v>
      </c>
    </row>
    <row r="991" spans="1:9" x14ac:dyDescent="0.2">
      <c r="A991" s="2">
        <f>'Marktpreise EEX NCG 2018'!A991</f>
        <v>42629</v>
      </c>
      <c r="B991" s="4"/>
      <c r="C991" s="4"/>
      <c r="D991" s="4"/>
      <c r="E991" s="4"/>
      <c r="H991">
        <f>'Marktpreise EEX NCG 2018'!I991</f>
        <v>12.06</v>
      </c>
      <c r="I991">
        <f>'Marktpreise EEX NCG 2018'!N991+0.19</f>
        <v>13.172435000000068</v>
      </c>
    </row>
    <row r="992" spans="1:9" x14ac:dyDescent="0.2">
      <c r="A992" s="2">
        <f>'Marktpreise EEX NCG 2018'!A992</f>
        <v>42630</v>
      </c>
      <c r="B992" s="4"/>
      <c r="C992" s="4"/>
      <c r="D992" s="4"/>
      <c r="E992" s="4"/>
      <c r="H992">
        <f>'Marktpreise EEX NCG 2018'!I992</f>
        <v>11.951000000000001</v>
      </c>
      <c r="I992">
        <f>'Marktpreise EEX NCG 2018'!N992+0.19</f>
        <v>13.167900000000072</v>
      </c>
    </row>
    <row r="993" spans="1:9" x14ac:dyDescent="0.2">
      <c r="A993" s="2">
        <f>'Marktpreise EEX NCG 2018'!A993</f>
        <v>42631</v>
      </c>
      <c r="B993" s="4"/>
      <c r="C993" s="4"/>
      <c r="D993" s="4"/>
      <c r="E993" s="4"/>
      <c r="H993">
        <f>'Marktpreise EEX NCG 2018'!I993</f>
        <v>12.198</v>
      </c>
      <c r="I993">
        <f>'Marktpreise EEX NCG 2018'!N993+0.19</f>
        <v>13.16454000000007</v>
      </c>
    </row>
    <row r="994" spans="1:9" x14ac:dyDescent="0.2">
      <c r="A994" s="2">
        <f>'Marktpreise EEX NCG 2018'!A994</f>
        <v>42632</v>
      </c>
      <c r="B994" s="4"/>
      <c r="C994" s="4"/>
      <c r="D994" s="4"/>
      <c r="E994" s="4"/>
      <c r="H994">
        <f>'Marktpreise EEX NCG 2018'!I994</f>
        <v>12.949</v>
      </c>
      <c r="I994">
        <f>'Marktpreise EEX NCG 2018'!N994+0.19</f>
        <v>13.165585000000073</v>
      </c>
    </row>
    <row r="995" spans="1:9" x14ac:dyDescent="0.2">
      <c r="A995" s="2">
        <f>'Marktpreise EEX NCG 2018'!A995</f>
        <v>42633</v>
      </c>
      <c r="B995" s="4"/>
      <c r="C995" s="4"/>
      <c r="D995" s="4"/>
      <c r="E995" s="4"/>
      <c r="H995">
        <f>'Marktpreise EEX NCG 2018'!I995</f>
        <v>12.951000000000001</v>
      </c>
      <c r="I995">
        <f>'Marktpreise EEX NCG 2018'!N995+0.19</f>
        <v>13.167660000000078</v>
      </c>
    </row>
    <row r="996" spans="1:9" x14ac:dyDescent="0.2">
      <c r="A996" s="2">
        <f>'Marktpreise EEX NCG 2018'!A996</f>
        <v>42634</v>
      </c>
      <c r="B996" s="4"/>
      <c r="C996" s="4"/>
      <c r="D996" s="4"/>
      <c r="E996" s="4"/>
      <c r="H996">
        <f>'Marktpreise EEX NCG 2018'!I996</f>
        <v>13.250999999999999</v>
      </c>
      <c r="I996">
        <f>'Marktpreise EEX NCG 2018'!N996+0.19</f>
        <v>13.171170000000075</v>
      </c>
    </row>
    <row r="997" spans="1:9" x14ac:dyDescent="0.2">
      <c r="A997" s="2">
        <f>'Marktpreise EEX NCG 2018'!A997</f>
        <v>42635</v>
      </c>
      <c r="B997" s="4"/>
      <c r="C997" s="4"/>
      <c r="D997" s="4"/>
      <c r="E997" s="4"/>
      <c r="H997">
        <f>'Marktpreise EEX NCG 2018'!I997</f>
        <v>13.603999999999999</v>
      </c>
      <c r="I997">
        <f>'Marktpreise EEX NCG 2018'!N997+0.19</f>
        <v>13.17557000000007</v>
      </c>
    </row>
    <row r="998" spans="1:9" x14ac:dyDescent="0.2">
      <c r="A998" s="2">
        <f>'Marktpreise EEX NCG 2018'!A998</f>
        <v>42636</v>
      </c>
      <c r="B998" s="4"/>
      <c r="C998" s="4"/>
      <c r="D998" s="4"/>
      <c r="E998" s="4"/>
      <c r="H998">
        <f>'Marktpreise EEX NCG 2018'!I998</f>
        <v>13.318</v>
      </c>
      <c r="I998">
        <f>'Marktpreise EEX NCG 2018'!N998+0.19</f>
        <v>13.179020000000063</v>
      </c>
    </row>
    <row r="999" spans="1:9" x14ac:dyDescent="0.2">
      <c r="A999" s="2">
        <f>'Marktpreise EEX NCG 2018'!A999</f>
        <v>42637</v>
      </c>
      <c r="B999" s="4"/>
      <c r="C999" s="4"/>
      <c r="D999" s="4"/>
      <c r="E999" s="4"/>
      <c r="H999">
        <f>'Marktpreise EEX NCG 2018'!I999</f>
        <v>13.254</v>
      </c>
      <c r="I999">
        <f>'Marktpreise EEX NCG 2018'!N999+0.19</f>
        <v>13.181205000000071</v>
      </c>
    </row>
    <row r="1000" spans="1:9" x14ac:dyDescent="0.2">
      <c r="A1000" s="2">
        <f>'Marktpreise EEX NCG 2018'!A1000</f>
        <v>42638</v>
      </c>
      <c r="B1000" s="4"/>
      <c r="C1000" s="4"/>
      <c r="D1000" s="4"/>
      <c r="E1000" s="4"/>
      <c r="H1000">
        <f>'Marktpreise EEX NCG 2018'!I1000</f>
        <v>13.558999999999999</v>
      </c>
      <c r="I1000">
        <f>'Marktpreise EEX NCG 2018'!N1000+0.19</f>
        <v>13.185155000000076</v>
      </c>
    </row>
    <row r="1001" spans="1:9" x14ac:dyDescent="0.2">
      <c r="A1001" s="2">
        <f>'Marktpreise EEX NCG 2018'!A1001</f>
        <v>42639</v>
      </c>
      <c r="B1001" s="4"/>
      <c r="C1001" s="4"/>
      <c r="D1001" s="4"/>
      <c r="E1001" s="4"/>
      <c r="H1001">
        <f>'Marktpreise EEX NCG 2018'!I1001</f>
        <v>13.68</v>
      </c>
      <c r="I1001">
        <f>'Marktpreise EEX NCG 2018'!N1001+0.19</f>
        <v>13.190515000000078</v>
      </c>
    </row>
    <row r="1002" spans="1:9" x14ac:dyDescent="0.2">
      <c r="A1002" s="2">
        <f>'Marktpreise EEX NCG 2018'!A1002</f>
        <v>42640</v>
      </c>
      <c r="B1002" s="4"/>
      <c r="C1002" s="4"/>
      <c r="D1002" s="4"/>
      <c r="E1002" s="4"/>
      <c r="H1002">
        <f>'Marktpreise EEX NCG 2018'!I1002</f>
        <v>13.159000000000001</v>
      </c>
      <c r="I1002">
        <f>'Marktpreise EEX NCG 2018'!N1002+0.19</f>
        <v>13.194050000000079</v>
      </c>
    </row>
    <row r="1003" spans="1:9" x14ac:dyDescent="0.2">
      <c r="A1003" s="2">
        <f>'Marktpreise EEX NCG 2018'!A1003</f>
        <v>42641</v>
      </c>
      <c r="B1003" s="4"/>
      <c r="C1003" s="4"/>
      <c r="D1003" s="4"/>
      <c r="E1003" s="4"/>
      <c r="H1003">
        <f>'Marktpreise EEX NCG 2018'!I1003</f>
        <v>13.241</v>
      </c>
      <c r="I1003">
        <f>'Marktpreise EEX NCG 2018'!N1003+0.19</f>
        <v>13.197930000000087</v>
      </c>
    </row>
    <row r="1004" spans="1:9" x14ac:dyDescent="0.2">
      <c r="A1004" s="2">
        <f>'Marktpreise EEX NCG 2018'!A1004</f>
        <v>42642</v>
      </c>
      <c r="B1004" s="4"/>
      <c r="C1004" s="4"/>
      <c r="D1004" s="4"/>
      <c r="E1004" s="4"/>
      <c r="H1004">
        <f>'Marktpreise EEX NCG 2018'!I1004</f>
        <v>13.555</v>
      </c>
      <c r="I1004">
        <f>'Marktpreise EEX NCG 2018'!N1004+0.19</f>
        <v>13.20272000000009</v>
      </c>
    </row>
    <row r="1005" spans="1:9" x14ac:dyDescent="0.2">
      <c r="A1005" s="2">
        <f>'Marktpreise EEX NCG 2018'!A1005</f>
        <v>42643</v>
      </c>
      <c r="B1005" s="4"/>
      <c r="C1005" s="4"/>
      <c r="D1005" s="4"/>
      <c r="E1005" s="4"/>
      <c r="H1005">
        <f>'Marktpreise EEX NCG 2018'!I1005</f>
        <v>13.042999999999999</v>
      </c>
      <c r="I1005">
        <f>'Marktpreise EEX NCG 2018'!N1005+0.19</f>
        <v>13.204780000000101</v>
      </c>
    </row>
    <row r="1006" spans="1:9" x14ac:dyDescent="0.2">
      <c r="A1006" s="2">
        <f>'Marktpreise EEX NCG 2018'!A1006</f>
        <v>42644</v>
      </c>
      <c r="B1006" s="4"/>
      <c r="C1006" s="4"/>
      <c r="D1006" s="4"/>
      <c r="E1006" s="4"/>
      <c r="H1006">
        <f>'Marktpreise EEX NCG 2018'!I1006</f>
        <v>13.039</v>
      </c>
      <c r="I1006">
        <f>'Marktpreise EEX NCG 2018'!N1006+0.19</f>
        <v>13.206825000000107</v>
      </c>
    </row>
    <row r="1007" spans="1:9" x14ac:dyDescent="0.2">
      <c r="A1007" s="2">
        <f>'Marktpreise EEX NCG 2018'!A1007</f>
        <v>42645</v>
      </c>
      <c r="B1007" s="4"/>
      <c r="C1007" s="4"/>
      <c r="D1007" s="4"/>
      <c r="E1007" s="4"/>
      <c r="H1007">
        <f>'Marktpreise EEX NCG 2018'!I1007</f>
        <v>13.243</v>
      </c>
      <c r="I1007">
        <f>'Marktpreise EEX NCG 2018'!N1007+0.19</f>
        <v>13.209740000000101</v>
      </c>
    </row>
    <row r="1008" spans="1:9" x14ac:dyDescent="0.2">
      <c r="A1008" s="2">
        <f>'Marktpreise EEX NCG 2018'!A1008</f>
        <v>42646</v>
      </c>
      <c r="B1008" s="4"/>
      <c r="C1008" s="4"/>
      <c r="D1008" s="4"/>
      <c r="E1008" s="4"/>
      <c r="H1008">
        <f>'Marktpreise EEX NCG 2018'!I1008</f>
        <v>13.398999999999999</v>
      </c>
      <c r="I1008">
        <f>'Marktpreise EEX NCG 2018'!N1008+0.19</f>
        <v>13.214055000000107</v>
      </c>
    </row>
    <row r="1009" spans="1:9" x14ac:dyDescent="0.2">
      <c r="A1009" s="2">
        <f>'Marktpreise EEX NCG 2018'!A1009</f>
        <v>42647</v>
      </c>
      <c r="B1009" s="4"/>
      <c r="C1009" s="4"/>
      <c r="D1009" s="4"/>
      <c r="E1009" s="4"/>
      <c r="H1009">
        <f>'Marktpreise EEX NCG 2018'!I1009</f>
        <v>13.492000000000001</v>
      </c>
      <c r="I1009">
        <f>'Marktpreise EEX NCG 2018'!N1009+0.19</f>
        <v>13.219665000000095</v>
      </c>
    </row>
    <row r="1010" spans="1:9" x14ac:dyDescent="0.2">
      <c r="A1010" s="2">
        <f>'Marktpreise EEX NCG 2018'!A1010</f>
        <v>42648</v>
      </c>
      <c r="B1010" s="4"/>
      <c r="C1010" s="4"/>
      <c r="D1010" s="4"/>
      <c r="E1010" s="4"/>
      <c r="H1010">
        <f>'Marktpreise EEX NCG 2018'!I1010</f>
        <v>14.779</v>
      </c>
      <c r="I1010">
        <f>'Marktpreise EEX NCG 2018'!N1010+0.19</f>
        <v>13.231660000000092</v>
      </c>
    </row>
    <row r="1011" spans="1:9" x14ac:dyDescent="0.2">
      <c r="A1011" s="2">
        <f>'Marktpreise EEX NCG 2018'!A1011</f>
        <v>42649</v>
      </c>
      <c r="B1011" s="4"/>
      <c r="C1011" s="4"/>
      <c r="D1011" s="4"/>
      <c r="E1011" s="4"/>
      <c r="H1011">
        <f>'Marktpreise EEX NCG 2018'!I1011</f>
        <v>15.731</v>
      </c>
      <c r="I1011">
        <f>'Marktpreise EEX NCG 2018'!N1011+0.19</f>
        <v>13.247830000000095</v>
      </c>
    </row>
    <row r="1012" spans="1:9" x14ac:dyDescent="0.2">
      <c r="A1012" s="2">
        <f>'Marktpreise EEX NCG 2018'!A1012</f>
        <v>42650</v>
      </c>
      <c r="B1012" s="4"/>
      <c r="C1012" s="4"/>
      <c r="D1012" s="4"/>
      <c r="E1012" s="4"/>
      <c r="H1012">
        <f>'Marktpreise EEX NCG 2018'!I1012</f>
        <v>15.54</v>
      </c>
      <c r="I1012">
        <f>'Marktpreise EEX NCG 2018'!N1012+0.19</f>
        <v>13.263685000000095</v>
      </c>
    </row>
    <row r="1013" spans="1:9" x14ac:dyDescent="0.2">
      <c r="A1013" s="2">
        <f>'Marktpreise EEX NCG 2018'!A1013</f>
        <v>42651</v>
      </c>
      <c r="B1013" s="4"/>
      <c r="C1013" s="4"/>
      <c r="D1013" s="4"/>
      <c r="E1013" s="4"/>
      <c r="H1013">
        <f>'Marktpreise EEX NCG 2018'!I1013</f>
        <v>15.558</v>
      </c>
      <c r="I1013">
        <f>'Marktpreise EEX NCG 2018'!N1013+0.19</f>
        <v>13.280225000000099</v>
      </c>
    </row>
    <row r="1014" spans="1:9" x14ac:dyDescent="0.2">
      <c r="A1014" s="2">
        <f>'Marktpreise EEX NCG 2018'!A1014</f>
        <v>42652</v>
      </c>
      <c r="B1014" s="4"/>
      <c r="C1014" s="4"/>
      <c r="D1014" s="4"/>
      <c r="E1014" s="4"/>
      <c r="H1014">
        <f>'Marktpreise EEX NCG 2018'!I1014</f>
        <v>15.843</v>
      </c>
      <c r="I1014">
        <f>'Marktpreise EEX NCG 2018'!N1014+0.19</f>
        <v>13.298190000000103</v>
      </c>
    </row>
    <row r="1015" spans="1:9" x14ac:dyDescent="0.2">
      <c r="A1015" s="2">
        <f>'Marktpreise EEX NCG 2018'!A1015</f>
        <v>42653</v>
      </c>
      <c r="B1015" s="4"/>
      <c r="C1015" s="4"/>
      <c r="D1015" s="4"/>
      <c r="E1015" s="4"/>
      <c r="H1015">
        <f>'Marktpreise EEX NCG 2018'!I1015</f>
        <v>15.621</v>
      </c>
      <c r="I1015">
        <f>'Marktpreise EEX NCG 2018'!N1015+0.19</f>
        <v>13.3153100000001</v>
      </c>
    </row>
    <row r="1016" spans="1:9" x14ac:dyDescent="0.2">
      <c r="A1016" s="2">
        <f>'Marktpreise EEX NCG 2018'!A1016</f>
        <v>42654</v>
      </c>
      <c r="B1016" s="4"/>
      <c r="C1016" s="4"/>
      <c r="D1016" s="4"/>
      <c r="E1016" s="4"/>
      <c r="H1016">
        <f>'Marktpreise EEX NCG 2018'!I1016</f>
        <v>15.657</v>
      </c>
      <c r="I1016">
        <f>'Marktpreise EEX NCG 2018'!N1016+0.19</f>
        <v>13.332930000000097</v>
      </c>
    </row>
    <row r="1017" spans="1:9" x14ac:dyDescent="0.2">
      <c r="A1017" s="2">
        <f>'Marktpreise EEX NCG 2018'!A1017</f>
        <v>42655</v>
      </c>
      <c r="B1017" s="4"/>
      <c r="C1017" s="4"/>
      <c r="D1017" s="4"/>
      <c r="E1017" s="4"/>
      <c r="H1017">
        <f>'Marktpreise EEX NCG 2018'!I1017</f>
        <v>15.736000000000001</v>
      </c>
      <c r="I1017">
        <f>'Marktpreise EEX NCG 2018'!N1017+0.19</f>
        <v>13.351305000000101</v>
      </c>
    </row>
    <row r="1018" spans="1:9" x14ac:dyDescent="0.2">
      <c r="A1018" s="2">
        <f>'Marktpreise EEX NCG 2018'!A1018</f>
        <v>42656</v>
      </c>
      <c r="B1018" s="4"/>
      <c r="C1018" s="4"/>
      <c r="D1018" s="4"/>
      <c r="E1018" s="4"/>
      <c r="H1018">
        <f>'Marktpreise EEX NCG 2018'!I1018</f>
        <v>15.727</v>
      </c>
      <c r="I1018">
        <f>'Marktpreise EEX NCG 2018'!N1018+0.19</f>
        <v>13.370110000000095</v>
      </c>
    </row>
    <row r="1019" spans="1:9" x14ac:dyDescent="0.2">
      <c r="A1019" s="2">
        <f>'Marktpreise EEX NCG 2018'!A1019</f>
        <v>42657</v>
      </c>
      <c r="B1019" s="4"/>
      <c r="C1019" s="4"/>
      <c r="D1019" s="4"/>
      <c r="E1019" s="4"/>
      <c r="H1019">
        <f>'Marktpreise EEX NCG 2018'!I1019</f>
        <v>15.64</v>
      </c>
      <c r="I1019">
        <f>'Marktpreise EEX NCG 2018'!N1019+0.19</f>
        <v>13.387520000000094</v>
      </c>
    </row>
    <row r="1020" spans="1:9" x14ac:dyDescent="0.2">
      <c r="A1020" s="2">
        <f>'Marktpreise EEX NCG 2018'!A1020</f>
        <v>42658</v>
      </c>
      <c r="B1020" s="4"/>
      <c r="C1020" s="4"/>
      <c r="D1020" s="4"/>
      <c r="E1020" s="4"/>
      <c r="H1020">
        <f>'Marktpreise EEX NCG 2018'!I1020</f>
        <v>15.622999999999999</v>
      </c>
      <c r="I1020">
        <f>'Marktpreise EEX NCG 2018'!N1020+0.19</f>
        <v>13.404340000000092</v>
      </c>
    </row>
    <row r="1021" spans="1:9" x14ac:dyDescent="0.2">
      <c r="A1021" s="2">
        <f>'Marktpreise EEX NCG 2018'!A1021</f>
        <v>42659</v>
      </c>
      <c r="B1021" s="4"/>
      <c r="C1021" s="4"/>
      <c r="D1021" s="4"/>
      <c r="E1021" s="4"/>
      <c r="H1021">
        <f>'Marktpreise EEX NCG 2018'!I1021</f>
        <v>15.834</v>
      </c>
      <c r="I1021">
        <f>'Marktpreise EEX NCG 2018'!N1021+0.19</f>
        <v>13.422390000000087</v>
      </c>
    </row>
    <row r="1022" spans="1:9" x14ac:dyDescent="0.2">
      <c r="A1022" s="2">
        <f>'Marktpreise EEX NCG 2018'!A1022</f>
        <v>42660</v>
      </c>
      <c r="B1022" s="4"/>
      <c r="C1022" s="4"/>
      <c r="D1022" s="4"/>
      <c r="E1022" s="4"/>
      <c r="H1022">
        <f>'Marktpreise EEX NCG 2018'!I1022</f>
        <v>16.135999999999999</v>
      </c>
      <c r="I1022">
        <f>'Marktpreise EEX NCG 2018'!N1022+0.19</f>
        <v>13.441670000000077</v>
      </c>
    </row>
    <row r="1023" spans="1:9" x14ac:dyDescent="0.2">
      <c r="A1023" s="2">
        <f>'Marktpreise EEX NCG 2018'!A1023</f>
        <v>42661</v>
      </c>
      <c r="B1023" s="4"/>
      <c r="C1023" s="4"/>
      <c r="D1023" s="4"/>
      <c r="E1023" s="4"/>
      <c r="H1023">
        <f>'Marktpreise EEX NCG 2018'!I1023</f>
        <v>16.609000000000002</v>
      </c>
      <c r="I1023">
        <f>'Marktpreise EEX NCG 2018'!N1023+0.19</f>
        <v>13.465825000000077</v>
      </c>
    </row>
    <row r="1024" spans="1:9" x14ac:dyDescent="0.2">
      <c r="A1024" s="2">
        <f>'Marktpreise EEX NCG 2018'!A1024</f>
        <v>42662</v>
      </c>
      <c r="B1024" s="4"/>
      <c r="C1024" s="4"/>
      <c r="D1024" s="4"/>
      <c r="E1024" s="4"/>
      <c r="H1024">
        <f>'Marktpreise EEX NCG 2018'!I1024</f>
        <v>16.925999999999998</v>
      </c>
      <c r="I1024">
        <f>'Marktpreise EEX NCG 2018'!N1024+0.19</f>
        <v>13.491985000000076</v>
      </c>
    </row>
    <row r="1025" spans="1:9" x14ac:dyDescent="0.2">
      <c r="A1025" s="2">
        <f>'Marktpreise EEX NCG 2018'!A1025</f>
        <v>42663</v>
      </c>
      <c r="B1025" s="4"/>
      <c r="C1025" s="4"/>
      <c r="D1025" s="4"/>
      <c r="E1025" s="4"/>
      <c r="H1025">
        <f>'Marktpreise EEX NCG 2018'!I1025</f>
        <v>17.181000000000001</v>
      </c>
      <c r="I1025">
        <f>'Marktpreise EEX NCG 2018'!N1025+0.19</f>
        <v>13.518705000000081</v>
      </c>
    </row>
    <row r="1026" spans="1:9" x14ac:dyDescent="0.2">
      <c r="A1026" s="2">
        <f>'Marktpreise EEX NCG 2018'!A1026</f>
        <v>42664</v>
      </c>
      <c r="B1026" s="4"/>
      <c r="C1026" s="4"/>
      <c r="D1026" s="4"/>
      <c r="E1026" s="4"/>
      <c r="H1026">
        <f>'Marktpreise EEX NCG 2018'!I1026</f>
        <v>16.774000000000001</v>
      </c>
      <c r="I1026">
        <f>'Marktpreise EEX NCG 2018'!N1026+0.19</f>
        <v>13.544950000000089</v>
      </c>
    </row>
    <row r="1027" spans="1:9" x14ac:dyDescent="0.2">
      <c r="A1027" s="2">
        <f>'Marktpreise EEX NCG 2018'!A1027</f>
        <v>42665</v>
      </c>
      <c r="B1027" s="4"/>
      <c r="C1027" s="4"/>
      <c r="D1027" s="4"/>
      <c r="E1027" s="4"/>
      <c r="H1027">
        <f>'Marktpreise EEX NCG 2018'!I1027</f>
        <v>16.814</v>
      </c>
      <c r="I1027">
        <f>'Marktpreise EEX NCG 2018'!N1027+0.19</f>
        <v>13.572020000000084</v>
      </c>
    </row>
    <row r="1028" spans="1:9" x14ac:dyDescent="0.2">
      <c r="A1028" s="2">
        <f>'Marktpreise EEX NCG 2018'!A1028</f>
        <v>42666</v>
      </c>
      <c r="B1028" s="4"/>
      <c r="C1028" s="4"/>
      <c r="D1028" s="4"/>
      <c r="E1028" s="4"/>
      <c r="H1028">
        <f>'Marktpreise EEX NCG 2018'!I1028</f>
        <v>16.876999999999999</v>
      </c>
      <c r="I1028">
        <f>'Marktpreise EEX NCG 2018'!N1028+0.19</f>
        <v>13.598705000000081</v>
      </c>
    </row>
    <row r="1029" spans="1:9" x14ac:dyDescent="0.2">
      <c r="A1029" s="2">
        <f>'Marktpreise EEX NCG 2018'!A1029</f>
        <v>42667</v>
      </c>
      <c r="B1029" s="4"/>
      <c r="C1029" s="4"/>
      <c r="D1029" s="4"/>
      <c r="E1029" s="4"/>
      <c r="H1029">
        <f>'Marktpreise EEX NCG 2018'!I1029</f>
        <v>17.414999999999999</v>
      </c>
      <c r="I1029">
        <f>'Marktpreise EEX NCG 2018'!N1029+0.19</f>
        <v>13.628440000000081</v>
      </c>
    </row>
    <row r="1030" spans="1:9" x14ac:dyDescent="0.2">
      <c r="A1030" s="2">
        <f>'Marktpreise EEX NCG 2018'!A1030</f>
        <v>42668</v>
      </c>
      <c r="B1030" s="4"/>
      <c r="C1030" s="4"/>
      <c r="D1030" s="4"/>
      <c r="E1030" s="4"/>
      <c r="H1030">
        <f>'Marktpreise EEX NCG 2018'!I1030</f>
        <v>17.600999999999999</v>
      </c>
      <c r="I1030">
        <f>'Marktpreise EEX NCG 2018'!N1030+0.19</f>
        <v>13.659575000000077</v>
      </c>
    </row>
    <row r="1031" spans="1:9" x14ac:dyDescent="0.2">
      <c r="A1031" s="2">
        <f>'Marktpreise EEX NCG 2018'!A1031</f>
        <v>42669</v>
      </c>
      <c r="B1031" s="4"/>
      <c r="C1031" s="4"/>
      <c r="D1031" s="4"/>
      <c r="E1031" s="4"/>
      <c r="H1031">
        <f>'Marktpreise EEX NCG 2018'!I1031</f>
        <v>17.463999999999999</v>
      </c>
      <c r="I1031">
        <f>'Marktpreise EEX NCG 2018'!N1031+0.19</f>
        <v>13.690240000000076</v>
      </c>
    </row>
    <row r="1032" spans="1:9" x14ac:dyDescent="0.2">
      <c r="A1032" s="2">
        <f>'Marktpreise EEX NCG 2018'!A1032</f>
        <v>42670</v>
      </c>
      <c r="B1032" s="4"/>
      <c r="C1032" s="4"/>
      <c r="D1032" s="4"/>
      <c r="E1032" s="4"/>
      <c r="H1032">
        <f>'Marktpreise EEX NCG 2018'!I1032</f>
        <v>17.457999999999998</v>
      </c>
      <c r="I1032">
        <f>'Marktpreise EEX NCG 2018'!N1032+0.19</f>
        <v>13.721165000000074</v>
      </c>
    </row>
    <row r="1033" spans="1:9" x14ac:dyDescent="0.2">
      <c r="A1033" s="2">
        <f>'Marktpreise EEX NCG 2018'!A1033</f>
        <v>42671</v>
      </c>
      <c r="B1033" s="4"/>
      <c r="C1033" s="4"/>
      <c r="D1033" s="4"/>
      <c r="E1033" s="4"/>
      <c r="H1033">
        <f>'Marktpreise EEX NCG 2018'!I1033</f>
        <v>16.768999999999998</v>
      </c>
      <c r="I1033">
        <f>'Marktpreise EEX NCG 2018'!N1033+0.19</f>
        <v>13.748555000000078</v>
      </c>
    </row>
    <row r="1034" spans="1:9" x14ac:dyDescent="0.2">
      <c r="A1034" s="2">
        <f>'Marktpreise EEX NCG 2018'!A1034</f>
        <v>42672</v>
      </c>
      <c r="B1034" s="4"/>
      <c r="C1034" s="4"/>
      <c r="D1034" s="4"/>
      <c r="E1034" s="4"/>
      <c r="H1034">
        <f>'Marktpreise EEX NCG 2018'!I1034</f>
        <v>16.818000000000001</v>
      </c>
      <c r="I1034">
        <f>'Marktpreise EEX NCG 2018'!N1034+0.19</f>
        <v>13.775570000000069</v>
      </c>
    </row>
    <row r="1035" spans="1:9" x14ac:dyDescent="0.2">
      <c r="A1035" s="2">
        <f>'Marktpreise EEX NCG 2018'!A1035</f>
        <v>42673</v>
      </c>
      <c r="B1035" s="4"/>
      <c r="C1035" s="4"/>
      <c r="D1035" s="4"/>
      <c r="E1035" s="4"/>
      <c r="H1035">
        <f>'Marktpreise EEX NCG 2018'!I1035</f>
        <v>17.053000000000001</v>
      </c>
      <c r="I1035">
        <f>'Marktpreise EEX NCG 2018'!N1035+0.19</f>
        <v>13.803615000000072</v>
      </c>
    </row>
    <row r="1036" spans="1:9" x14ac:dyDescent="0.2">
      <c r="A1036" s="2">
        <f>'Marktpreise EEX NCG 2018'!A1036</f>
        <v>42674</v>
      </c>
      <c r="B1036" s="4"/>
      <c r="C1036" s="4"/>
      <c r="D1036" s="4"/>
      <c r="E1036" s="4"/>
      <c r="H1036">
        <f>'Marktpreise EEX NCG 2018'!I1036</f>
        <v>17.236000000000001</v>
      </c>
      <c r="I1036">
        <f>'Marktpreise EEX NCG 2018'!N1036+0.19</f>
        <v>13.832580000000071</v>
      </c>
    </row>
    <row r="1037" spans="1:9" x14ac:dyDescent="0.2">
      <c r="A1037" s="2">
        <f>'Marktpreise EEX NCG 2018'!A1037</f>
        <v>42675</v>
      </c>
      <c r="B1037" s="4"/>
      <c r="C1037" s="4"/>
      <c r="D1037" s="4"/>
      <c r="E1037" s="4"/>
      <c r="H1037">
        <f>'Marktpreise EEX NCG 2018'!I1037</f>
        <v>18.184000000000001</v>
      </c>
      <c r="I1037">
        <f>'Marktpreise EEX NCG 2018'!N1037+0.19</f>
        <v>13.865540000000074</v>
      </c>
    </row>
    <row r="1038" spans="1:9" x14ac:dyDescent="0.2">
      <c r="A1038" s="2">
        <f>'Marktpreise EEX NCG 2018'!A1038</f>
        <v>42676</v>
      </c>
      <c r="B1038" s="4"/>
      <c r="C1038" s="4"/>
      <c r="D1038" s="4"/>
      <c r="E1038" s="4"/>
      <c r="H1038">
        <f>'Marktpreise EEX NCG 2018'!I1038</f>
        <v>18.77</v>
      </c>
      <c r="I1038">
        <f>'Marktpreise EEX NCG 2018'!N1038+0.19</f>
        <v>13.902145000000072</v>
      </c>
    </row>
    <row r="1039" spans="1:9" x14ac:dyDescent="0.2">
      <c r="A1039" s="2">
        <f>'Marktpreise EEX NCG 2018'!A1039</f>
        <v>42677</v>
      </c>
      <c r="B1039" s="4"/>
      <c r="C1039" s="4"/>
      <c r="D1039" s="4"/>
      <c r="E1039" s="4"/>
      <c r="H1039">
        <f>'Marktpreise EEX NCG 2018'!I1039</f>
        <v>19.077999999999999</v>
      </c>
      <c r="I1039">
        <f>'Marktpreise EEX NCG 2018'!N1039+0.19</f>
        <v>13.939660000000076</v>
      </c>
    </row>
    <row r="1040" spans="1:9" x14ac:dyDescent="0.2">
      <c r="A1040" s="2">
        <f>'Marktpreise EEX NCG 2018'!A1040</f>
        <v>42678</v>
      </c>
      <c r="B1040" s="4"/>
      <c r="C1040" s="4"/>
      <c r="D1040" s="4"/>
      <c r="E1040" s="4"/>
      <c r="H1040">
        <f>'Marktpreise EEX NCG 2018'!I1040</f>
        <v>18.12</v>
      </c>
      <c r="I1040">
        <f>'Marktpreise EEX NCG 2018'!N1040+0.19</f>
        <v>13.972145000000072</v>
      </c>
    </row>
    <row r="1041" spans="1:9" x14ac:dyDescent="0.2">
      <c r="A1041" s="2">
        <f>'Marktpreise EEX NCG 2018'!A1041</f>
        <v>42679</v>
      </c>
      <c r="B1041" s="4"/>
      <c r="C1041" s="4"/>
      <c r="D1041" s="4"/>
      <c r="E1041" s="4"/>
      <c r="H1041">
        <f>'Marktpreise EEX NCG 2018'!I1041</f>
        <v>18.163</v>
      </c>
      <c r="I1041">
        <f>'Marktpreise EEX NCG 2018'!N1041+0.19</f>
        <v>14.003845000000073</v>
      </c>
    </row>
    <row r="1042" spans="1:9" x14ac:dyDescent="0.2">
      <c r="A1042" s="2">
        <f>'Marktpreise EEX NCG 2018'!A1042</f>
        <v>42680</v>
      </c>
      <c r="B1042" s="4"/>
      <c r="C1042" s="4"/>
      <c r="D1042" s="4"/>
      <c r="E1042" s="4"/>
      <c r="H1042">
        <f>'Marktpreise EEX NCG 2018'!I1042</f>
        <v>18.408999999999999</v>
      </c>
      <c r="I1042">
        <f>'Marktpreise EEX NCG 2018'!N1042+0.19</f>
        <v>14.036345000000074</v>
      </c>
    </row>
    <row r="1043" spans="1:9" x14ac:dyDescent="0.2">
      <c r="A1043" s="2">
        <f>'Marktpreise EEX NCG 2018'!A1043</f>
        <v>42681</v>
      </c>
      <c r="B1043" s="4"/>
      <c r="C1043" s="4"/>
      <c r="D1043" s="4"/>
      <c r="E1043" s="4"/>
      <c r="H1043">
        <f>'Marktpreise EEX NCG 2018'!I1043</f>
        <v>18.411000000000001</v>
      </c>
      <c r="I1043">
        <f>'Marktpreise EEX NCG 2018'!N1043+0.19</f>
        <v>14.06534500000007</v>
      </c>
    </row>
    <row r="1044" spans="1:9" x14ac:dyDescent="0.2">
      <c r="A1044" s="2">
        <f>'Marktpreise EEX NCG 2018'!A1044</f>
        <v>42682</v>
      </c>
      <c r="B1044" s="4"/>
      <c r="C1044" s="4"/>
      <c r="D1044" s="4"/>
      <c r="E1044" s="4"/>
      <c r="H1044">
        <f>'Marktpreise EEX NCG 2018'!I1044</f>
        <v>17.696999999999999</v>
      </c>
      <c r="I1044">
        <f>'Marktpreise EEX NCG 2018'!N1044+0.19</f>
        <v>14.08985500000008</v>
      </c>
    </row>
    <row r="1045" spans="1:9" x14ac:dyDescent="0.2">
      <c r="A1045" s="2">
        <f>'Marktpreise EEX NCG 2018'!A1045</f>
        <v>42683</v>
      </c>
      <c r="B1045" s="4"/>
      <c r="C1045" s="4"/>
      <c r="D1045" s="4"/>
      <c r="E1045" s="4"/>
      <c r="H1045">
        <f>'Marktpreise EEX NCG 2018'!I1045</f>
        <v>17.957000000000001</v>
      </c>
      <c r="I1045">
        <f>'Marktpreise EEX NCG 2018'!N1045+0.19</f>
        <v>14.114935000000077</v>
      </c>
    </row>
    <row r="1046" spans="1:9" x14ac:dyDescent="0.2">
      <c r="A1046" s="2">
        <f>'Marktpreise EEX NCG 2018'!A1046</f>
        <v>42684</v>
      </c>
      <c r="B1046" s="4"/>
      <c r="C1046" s="4"/>
      <c r="D1046" s="4"/>
      <c r="E1046" s="4"/>
      <c r="H1046">
        <f>'Marktpreise EEX NCG 2018'!I1046</f>
        <v>18.28</v>
      </c>
      <c r="I1046">
        <f>'Marktpreise EEX NCG 2018'!N1046+0.19</f>
        <v>14.140650000000077</v>
      </c>
    </row>
    <row r="1047" spans="1:9" x14ac:dyDescent="0.2">
      <c r="A1047" s="2">
        <f>'Marktpreise EEX NCG 2018'!A1047</f>
        <v>42685</v>
      </c>
      <c r="B1047" s="4"/>
      <c r="C1047" s="4"/>
      <c r="D1047" s="4"/>
      <c r="E1047" s="4"/>
      <c r="H1047">
        <f>'Marktpreise EEX NCG 2018'!I1047</f>
        <v>18.178000000000001</v>
      </c>
      <c r="I1047">
        <f>'Marktpreise EEX NCG 2018'!N1047+0.19</f>
        <v>14.164695000000084</v>
      </c>
    </row>
    <row r="1048" spans="1:9" x14ac:dyDescent="0.2">
      <c r="A1048" s="2">
        <f>'Marktpreise EEX NCG 2018'!A1048</f>
        <v>42686</v>
      </c>
      <c r="B1048" s="4"/>
      <c r="C1048" s="4"/>
      <c r="D1048" s="4"/>
      <c r="E1048" s="4"/>
      <c r="H1048">
        <f>'Marktpreise EEX NCG 2018'!I1048</f>
        <v>18.225000000000001</v>
      </c>
      <c r="I1048">
        <f>'Marktpreise EEX NCG 2018'!N1048+0.19</f>
        <v>14.18387500000008</v>
      </c>
    </row>
    <row r="1049" spans="1:9" x14ac:dyDescent="0.2">
      <c r="A1049" s="2">
        <f>'Marktpreise EEX NCG 2018'!A1049</f>
        <v>42687</v>
      </c>
      <c r="B1049" s="4"/>
      <c r="C1049" s="4"/>
      <c r="D1049" s="4"/>
      <c r="E1049" s="4"/>
      <c r="H1049">
        <f>'Marktpreise EEX NCG 2018'!I1049</f>
        <v>18.239999999999998</v>
      </c>
      <c r="I1049">
        <f>'Marktpreise EEX NCG 2018'!N1049+0.19</f>
        <v>14.201520000000091</v>
      </c>
    </row>
    <row r="1050" spans="1:9" x14ac:dyDescent="0.2">
      <c r="A1050" s="2">
        <f>'Marktpreise EEX NCG 2018'!A1050</f>
        <v>42688</v>
      </c>
      <c r="B1050" s="4"/>
      <c r="C1050" s="4"/>
      <c r="D1050" s="4"/>
      <c r="E1050" s="4"/>
      <c r="H1050">
        <f>'Marktpreise EEX NCG 2018'!I1050</f>
        <v>17.846</v>
      </c>
      <c r="I1050">
        <f>'Marktpreise EEX NCG 2018'!N1050+0.19</f>
        <v>14.223355000000101</v>
      </c>
    </row>
    <row r="1051" spans="1:9" x14ac:dyDescent="0.2">
      <c r="A1051" s="2">
        <f>'Marktpreise EEX NCG 2018'!A1051</f>
        <v>42689</v>
      </c>
      <c r="B1051" s="4"/>
      <c r="C1051" s="4"/>
      <c r="D1051" s="4"/>
      <c r="E1051" s="4"/>
      <c r="H1051">
        <f>'Marktpreise EEX NCG 2018'!I1051</f>
        <v>17.902999999999999</v>
      </c>
      <c r="I1051">
        <f>'Marktpreise EEX NCG 2018'!N1051+0.19</f>
        <v>14.247990000000099</v>
      </c>
    </row>
    <row r="1052" spans="1:9" x14ac:dyDescent="0.2">
      <c r="A1052" s="2">
        <f>'Marktpreise EEX NCG 2018'!A1052</f>
        <v>42690</v>
      </c>
      <c r="B1052" s="4"/>
      <c r="C1052" s="4"/>
      <c r="D1052" s="4"/>
      <c r="E1052" s="4"/>
      <c r="H1052">
        <f>'Marktpreise EEX NCG 2018'!I1052</f>
        <v>17.789000000000001</v>
      </c>
      <c r="I1052">
        <f>'Marktpreise EEX NCG 2018'!N1052+0.19</f>
        <v>14.272115000000102</v>
      </c>
    </row>
    <row r="1053" spans="1:9" x14ac:dyDescent="0.2">
      <c r="A1053" s="2">
        <f>'Marktpreise EEX NCG 2018'!A1053</f>
        <v>42691</v>
      </c>
      <c r="B1053" s="4"/>
      <c r="C1053" s="4"/>
      <c r="D1053" s="4"/>
      <c r="E1053" s="4"/>
      <c r="H1053">
        <f>'Marktpreise EEX NCG 2018'!I1053</f>
        <v>17.431000000000001</v>
      </c>
      <c r="I1053">
        <f>'Marktpreise EEX NCG 2018'!N1053+0.19</f>
        <v>14.294375000000109</v>
      </c>
    </row>
    <row r="1054" spans="1:9" x14ac:dyDescent="0.2">
      <c r="A1054" s="2">
        <f>'Marktpreise EEX NCG 2018'!A1054</f>
        <v>42692</v>
      </c>
      <c r="B1054" s="4"/>
      <c r="C1054" s="4"/>
      <c r="D1054" s="4"/>
      <c r="E1054" s="4"/>
      <c r="H1054">
        <f>'Marktpreise EEX NCG 2018'!I1054</f>
        <v>17.585999999999999</v>
      </c>
      <c r="I1054">
        <f>'Marktpreise EEX NCG 2018'!N1054+0.19</f>
        <v>14.317725000000101</v>
      </c>
    </row>
    <row r="1055" spans="1:9" x14ac:dyDescent="0.2">
      <c r="A1055" s="2">
        <f>'Marktpreise EEX NCG 2018'!A1055</f>
        <v>42693</v>
      </c>
      <c r="B1055" s="4"/>
      <c r="C1055" s="4"/>
      <c r="D1055" s="4"/>
      <c r="E1055" s="4"/>
      <c r="H1055">
        <f>'Marktpreise EEX NCG 2018'!I1055</f>
        <v>17.606999999999999</v>
      </c>
      <c r="I1055">
        <f>'Marktpreise EEX NCG 2018'!N1055+0.19</f>
        <v>14.343925000000107</v>
      </c>
    </row>
    <row r="1056" spans="1:9" x14ac:dyDescent="0.2">
      <c r="A1056" s="2">
        <f>'Marktpreise EEX NCG 2018'!A1056</f>
        <v>42694</v>
      </c>
      <c r="B1056" s="4"/>
      <c r="C1056" s="4"/>
      <c r="D1056" s="4"/>
      <c r="E1056" s="4"/>
      <c r="H1056">
        <f>'Marktpreise EEX NCG 2018'!I1056</f>
        <v>17.812000000000001</v>
      </c>
      <c r="I1056">
        <f>'Marktpreise EEX NCG 2018'!N1056+0.19</f>
        <v>14.37094500000012</v>
      </c>
    </row>
    <row r="1057" spans="1:9" x14ac:dyDescent="0.2">
      <c r="A1057" s="2">
        <f>'Marktpreise EEX NCG 2018'!A1057</f>
        <v>42695</v>
      </c>
      <c r="B1057" s="4"/>
      <c r="C1057" s="4"/>
      <c r="D1057" s="4"/>
      <c r="E1057" s="4"/>
      <c r="H1057">
        <f>'Marktpreise EEX NCG 2018'!I1057</f>
        <v>17.335999999999999</v>
      </c>
      <c r="I1057">
        <f>'Marktpreise EEX NCG 2018'!N1057+0.19</f>
        <v>14.39407000000012</v>
      </c>
    </row>
    <row r="1058" spans="1:9" x14ac:dyDescent="0.2">
      <c r="A1058" s="2">
        <f>'Marktpreise EEX NCG 2018'!A1058</f>
        <v>42696</v>
      </c>
      <c r="B1058" s="4"/>
      <c r="C1058" s="4"/>
      <c r="D1058" s="4"/>
      <c r="E1058" s="4"/>
      <c r="H1058">
        <f>'Marktpreise EEX NCG 2018'!I1058</f>
        <v>17.475999999999999</v>
      </c>
      <c r="I1058">
        <f>'Marktpreise EEX NCG 2018'!N1058+0.19</f>
        <v>14.418800000000118</v>
      </c>
    </row>
    <row r="1059" spans="1:9" x14ac:dyDescent="0.2">
      <c r="A1059" s="2">
        <f>'Marktpreise EEX NCG 2018'!A1059</f>
        <v>42697</v>
      </c>
      <c r="B1059" s="4"/>
      <c r="C1059" s="4"/>
      <c r="D1059" s="4"/>
      <c r="E1059" s="4"/>
      <c r="H1059">
        <f>'Marktpreise EEX NCG 2018'!I1059</f>
        <v>17.734000000000002</v>
      </c>
      <c r="I1059">
        <f>'Marktpreise EEX NCG 2018'!N1059+0.19</f>
        <v>14.445385000000114</v>
      </c>
    </row>
    <row r="1060" spans="1:9" x14ac:dyDescent="0.2">
      <c r="A1060" s="2">
        <f>'Marktpreise EEX NCG 2018'!A1060</f>
        <v>42698</v>
      </c>
      <c r="B1060" s="4"/>
      <c r="C1060" s="4"/>
      <c r="D1060" s="4"/>
      <c r="E1060" s="4"/>
      <c r="H1060">
        <f>'Marktpreise EEX NCG 2018'!I1060</f>
        <v>17.712</v>
      </c>
      <c r="I1060">
        <f>'Marktpreise EEX NCG 2018'!N1060+0.19</f>
        <v>14.471445000000111</v>
      </c>
    </row>
    <row r="1061" spans="1:9" x14ac:dyDescent="0.2">
      <c r="A1061" s="2">
        <f>'Marktpreise EEX NCG 2018'!A1061</f>
        <v>42699</v>
      </c>
      <c r="B1061" s="4"/>
      <c r="C1061" s="4"/>
      <c r="D1061" s="4"/>
      <c r="E1061" s="4"/>
      <c r="H1061">
        <f>'Marktpreise EEX NCG 2018'!I1061</f>
        <v>17.731999999999999</v>
      </c>
      <c r="I1061">
        <f>'Marktpreise EEX NCG 2018'!N1061+0.19</f>
        <v>14.494525000000102</v>
      </c>
    </row>
    <row r="1062" spans="1:9" x14ac:dyDescent="0.2">
      <c r="A1062" s="2">
        <f>'Marktpreise EEX NCG 2018'!A1062</f>
        <v>42700</v>
      </c>
      <c r="B1062" s="4"/>
      <c r="C1062" s="4"/>
      <c r="D1062" s="4"/>
      <c r="E1062" s="4"/>
      <c r="H1062">
        <f>'Marktpreise EEX NCG 2018'!I1062</f>
        <v>17.797000000000001</v>
      </c>
      <c r="I1062">
        <f>'Marktpreise EEX NCG 2018'!N1062+0.19</f>
        <v>14.519925000000093</v>
      </c>
    </row>
    <row r="1063" spans="1:9" x14ac:dyDescent="0.2">
      <c r="A1063" s="2">
        <f>'Marktpreise EEX NCG 2018'!A1063</f>
        <v>42701</v>
      </c>
      <c r="B1063" s="4"/>
      <c r="C1063" s="4"/>
      <c r="D1063" s="4"/>
      <c r="E1063" s="4"/>
      <c r="H1063">
        <f>'Marktpreise EEX NCG 2018'!I1063</f>
        <v>17.811</v>
      </c>
      <c r="I1063">
        <f>'Marktpreise EEX NCG 2018'!N1063+0.19</f>
        <v>14.544475000000093</v>
      </c>
    </row>
    <row r="1064" spans="1:9" x14ac:dyDescent="0.2">
      <c r="A1064" s="2">
        <f>'Marktpreise EEX NCG 2018'!A1064</f>
        <v>42702</v>
      </c>
      <c r="B1064" s="4"/>
      <c r="C1064" s="4"/>
      <c r="D1064" s="4"/>
      <c r="E1064" s="4"/>
      <c r="H1064">
        <f>'Marktpreise EEX NCG 2018'!I1064</f>
        <v>18.079000000000001</v>
      </c>
      <c r="I1064">
        <f>'Marktpreise EEX NCG 2018'!N1064+0.19</f>
        <v>14.568980000000101</v>
      </c>
    </row>
    <row r="1065" spans="1:9" x14ac:dyDescent="0.2">
      <c r="A1065" s="2">
        <f>'Marktpreise EEX NCG 2018'!A1065</f>
        <v>42703</v>
      </c>
      <c r="B1065" s="4"/>
      <c r="C1065" s="4"/>
      <c r="D1065" s="4"/>
      <c r="E1065" s="4"/>
      <c r="H1065">
        <f>'Marktpreise EEX NCG 2018'!I1065</f>
        <v>18.311</v>
      </c>
      <c r="I1065">
        <f>'Marktpreise EEX NCG 2018'!N1065+0.19</f>
        <v>14.595820000000112</v>
      </c>
    </row>
    <row r="1066" spans="1:9" x14ac:dyDescent="0.2">
      <c r="A1066" s="2">
        <f>'Marktpreise EEX NCG 2018'!A1066</f>
        <v>42704</v>
      </c>
      <c r="B1066" s="4"/>
      <c r="C1066" s="4"/>
      <c r="D1066" s="4"/>
      <c r="E1066" s="4"/>
      <c r="H1066">
        <f>'Marktpreise EEX NCG 2018'!I1066</f>
        <v>18.210999999999999</v>
      </c>
      <c r="I1066">
        <f>'Marktpreise EEX NCG 2018'!N1066+0.19</f>
        <v>14.621975000000111</v>
      </c>
    </row>
    <row r="1067" spans="1:9" x14ac:dyDescent="0.2">
      <c r="A1067" s="2">
        <f>'Marktpreise EEX NCG 2018'!A1067</f>
        <v>42705</v>
      </c>
      <c r="B1067" s="4"/>
      <c r="C1067" s="4"/>
      <c r="D1067" s="4"/>
      <c r="E1067" s="4"/>
      <c r="H1067">
        <f>'Marktpreise EEX NCG 2018'!I1067</f>
        <v>18.206</v>
      </c>
      <c r="I1067">
        <f>'Marktpreise EEX NCG 2018'!N1067+0.19</f>
        <v>14.64777000000011</v>
      </c>
    </row>
    <row r="1068" spans="1:9" x14ac:dyDescent="0.2">
      <c r="A1068" s="2">
        <f>'Marktpreise EEX NCG 2018'!A1068</f>
        <v>42706</v>
      </c>
      <c r="B1068" s="4"/>
      <c r="C1068" s="4"/>
      <c r="D1068" s="4"/>
      <c r="E1068" s="4"/>
      <c r="H1068">
        <f>'Marktpreise EEX NCG 2018'!I1068</f>
        <v>17.736000000000001</v>
      </c>
      <c r="I1068">
        <f>'Marktpreise EEX NCG 2018'!N1068+0.19</f>
        <v>14.669925000000111</v>
      </c>
    </row>
    <row r="1069" spans="1:9" x14ac:dyDescent="0.2">
      <c r="A1069" s="2">
        <f>'Marktpreise EEX NCG 2018'!A1069</f>
        <v>42707</v>
      </c>
      <c r="B1069" s="4"/>
      <c r="C1069" s="4"/>
      <c r="D1069" s="4"/>
      <c r="E1069" s="4"/>
      <c r="H1069">
        <f>'Marktpreise EEX NCG 2018'!I1069</f>
        <v>17.738</v>
      </c>
      <c r="I1069">
        <f>'Marktpreise EEX NCG 2018'!N1069+0.19</f>
        <v>14.691915000000117</v>
      </c>
    </row>
    <row r="1070" spans="1:9" x14ac:dyDescent="0.2">
      <c r="A1070" s="2">
        <f>'Marktpreise EEX NCG 2018'!A1070</f>
        <v>42708</v>
      </c>
      <c r="B1070" s="4"/>
      <c r="C1070" s="4"/>
      <c r="D1070" s="4"/>
      <c r="E1070" s="4"/>
      <c r="H1070">
        <f>'Marktpreise EEX NCG 2018'!I1070</f>
        <v>17.966000000000001</v>
      </c>
      <c r="I1070">
        <f>'Marktpreise EEX NCG 2018'!N1070+0.19</f>
        <v>14.715490000000118</v>
      </c>
    </row>
    <row r="1071" spans="1:9" x14ac:dyDescent="0.2">
      <c r="A1071" s="2">
        <f>'Marktpreise EEX NCG 2018'!A1071</f>
        <v>42709</v>
      </c>
      <c r="B1071" s="4"/>
      <c r="C1071" s="4"/>
      <c r="D1071" s="4"/>
      <c r="E1071" s="4"/>
      <c r="H1071">
        <f>'Marktpreise EEX NCG 2018'!I1071</f>
        <v>17.428999999999998</v>
      </c>
      <c r="I1071">
        <f>'Marktpreise EEX NCG 2018'!N1071+0.19</f>
        <v>14.737270000000116</v>
      </c>
    </row>
    <row r="1072" spans="1:9" x14ac:dyDescent="0.2">
      <c r="A1072" s="2">
        <f>'Marktpreise EEX NCG 2018'!A1072</f>
        <v>42710</v>
      </c>
      <c r="B1072" s="4"/>
      <c r="C1072" s="4"/>
      <c r="D1072" s="4"/>
      <c r="E1072" s="4"/>
      <c r="H1072">
        <f>'Marktpreise EEX NCG 2018'!I1072</f>
        <v>16.757999999999999</v>
      </c>
      <c r="I1072">
        <f>'Marktpreise EEX NCG 2018'!N1072+0.19</f>
        <v>14.756670000000122</v>
      </c>
    </row>
    <row r="1073" spans="1:9" x14ac:dyDescent="0.2">
      <c r="A1073" s="2">
        <f>'Marktpreise EEX NCG 2018'!A1073</f>
        <v>42711</v>
      </c>
      <c r="B1073" s="4"/>
      <c r="C1073" s="4"/>
      <c r="D1073" s="4"/>
      <c r="E1073" s="4"/>
      <c r="H1073">
        <f>'Marktpreise EEX NCG 2018'!I1073</f>
        <v>16.567</v>
      </c>
      <c r="I1073">
        <f>'Marktpreise EEX NCG 2018'!N1073+0.19</f>
        <v>14.77599000000011</v>
      </c>
    </row>
    <row r="1074" spans="1:9" x14ac:dyDescent="0.2">
      <c r="A1074" s="2">
        <f>'Marktpreise EEX NCG 2018'!A1074</f>
        <v>42712</v>
      </c>
      <c r="B1074" s="4"/>
      <c r="C1074" s="4"/>
      <c r="D1074" s="4"/>
      <c r="E1074" s="4"/>
      <c r="H1074">
        <f>'Marktpreise EEX NCG 2018'!I1074</f>
        <v>16.469000000000001</v>
      </c>
      <c r="I1074">
        <f>'Marktpreise EEX NCG 2018'!N1074+0.19</f>
        <v>14.793435000000118</v>
      </c>
    </row>
    <row r="1075" spans="1:9" x14ac:dyDescent="0.2">
      <c r="A1075" s="2">
        <f>'Marktpreise EEX NCG 2018'!A1075</f>
        <v>42713</v>
      </c>
      <c r="B1075" s="4"/>
      <c r="C1075" s="4"/>
      <c r="D1075" s="4"/>
      <c r="E1075" s="4"/>
      <c r="H1075">
        <f>'Marktpreise EEX NCG 2018'!I1075</f>
        <v>16.795000000000002</v>
      </c>
      <c r="I1075">
        <f>'Marktpreise EEX NCG 2018'!N1075+0.19</f>
        <v>14.812035000000105</v>
      </c>
    </row>
    <row r="1076" spans="1:9" x14ac:dyDescent="0.2">
      <c r="A1076" s="2">
        <f>'Marktpreise EEX NCG 2018'!A1076</f>
        <v>42714</v>
      </c>
      <c r="B1076" s="4"/>
      <c r="C1076" s="4"/>
      <c r="D1076" s="4"/>
      <c r="E1076" s="4"/>
      <c r="H1076">
        <f>'Marktpreise EEX NCG 2018'!I1076</f>
        <v>16.760999999999999</v>
      </c>
      <c r="I1076">
        <f>'Marktpreise EEX NCG 2018'!N1076+0.19</f>
        <v>14.830500000000102</v>
      </c>
    </row>
    <row r="1077" spans="1:9" x14ac:dyDescent="0.2">
      <c r="A1077" s="2">
        <f>'Marktpreise EEX NCG 2018'!A1077</f>
        <v>42715</v>
      </c>
      <c r="B1077" s="4"/>
      <c r="C1077" s="4"/>
      <c r="D1077" s="4"/>
      <c r="E1077" s="4"/>
      <c r="H1077">
        <f>'Marktpreise EEX NCG 2018'!I1077</f>
        <v>16.896000000000001</v>
      </c>
      <c r="I1077">
        <f>'Marktpreise EEX NCG 2018'!N1077+0.19</f>
        <v>14.849315000000097</v>
      </c>
    </row>
    <row r="1078" spans="1:9" x14ac:dyDescent="0.2">
      <c r="A1078" s="2">
        <f>'Marktpreise EEX NCG 2018'!A1078</f>
        <v>42716</v>
      </c>
      <c r="B1078" s="4"/>
      <c r="C1078" s="4"/>
      <c r="D1078" s="4"/>
      <c r="E1078" s="4"/>
      <c r="H1078">
        <f>'Marktpreise EEX NCG 2018'!I1078</f>
        <v>17.393000000000001</v>
      </c>
      <c r="I1078">
        <f>'Marktpreise EEX NCG 2018'!N1078+0.19</f>
        <v>14.869245000000101</v>
      </c>
    </row>
    <row r="1079" spans="1:9" x14ac:dyDescent="0.2">
      <c r="A1079" s="2">
        <f>'Marktpreise EEX NCG 2018'!A1079</f>
        <v>42717</v>
      </c>
      <c r="B1079" s="4"/>
      <c r="C1079" s="4"/>
      <c r="D1079" s="4"/>
      <c r="E1079" s="4"/>
      <c r="H1079">
        <f>'Marktpreise EEX NCG 2018'!I1079</f>
        <v>17.460999999999999</v>
      </c>
      <c r="I1079">
        <f>'Marktpreise EEX NCG 2018'!N1079+0.19</f>
        <v>14.888130000000091</v>
      </c>
    </row>
    <row r="1080" spans="1:9" x14ac:dyDescent="0.2">
      <c r="A1080" s="2">
        <f>'Marktpreise EEX NCG 2018'!A1080</f>
        <v>42718</v>
      </c>
      <c r="B1080" s="4"/>
      <c r="C1080" s="4"/>
      <c r="D1080" s="4"/>
      <c r="E1080" s="4"/>
      <c r="H1080">
        <f>'Marktpreise EEX NCG 2018'!I1080</f>
        <v>17.367000000000001</v>
      </c>
      <c r="I1080">
        <f>'Marktpreise EEX NCG 2018'!N1080+0.19</f>
        <v>14.906340000000091</v>
      </c>
    </row>
    <row r="1081" spans="1:9" x14ac:dyDescent="0.2">
      <c r="A1081" s="2">
        <f>'Marktpreise EEX NCG 2018'!A1081</f>
        <v>42719</v>
      </c>
      <c r="B1081" s="4"/>
      <c r="C1081" s="4"/>
      <c r="D1081" s="4"/>
      <c r="E1081" s="4"/>
      <c r="H1081">
        <f>'Marktpreise EEX NCG 2018'!I1081</f>
        <v>17.643000000000001</v>
      </c>
      <c r="I1081">
        <f>'Marktpreise EEX NCG 2018'!N1081+0.19</f>
        <v>14.925360000000092</v>
      </c>
    </row>
    <row r="1082" spans="1:9" x14ac:dyDescent="0.2">
      <c r="A1082" s="2">
        <f>'Marktpreise EEX NCG 2018'!A1082</f>
        <v>42720</v>
      </c>
      <c r="B1082" s="4"/>
      <c r="C1082" s="4"/>
      <c r="D1082" s="4"/>
      <c r="E1082" s="4"/>
      <c r="H1082">
        <f>'Marktpreise EEX NCG 2018'!I1082</f>
        <v>17.548999999999999</v>
      </c>
      <c r="I1082">
        <f>'Marktpreise EEX NCG 2018'!N1082+0.19</f>
        <v>14.943975000000082</v>
      </c>
    </row>
    <row r="1083" spans="1:9" x14ac:dyDescent="0.2">
      <c r="A1083" s="2">
        <f>'Marktpreise EEX NCG 2018'!A1083</f>
        <v>42721</v>
      </c>
      <c r="B1083" s="4"/>
      <c r="C1083" s="4"/>
      <c r="D1083" s="4"/>
      <c r="E1083" s="4"/>
      <c r="H1083">
        <f>'Marktpreise EEX NCG 2018'!I1083</f>
        <v>17.54</v>
      </c>
      <c r="I1083">
        <f>'Marktpreise EEX NCG 2018'!N1083+0.19</f>
        <v>14.960460000000094</v>
      </c>
    </row>
    <row r="1084" spans="1:9" x14ac:dyDescent="0.2">
      <c r="A1084" s="2">
        <f>'Marktpreise EEX NCG 2018'!A1084</f>
        <v>42722</v>
      </c>
      <c r="B1084" s="4"/>
      <c r="C1084" s="4"/>
      <c r="D1084" s="4"/>
      <c r="E1084" s="4"/>
      <c r="H1084">
        <f>'Marktpreise EEX NCG 2018'!I1084</f>
        <v>17.811</v>
      </c>
      <c r="I1084">
        <f>'Marktpreise EEX NCG 2018'!N1084+0.19</f>
        <v>14.978465000000105</v>
      </c>
    </row>
    <row r="1085" spans="1:9" x14ac:dyDescent="0.2">
      <c r="A1085" s="2">
        <f>'Marktpreise EEX NCG 2018'!A1085</f>
        <v>42723</v>
      </c>
      <c r="B1085" s="4"/>
      <c r="C1085" s="4"/>
      <c r="D1085" s="4"/>
      <c r="E1085" s="4"/>
      <c r="H1085">
        <f>'Marktpreise EEX NCG 2018'!I1085</f>
        <v>17.864000000000001</v>
      </c>
      <c r="I1085">
        <f>'Marktpreise EEX NCG 2018'!N1085+0.19</f>
        <v>14.995080000000106</v>
      </c>
    </row>
    <row r="1086" spans="1:9" x14ac:dyDescent="0.2">
      <c r="A1086" s="2">
        <f>'Marktpreise EEX NCG 2018'!A1086</f>
        <v>42724</v>
      </c>
      <c r="B1086" s="4"/>
      <c r="C1086" s="4"/>
      <c r="D1086" s="4"/>
      <c r="E1086" s="4"/>
      <c r="H1086">
        <f>'Marktpreise EEX NCG 2018'!I1086</f>
        <v>18.035</v>
      </c>
      <c r="I1086">
        <f>'Marktpreise EEX NCG 2018'!N1086+0.19</f>
        <v>15.010625000000109</v>
      </c>
    </row>
    <row r="1087" spans="1:9" x14ac:dyDescent="0.2">
      <c r="A1087" s="2">
        <f>'Marktpreise EEX NCG 2018'!A1087</f>
        <v>42725</v>
      </c>
      <c r="B1087" s="4"/>
      <c r="C1087" s="4"/>
      <c r="D1087" s="4"/>
      <c r="E1087" s="4"/>
      <c r="H1087">
        <f>'Marktpreise EEX NCG 2018'!I1087</f>
        <v>17.995999999999999</v>
      </c>
      <c r="I1087">
        <f>'Marktpreise EEX NCG 2018'!N1087+0.19</f>
        <v>15.029155000000101</v>
      </c>
    </row>
    <row r="1088" spans="1:9" x14ac:dyDescent="0.2">
      <c r="A1088" s="2">
        <f>'Marktpreise EEX NCG 2018'!A1088</f>
        <v>42726</v>
      </c>
      <c r="B1088" s="4"/>
      <c r="C1088" s="4"/>
      <c r="D1088" s="4"/>
      <c r="E1088" s="4"/>
      <c r="H1088">
        <f>'Marktpreise EEX NCG 2018'!I1088</f>
        <v>18.213000000000001</v>
      </c>
      <c r="I1088">
        <f>'Marktpreise EEX NCG 2018'!N1088+0.19</f>
        <v>15.047825000000103</v>
      </c>
    </row>
    <row r="1089" spans="1:11" x14ac:dyDescent="0.2">
      <c r="A1089" s="2">
        <f>'Marktpreise EEX NCG 2018'!A1089</f>
        <v>42727</v>
      </c>
      <c r="B1089" s="4"/>
      <c r="C1089" s="4"/>
      <c r="D1089" s="4"/>
      <c r="E1089" s="4"/>
      <c r="H1089">
        <f>'Marktpreise EEX NCG 2018'!I1089</f>
        <v>17.984999999999999</v>
      </c>
      <c r="I1089">
        <f>'Marktpreise EEX NCG 2018'!N1089+0.19</f>
        <v>15.064425000000101</v>
      </c>
    </row>
    <row r="1090" spans="1:11" x14ac:dyDescent="0.2">
      <c r="A1090" s="2">
        <f>'Marktpreise EEX NCG 2018'!A1090</f>
        <v>42728</v>
      </c>
      <c r="B1090" s="4"/>
      <c r="C1090" s="4"/>
      <c r="D1090" s="4"/>
      <c r="E1090" s="4"/>
      <c r="H1090">
        <f>'Marktpreise EEX NCG 2018'!I1090</f>
        <v>17.853000000000002</v>
      </c>
      <c r="I1090">
        <f>'Marktpreise EEX NCG 2018'!N1090+0.19</f>
        <v>15.079910000000091</v>
      </c>
    </row>
    <row r="1091" spans="1:11" x14ac:dyDescent="0.2">
      <c r="A1091" s="2">
        <f>'Marktpreise EEX NCG 2018'!A1091</f>
        <v>42729</v>
      </c>
      <c r="B1091" s="4"/>
      <c r="C1091" s="4"/>
      <c r="D1091" s="4"/>
      <c r="E1091" s="4"/>
      <c r="H1091">
        <f>'Marktpreise EEX NCG 2018'!I1091</f>
        <v>17.792000000000002</v>
      </c>
      <c r="I1091">
        <f>'Marktpreise EEX NCG 2018'!N1091+0.19</f>
        <v>15.095895000000091</v>
      </c>
    </row>
    <row r="1092" spans="1:11" x14ac:dyDescent="0.2">
      <c r="A1092" s="2">
        <f>'Marktpreise EEX NCG 2018'!A1092</f>
        <v>42730</v>
      </c>
      <c r="B1092" s="4"/>
      <c r="C1092" s="4"/>
      <c r="D1092" s="4"/>
      <c r="E1092" s="4"/>
      <c r="H1092">
        <f>'Marktpreise EEX NCG 2018'!I1092</f>
        <v>18.026</v>
      </c>
      <c r="I1092">
        <f>'Marktpreise EEX NCG 2018'!N1092+0.19</f>
        <v>15.114650000000092</v>
      </c>
    </row>
    <row r="1093" spans="1:11" x14ac:dyDescent="0.2">
      <c r="A1093" s="2">
        <f>'Marktpreise EEX NCG 2018'!A1093</f>
        <v>42731</v>
      </c>
      <c r="B1093" s="4"/>
      <c r="C1093" s="4"/>
      <c r="D1093" s="4"/>
      <c r="E1093" s="4"/>
      <c r="H1093">
        <f>'Marktpreise EEX NCG 2018'!I1093</f>
        <v>18.367999999999999</v>
      </c>
      <c r="I1093">
        <f>'Marktpreise EEX NCG 2018'!N1093+0.19</f>
        <v>15.136565000000083</v>
      </c>
    </row>
    <row r="1094" spans="1:11" x14ac:dyDescent="0.2">
      <c r="A1094" s="2">
        <f>'Marktpreise EEX NCG 2018'!A1094</f>
        <v>42732</v>
      </c>
      <c r="B1094" s="4"/>
      <c r="C1094" s="4"/>
      <c r="D1094" s="4"/>
      <c r="E1094" s="4"/>
      <c r="H1094">
        <f>'Marktpreise EEX NCG 2018'!I1094</f>
        <v>18.786999999999999</v>
      </c>
      <c r="I1094">
        <f>'Marktpreise EEX NCG 2018'!N1094+0.19</f>
        <v>15.160815000000074</v>
      </c>
    </row>
    <row r="1095" spans="1:11" x14ac:dyDescent="0.2">
      <c r="A1095" s="2">
        <f>'Marktpreise EEX NCG 2018'!A1095</f>
        <v>42733</v>
      </c>
      <c r="B1095" s="4"/>
      <c r="C1095" s="4"/>
      <c r="D1095" s="4"/>
      <c r="E1095" s="4"/>
      <c r="H1095">
        <f>'Marktpreise EEX NCG 2018'!I1095</f>
        <v>19.331</v>
      </c>
      <c r="I1095">
        <f>'Marktpreise EEX NCG 2018'!N1095+0.19</f>
        <v>15.187780000000075</v>
      </c>
    </row>
    <row r="1096" spans="1:11" x14ac:dyDescent="0.2">
      <c r="A1096" s="2">
        <f>'Marktpreise EEX NCG 2018'!A1096</f>
        <v>42734</v>
      </c>
      <c r="B1096" s="4"/>
      <c r="C1096" s="4"/>
      <c r="D1096" s="4"/>
      <c r="E1096" s="4"/>
      <c r="H1096">
        <f>'Marktpreise EEX NCG 2018'!I1096</f>
        <v>19.562000000000001</v>
      </c>
      <c r="I1096">
        <f>'Marktpreise EEX NCG 2018'!N1096+0.19</f>
        <v>15.216980000000076</v>
      </c>
    </row>
    <row r="1097" spans="1:11" x14ac:dyDescent="0.2">
      <c r="A1097" s="2">
        <f>'Marktpreise EEX NCG 2018'!A1097</f>
        <v>42735</v>
      </c>
      <c r="B1097" s="4"/>
      <c r="C1097" s="4"/>
      <c r="D1097" s="4"/>
      <c r="E1097" s="4"/>
      <c r="H1097">
        <f>'Marktpreise EEX NCG 2018'!I1097</f>
        <v>19.632999999999999</v>
      </c>
      <c r="I1097">
        <f>'Marktpreise EEX NCG 2018'!N1097+0.19</f>
        <v>15.246395000000083</v>
      </c>
    </row>
    <row r="1098" spans="1:11" s="48" customFormat="1" x14ac:dyDescent="0.2">
      <c r="A1098" s="46">
        <f>'Marktpreise EEX NCG 2018'!A1098</f>
        <v>42736</v>
      </c>
      <c r="B1098" s="47"/>
      <c r="C1098" s="47"/>
      <c r="D1098" s="47"/>
      <c r="E1098" s="47"/>
      <c r="F1098" s="47"/>
      <c r="G1098"/>
      <c r="H1098" s="48">
        <f>'Marktpreise EEX NCG 2018'!I1098</f>
        <v>20.405000000000001</v>
      </c>
      <c r="I1098" s="48">
        <f>'Marktpreise EEX NCG 2018'!N1098+0.19</f>
        <v>15.277890000000079</v>
      </c>
      <c r="J1098" s="48">
        <v>17.23683514516129</v>
      </c>
      <c r="K1098" s="48">
        <v>16.63</v>
      </c>
    </row>
    <row r="1099" spans="1:11" x14ac:dyDescent="0.2">
      <c r="A1099" s="2">
        <f>'Marktpreise EEX NCG 2018'!A1099</f>
        <v>42737</v>
      </c>
      <c r="B1099" s="47"/>
      <c r="C1099" s="47"/>
      <c r="D1099" s="47"/>
      <c r="E1099" s="47"/>
      <c r="F1099" s="47"/>
      <c r="H1099">
        <f>'Marktpreise EEX NCG 2018'!I1099</f>
        <v>19.582000000000001</v>
      </c>
      <c r="I1099">
        <f>'Marktpreise EEX NCG 2018'!N1099+0.19</f>
        <v>15.30566000000008</v>
      </c>
      <c r="J1099">
        <f>J1098</f>
        <v>17.23683514516129</v>
      </c>
      <c r="K1099">
        <f>K1098</f>
        <v>16.63</v>
      </c>
    </row>
    <row r="1100" spans="1:11" x14ac:dyDescent="0.2">
      <c r="A1100" s="2">
        <f>'Marktpreise EEX NCG 2018'!A1100</f>
        <v>42738</v>
      </c>
      <c r="B1100" s="47">
        <f>'Marktpreise EEX NCG 2018'!G1100+'Bayer Gesamt 2018'!E$7</f>
        <v>18.089599999999997</v>
      </c>
      <c r="C1100" s="47"/>
      <c r="D1100" s="47"/>
      <c r="E1100" s="47">
        <f>IF(F1100&gt;0,F1100+'Bayer Gesamt 2018'!E$7,E1099)</f>
        <v>18.089599999999997</v>
      </c>
      <c r="F1100" s="47">
        <f>'Marktpreise EEX NCG 2018'!B1100</f>
        <v>17.88</v>
      </c>
      <c r="G1100">
        <f>'Marktpreise EEX NCG 2018'!H1100</f>
        <v>17.88</v>
      </c>
      <c r="H1100">
        <f>'Marktpreise EEX NCG 2018'!I1100</f>
        <v>18.942</v>
      </c>
      <c r="I1100">
        <f>'Marktpreise EEX NCG 2018'!N1100+0.19</f>
        <v>15.328685000000076</v>
      </c>
      <c r="J1100">
        <f t="shared" ref="J1100:K1115" si="0">J1099</f>
        <v>17.23683514516129</v>
      </c>
      <c r="K1100">
        <f t="shared" si="0"/>
        <v>16.63</v>
      </c>
    </row>
    <row r="1101" spans="1:11" x14ac:dyDescent="0.2">
      <c r="A1101" s="2">
        <f>'Marktpreise EEX NCG 2018'!A1101</f>
        <v>42739</v>
      </c>
      <c r="B1101" s="47">
        <f>'Marktpreise EEX NCG 2018'!G1101+'Bayer Gesamt 2018'!E$7</f>
        <v>18.184600000000003</v>
      </c>
      <c r="C1101" s="47"/>
      <c r="D1101" s="47"/>
      <c r="E1101" s="47">
        <f>IF(F1101&gt;0,F1101+'Bayer Gesamt 2018'!E$7,E1100)</f>
        <v>18.279600000000002</v>
      </c>
      <c r="F1101" s="47">
        <f>'Marktpreise EEX NCG 2018'!B1101</f>
        <v>18.07</v>
      </c>
      <c r="G1101">
        <f>'Marktpreise EEX NCG 2018'!H1101</f>
        <v>17.975000000000001</v>
      </c>
      <c r="H1101">
        <f>'Marktpreise EEX NCG 2018'!I1101</f>
        <v>19.035</v>
      </c>
      <c r="I1101">
        <f>'Marktpreise EEX NCG 2018'!N1101+0.19</f>
        <v>15.352165000000078</v>
      </c>
      <c r="J1101">
        <f t="shared" si="0"/>
        <v>17.23683514516129</v>
      </c>
      <c r="K1101">
        <f t="shared" si="0"/>
        <v>16.63</v>
      </c>
    </row>
    <row r="1102" spans="1:11" x14ac:dyDescent="0.2">
      <c r="A1102" s="2">
        <f>'Marktpreise EEX NCG 2018'!A1102</f>
        <v>42740</v>
      </c>
      <c r="B1102" s="47">
        <f>'Marktpreise EEX NCG 2018'!G1102+'Bayer Gesamt 2018'!E$7</f>
        <v>18.186266666666668</v>
      </c>
      <c r="C1102" s="47"/>
      <c r="D1102" s="47"/>
      <c r="E1102" s="47">
        <f>IF(F1102&gt;0,F1102+'Bayer Gesamt 2018'!E$7,E1101)</f>
        <v>18.189599999999999</v>
      </c>
      <c r="F1102" s="47">
        <f>'Marktpreise EEX NCG 2018'!B1102</f>
        <v>17.98</v>
      </c>
      <c r="G1102">
        <f>'Marktpreise EEX NCG 2018'!H1102</f>
        <v>17.97666666666667</v>
      </c>
      <c r="H1102">
        <f>'Marktpreise EEX NCG 2018'!I1102</f>
        <v>19.297000000000001</v>
      </c>
      <c r="I1102">
        <f>'Marktpreise EEX NCG 2018'!N1102+0.19</f>
        <v>15.376205000000063</v>
      </c>
      <c r="J1102">
        <f t="shared" si="0"/>
        <v>17.23683514516129</v>
      </c>
      <c r="K1102">
        <f t="shared" si="0"/>
        <v>16.63</v>
      </c>
    </row>
    <row r="1103" spans="1:11" x14ac:dyDescent="0.2">
      <c r="A1103" s="2">
        <f>'Marktpreise EEX NCG 2018'!A1103</f>
        <v>42741</v>
      </c>
      <c r="B1103" s="47">
        <f>'Marktpreise EEX NCG 2018'!G1103+'Bayer Gesamt 2018'!E$7</f>
        <v>18.144600000000004</v>
      </c>
      <c r="C1103" s="47"/>
      <c r="D1103" s="47"/>
      <c r="E1103" s="47">
        <f>IF(F1103&gt;0,F1103+'Bayer Gesamt 2018'!E$7,E1102)</f>
        <v>18.019599999999997</v>
      </c>
      <c r="F1103" s="47">
        <f>'Marktpreise EEX NCG 2018'!B1103</f>
        <v>17.809999999999999</v>
      </c>
      <c r="G1103">
        <f>'Marktpreise EEX NCG 2018'!H1103</f>
        <v>17.935000000000002</v>
      </c>
      <c r="H1103">
        <f>'Marktpreise EEX NCG 2018'!I1103</f>
        <v>19.061</v>
      </c>
      <c r="I1103">
        <f>'Marktpreise EEX NCG 2018'!N1103+0.19</f>
        <v>15.396440000000075</v>
      </c>
      <c r="J1103">
        <f t="shared" si="0"/>
        <v>17.23683514516129</v>
      </c>
      <c r="K1103">
        <f t="shared" si="0"/>
        <v>16.63</v>
      </c>
    </row>
    <row r="1104" spans="1:11" x14ac:dyDescent="0.2">
      <c r="A1104" s="2">
        <f>'Marktpreise EEX NCG 2018'!A1104</f>
        <v>42742</v>
      </c>
      <c r="B1104" s="47">
        <f>'Marktpreise EEX NCG 2018'!G1104+'Bayer Gesamt 2018'!E$7</f>
        <v>18.144600000000004</v>
      </c>
      <c r="C1104" s="47"/>
      <c r="D1104" s="47"/>
      <c r="E1104" s="47">
        <f>IF(F1104&gt;0,F1104+'Bayer Gesamt 2018'!E$7,E1103)</f>
        <v>18.019599999999997</v>
      </c>
      <c r="F1104" s="47">
        <f>'Marktpreise EEX NCG 2018'!B1104</f>
        <v>0</v>
      </c>
      <c r="G1104">
        <f>'Marktpreise EEX NCG 2018'!H1104</f>
        <v>17.935000000000002</v>
      </c>
      <c r="H1104">
        <f>'Marktpreise EEX NCG 2018'!I1104</f>
        <v>19.045999999999999</v>
      </c>
      <c r="I1104">
        <f>'Marktpreise EEX NCG 2018'!N1104+0.19</f>
        <v>15.417315000000071</v>
      </c>
      <c r="J1104">
        <f t="shared" si="0"/>
        <v>17.23683514516129</v>
      </c>
      <c r="K1104">
        <f t="shared" si="0"/>
        <v>16.63</v>
      </c>
    </row>
    <row r="1105" spans="1:11" x14ac:dyDescent="0.2">
      <c r="A1105" s="2">
        <f>'Marktpreise EEX NCG 2018'!A1105</f>
        <v>42743</v>
      </c>
      <c r="B1105" s="47">
        <f>'Marktpreise EEX NCG 2018'!G1105+'Bayer Gesamt 2018'!E$7</f>
        <v>18.144600000000004</v>
      </c>
      <c r="C1105" s="47"/>
      <c r="D1105" s="47"/>
      <c r="E1105" s="47">
        <f>IF(F1105&gt;0,F1105+'Bayer Gesamt 2018'!E$7,E1104)</f>
        <v>18.019599999999997</v>
      </c>
      <c r="F1105" s="47">
        <f>'Marktpreise EEX NCG 2018'!B1105</f>
        <v>0</v>
      </c>
      <c r="G1105">
        <f>'Marktpreise EEX NCG 2018'!H1105</f>
        <v>17.935000000000002</v>
      </c>
      <c r="H1105">
        <f>'Marktpreise EEX NCG 2018'!I1105</f>
        <v>19.149000000000001</v>
      </c>
      <c r="I1105">
        <f>'Marktpreise EEX NCG 2018'!N1105+0.19</f>
        <v>15.43674000000008</v>
      </c>
      <c r="J1105">
        <f t="shared" si="0"/>
        <v>17.23683514516129</v>
      </c>
      <c r="K1105">
        <f t="shared" si="0"/>
        <v>16.63</v>
      </c>
    </row>
    <row r="1106" spans="1:11" x14ac:dyDescent="0.2">
      <c r="A1106" s="2">
        <f>'Marktpreise EEX NCG 2018'!A1106</f>
        <v>42744</v>
      </c>
      <c r="B1106" s="47">
        <f>'Marktpreise EEX NCG 2018'!G1106+'Bayer Gesamt 2018'!E$7</f>
        <v>18.159600000000005</v>
      </c>
      <c r="C1106" s="47"/>
      <c r="D1106" s="47"/>
      <c r="E1106" s="47">
        <f>IF(F1106&gt;0,F1106+'Bayer Gesamt 2018'!E$7,E1105)</f>
        <v>18.2196</v>
      </c>
      <c r="F1106" s="47">
        <f>'Marktpreise EEX NCG 2018'!B1106</f>
        <v>18.010000000000002</v>
      </c>
      <c r="G1106">
        <f>'Marktpreise EEX NCG 2018'!H1106</f>
        <v>17.950000000000003</v>
      </c>
      <c r="H1106">
        <f>'Marktpreise EEX NCG 2018'!I1106</f>
        <v>19.420000000000002</v>
      </c>
      <c r="I1106">
        <f>'Marktpreise EEX NCG 2018'!N1106+0.19</f>
        <v>15.457875000000076</v>
      </c>
      <c r="J1106">
        <f t="shared" si="0"/>
        <v>17.23683514516129</v>
      </c>
      <c r="K1106">
        <f t="shared" si="0"/>
        <v>16.63</v>
      </c>
    </row>
    <row r="1107" spans="1:11" x14ac:dyDescent="0.2">
      <c r="A1107" s="2">
        <f>'Marktpreise EEX NCG 2018'!A1107</f>
        <v>42745</v>
      </c>
      <c r="B1107" s="47">
        <f>'Marktpreise EEX NCG 2018'!G1107+'Bayer Gesamt 2018'!E$7</f>
        <v>18.172933333333333</v>
      </c>
      <c r="C1107" s="47"/>
      <c r="D1107" s="47"/>
      <c r="E1107" s="47">
        <f>IF(F1107&gt;0,F1107+'Bayer Gesamt 2018'!E$7,E1106)</f>
        <v>18.239600000000003</v>
      </c>
      <c r="F1107" s="47">
        <f>'Marktpreise EEX NCG 2018'!B1107</f>
        <v>18.03</v>
      </c>
      <c r="G1107">
        <f>'Marktpreise EEX NCG 2018'!H1107</f>
        <v>17.963333333333335</v>
      </c>
      <c r="H1107">
        <f>'Marktpreise EEX NCG 2018'!I1107</f>
        <v>20.221</v>
      </c>
      <c r="I1107">
        <f>'Marktpreise EEX NCG 2018'!N1107+0.19</f>
        <v>15.485750000000079</v>
      </c>
      <c r="J1107">
        <f t="shared" si="0"/>
        <v>17.23683514516129</v>
      </c>
      <c r="K1107">
        <f t="shared" si="0"/>
        <v>16.63</v>
      </c>
    </row>
    <row r="1108" spans="1:11" x14ac:dyDescent="0.2">
      <c r="A1108" s="2">
        <f>'Marktpreise EEX NCG 2018'!A1108</f>
        <v>42746</v>
      </c>
      <c r="B1108" s="47">
        <f>'Marktpreise EEX NCG 2018'!G1108+'Bayer Gesamt 2018'!E$7</f>
        <v>18.259600000000006</v>
      </c>
      <c r="C1108" s="47"/>
      <c r="D1108" s="47"/>
      <c r="E1108" s="47">
        <f>IF(F1108&gt;0,F1108+'Bayer Gesamt 2018'!E$7,E1107)</f>
        <v>18.779600000000002</v>
      </c>
      <c r="F1108" s="47">
        <f>'Marktpreise EEX NCG 2018'!B1108</f>
        <v>18.57</v>
      </c>
      <c r="G1108">
        <f>'Marktpreise EEX NCG 2018'!H1108</f>
        <v>18.050000000000004</v>
      </c>
      <c r="H1108">
        <f>'Marktpreise EEX NCG 2018'!I1108</f>
        <v>20.597000000000001</v>
      </c>
      <c r="I1108">
        <f>'Marktpreise EEX NCG 2018'!N1108+0.19</f>
        <v>15.515425000000086</v>
      </c>
      <c r="J1108">
        <f t="shared" si="0"/>
        <v>17.23683514516129</v>
      </c>
      <c r="K1108">
        <f t="shared" si="0"/>
        <v>16.63</v>
      </c>
    </row>
    <row r="1109" spans="1:11" x14ac:dyDescent="0.2">
      <c r="A1109" s="2">
        <f>'Marktpreise EEX NCG 2018'!A1109</f>
        <v>42747</v>
      </c>
      <c r="B1109" s="47">
        <f>'Marktpreise EEX NCG 2018'!G1109+'Bayer Gesamt 2018'!E$7</f>
        <v>18.304600000000001</v>
      </c>
      <c r="C1109" s="47"/>
      <c r="D1109" s="47"/>
      <c r="E1109" s="47">
        <f>IF(F1109&gt;0,F1109+'Bayer Gesamt 2018'!E$7,E1108)</f>
        <v>18.619599999999998</v>
      </c>
      <c r="F1109" s="47">
        <f>'Marktpreise EEX NCG 2018'!B1109</f>
        <v>18.41</v>
      </c>
      <c r="G1109">
        <f>'Marktpreise EEX NCG 2018'!H1109</f>
        <v>18.095000000000002</v>
      </c>
      <c r="H1109">
        <f>'Marktpreise EEX NCG 2018'!I1109</f>
        <v>21.088999999999999</v>
      </c>
      <c r="I1109">
        <f>'Marktpreise EEX NCG 2018'!N1109+0.19</f>
        <v>15.546940000000086</v>
      </c>
      <c r="J1109">
        <f t="shared" si="0"/>
        <v>17.23683514516129</v>
      </c>
      <c r="K1109">
        <f t="shared" si="0"/>
        <v>16.63</v>
      </c>
    </row>
    <row r="1110" spans="1:11" x14ac:dyDescent="0.2">
      <c r="A1110" s="2">
        <f>'Marktpreise EEX NCG 2018'!A1110</f>
        <v>42748</v>
      </c>
      <c r="B1110" s="47">
        <f>'Marktpreise EEX NCG 2018'!G1110+'Bayer Gesamt 2018'!E$7</f>
        <v>18.334044444444444</v>
      </c>
      <c r="C1110" s="47"/>
      <c r="D1110" s="47"/>
      <c r="E1110" s="47">
        <f>IF(F1110&gt;0,F1110+'Bayer Gesamt 2018'!E$7,E1109)</f>
        <v>18.569600000000001</v>
      </c>
      <c r="F1110" s="47">
        <f>'Marktpreise EEX NCG 2018'!B1110</f>
        <v>18.36</v>
      </c>
      <c r="G1110">
        <f>'Marktpreise EEX NCG 2018'!H1110</f>
        <v>18.124444444444446</v>
      </c>
      <c r="H1110">
        <f>'Marktpreise EEX NCG 2018'!I1110</f>
        <v>20.533000000000001</v>
      </c>
      <c r="I1110">
        <f>'Marktpreise EEX NCG 2018'!N1110+0.19</f>
        <v>15.577540000000081</v>
      </c>
      <c r="J1110">
        <f t="shared" si="0"/>
        <v>17.23683514516129</v>
      </c>
      <c r="K1110">
        <f t="shared" si="0"/>
        <v>16.63</v>
      </c>
    </row>
    <row r="1111" spans="1:11" x14ac:dyDescent="0.2">
      <c r="A1111" s="2">
        <f>'Marktpreise EEX NCG 2018'!A1111</f>
        <v>42749</v>
      </c>
      <c r="B1111" s="47">
        <f>'Marktpreise EEX NCG 2018'!G1111+'Bayer Gesamt 2018'!E$7</f>
        <v>18.334044444444444</v>
      </c>
      <c r="C1111" s="47"/>
      <c r="D1111" s="47"/>
      <c r="E1111" s="47">
        <f>IF(F1111&gt;0,F1111+'Bayer Gesamt 2018'!E$7,E1110)</f>
        <v>18.569600000000001</v>
      </c>
      <c r="F1111" s="47">
        <f>'Marktpreise EEX NCG 2018'!B1111</f>
        <v>0</v>
      </c>
      <c r="G1111">
        <f>'Marktpreise EEX NCG 2018'!H1111</f>
        <v>18.124444444444446</v>
      </c>
      <c r="H1111">
        <f>'Marktpreise EEX NCG 2018'!I1111</f>
        <v>20.541</v>
      </c>
      <c r="I1111">
        <f>'Marktpreise EEX NCG 2018'!N1111+0.19</f>
        <v>15.608900000000085</v>
      </c>
      <c r="J1111">
        <f t="shared" si="0"/>
        <v>17.23683514516129</v>
      </c>
      <c r="K1111">
        <f t="shared" si="0"/>
        <v>16.63</v>
      </c>
    </row>
    <row r="1112" spans="1:11" x14ac:dyDescent="0.2">
      <c r="A1112" s="2">
        <f>'Marktpreise EEX NCG 2018'!A1112</f>
        <v>42750</v>
      </c>
      <c r="B1112" s="47">
        <f>'Marktpreise EEX NCG 2018'!G1112+'Bayer Gesamt 2018'!E$7</f>
        <v>18.334044444444444</v>
      </c>
      <c r="C1112" s="47"/>
      <c r="D1112" s="47"/>
      <c r="E1112" s="47">
        <f>IF(F1112&gt;0,F1112+'Bayer Gesamt 2018'!E$7,E1111)</f>
        <v>18.569600000000001</v>
      </c>
      <c r="F1112" s="47">
        <f>'Marktpreise EEX NCG 2018'!B1112</f>
        <v>0</v>
      </c>
      <c r="G1112">
        <f>'Marktpreise EEX NCG 2018'!H1112</f>
        <v>18.124444444444446</v>
      </c>
      <c r="H1112">
        <f>'Marktpreise EEX NCG 2018'!I1112</f>
        <v>20.773</v>
      </c>
      <c r="I1112">
        <f>'Marktpreise EEX NCG 2018'!N1112+0.19</f>
        <v>15.640800000000089</v>
      </c>
      <c r="J1112">
        <f t="shared" si="0"/>
        <v>17.23683514516129</v>
      </c>
      <c r="K1112">
        <f t="shared" si="0"/>
        <v>16.63</v>
      </c>
    </row>
    <row r="1113" spans="1:11" x14ac:dyDescent="0.2">
      <c r="A1113" s="2">
        <f>'Marktpreise EEX NCG 2018'!A1113</f>
        <v>42751</v>
      </c>
      <c r="B1113" s="47">
        <f>'Marktpreise EEX NCG 2018'!G1113+'Bayer Gesamt 2018'!E$7</f>
        <v>18.319600000000001</v>
      </c>
      <c r="C1113" s="47"/>
      <c r="D1113" s="47"/>
      <c r="E1113" s="47">
        <f>IF(F1113&gt;0,F1113+'Bayer Gesamt 2018'!E$7,E1112)</f>
        <v>18.189599999999999</v>
      </c>
      <c r="F1113" s="47">
        <f>'Marktpreise EEX NCG 2018'!B1113</f>
        <v>17.98</v>
      </c>
      <c r="G1113">
        <f>'Marktpreise EEX NCG 2018'!H1113</f>
        <v>18.11</v>
      </c>
      <c r="H1113">
        <f>'Marktpreise EEX NCG 2018'!I1113</f>
        <v>19.718</v>
      </c>
      <c r="I1113">
        <f>'Marktpreise EEX NCG 2018'!N1113+0.19</f>
        <v>15.668665000000091</v>
      </c>
      <c r="J1113">
        <f t="shared" si="0"/>
        <v>17.23683514516129</v>
      </c>
      <c r="K1113">
        <f t="shared" si="0"/>
        <v>16.63</v>
      </c>
    </row>
    <row r="1114" spans="1:11" x14ac:dyDescent="0.2">
      <c r="A1114" s="2">
        <f>'Marktpreise EEX NCG 2018'!A1114</f>
        <v>42752</v>
      </c>
      <c r="B1114" s="47">
        <f>'Marktpreise EEX NCG 2018'!G1114+'Bayer Gesamt 2018'!E$7</f>
        <v>18.343236363636365</v>
      </c>
      <c r="C1114" s="47"/>
      <c r="D1114" s="47"/>
      <c r="E1114" s="47">
        <f>IF(F1114&gt;0,F1114+'Bayer Gesamt 2018'!E$7,E1113)</f>
        <v>18.579599999999999</v>
      </c>
      <c r="F1114" s="47">
        <f>'Marktpreise EEX NCG 2018'!B1114</f>
        <v>18.37</v>
      </c>
      <c r="G1114">
        <f>'Marktpreise EEX NCG 2018'!H1114</f>
        <v>18.133636363636363</v>
      </c>
      <c r="H1114">
        <f>'Marktpreise EEX NCG 2018'!I1114</f>
        <v>20.073</v>
      </c>
      <c r="I1114">
        <f>'Marktpreise EEX NCG 2018'!N1114+0.19</f>
        <v>15.699110000000092</v>
      </c>
      <c r="J1114">
        <f t="shared" si="0"/>
        <v>17.23683514516129</v>
      </c>
      <c r="K1114">
        <f t="shared" si="0"/>
        <v>16.63</v>
      </c>
    </row>
    <row r="1115" spans="1:11" x14ac:dyDescent="0.2">
      <c r="A1115" s="2">
        <f>'Marktpreise EEX NCG 2018'!A1115</f>
        <v>42753</v>
      </c>
      <c r="B1115" s="47">
        <f>'Marktpreise EEX NCG 2018'!G1115+'Bayer Gesamt 2018'!E$7</f>
        <v>18.362099999999998</v>
      </c>
      <c r="C1115" s="47"/>
      <c r="D1115" s="47"/>
      <c r="E1115" s="47">
        <f>IF(F1115&gt;0,F1115+'Bayer Gesamt 2018'!E$7,E1114)</f>
        <v>18.569600000000001</v>
      </c>
      <c r="F1115" s="47">
        <f>'Marktpreise EEX NCG 2018'!B1115</f>
        <v>18.36</v>
      </c>
      <c r="G1115">
        <f>'Marktpreise EEX NCG 2018'!H1115</f>
        <v>18.1525</v>
      </c>
      <c r="H1115">
        <f>'Marktpreise EEX NCG 2018'!I1115</f>
        <v>20.497</v>
      </c>
      <c r="I1115">
        <f>'Marktpreise EEX NCG 2018'!N1115+0.19</f>
        <v>15.731360000000095</v>
      </c>
      <c r="J1115">
        <f t="shared" si="0"/>
        <v>17.23683514516129</v>
      </c>
      <c r="K1115">
        <f t="shared" si="0"/>
        <v>16.63</v>
      </c>
    </row>
    <row r="1116" spans="1:11" x14ac:dyDescent="0.2">
      <c r="A1116" s="2">
        <f>'Marktpreise EEX NCG 2018'!A1116</f>
        <v>42754</v>
      </c>
      <c r="B1116" s="47">
        <f>'Marktpreise EEX NCG 2018'!G1116+'Bayer Gesamt 2018'!E$7</f>
        <v>18.377292307692308</v>
      </c>
      <c r="C1116" s="47"/>
      <c r="D1116" s="47"/>
      <c r="E1116" s="47">
        <f>IF(F1116&gt;0,F1116+'Bayer Gesamt 2018'!E$7,E1115)</f>
        <v>18.559600000000003</v>
      </c>
      <c r="F1116" s="47">
        <f>'Marktpreise EEX NCG 2018'!B1116</f>
        <v>18.350000000000001</v>
      </c>
      <c r="G1116">
        <f>'Marktpreise EEX NCG 2018'!H1116</f>
        <v>18.167692307692306</v>
      </c>
      <c r="H1116">
        <f>'Marktpreise EEX NCG 2018'!I1116</f>
        <v>20.827999999999999</v>
      </c>
      <c r="I1116">
        <f>'Marktpreise EEX NCG 2018'!N1116+0.19</f>
        <v>15.764145000000099</v>
      </c>
      <c r="J1116">
        <f t="shared" ref="J1116:K1131" si="1">J1115</f>
        <v>17.23683514516129</v>
      </c>
      <c r="K1116">
        <f t="shared" si="1"/>
        <v>16.63</v>
      </c>
    </row>
    <row r="1117" spans="1:11" x14ac:dyDescent="0.2">
      <c r="A1117" s="2">
        <f>'Marktpreise EEX NCG 2018'!A1117</f>
        <v>42755</v>
      </c>
      <c r="B1117" s="47">
        <f>'Marktpreise EEX NCG 2018'!G1117+'Bayer Gesamt 2018'!E$7</f>
        <v>18.403885714285714</v>
      </c>
      <c r="C1117" s="47"/>
      <c r="D1117" s="47"/>
      <c r="E1117" s="47">
        <f>IF(F1117&gt;0,F1117+'Bayer Gesamt 2018'!E$7,E1116)</f>
        <v>18.749600000000001</v>
      </c>
      <c r="F1117" s="47">
        <f>'Marktpreise EEX NCG 2018'!B1117</f>
        <v>18.54</v>
      </c>
      <c r="G1117">
        <f>'Marktpreise EEX NCG 2018'!H1117</f>
        <v>18.194285714285712</v>
      </c>
      <c r="H1117">
        <f>'Marktpreise EEX NCG 2018'!I1117</f>
        <v>21.108000000000001</v>
      </c>
      <c r="I1117">
        <f>'Marktpreise EEX NCG 2018'!N1117+0.19</f>
        <v>15.797390000000105</v>
      </c>
      <c r="J1117">
        <f t="shared" si="1"/>
        <v>17.23683514516129</v>
      </c>
      <c r="K1117">
        <f t="shared" si="1"/>
        <v>16.63</v>
      </c>
    </row>
    <row r="1118" spans="1:11" x14ac:dyDescent="0.2">
      <c r="A1118" s="2">
        <f>'Marktpreise EEX NCG 2018'!A1118</f>
        <v>42756</v>
      </c>
      <c r="B1118" s="47">
        <f>'Marktpreise EEX NCG 2018'!G1118+'Bayer Gesamt 2018'!E$7</f>
        <v>18.403885714285714</v>
      </c>
      <c r="C1118" s="47"/>
      <c r="D1118" s="47"/>
      <c r="E1118" s="47">
        <f>IF(F1118&gt;0,F1118+'Bayer Gesamt 2018'!E$7,E1117)</f>
        <v>18.749600000000001</v>
      </c>
      <c r="F1118" s="47">
        <f>'Marktpreise EEX NCG 2018'!B1118</f>
        <v>0</v>
      </c>
      <c r="G1118">
        <f>'Marktpreise EEX NCG 2018'!H1118</f>
        <v>18.194285714285712</v>
      </c>
      <c r="H1118">
        <f>'Marktpreise EEX NCG 2018'!I1118</f>
        <v>21.105</v>
      </c>
      <c r="I1118">
        <f>'Marktpreise EEX NCG 2018'!N1118+0.19</f>
        <v>15.831320000000105</v>
      </c>
      <c r="J1118">
        <f t="shared" si="1"/>
        <v>17.23683514516129</v>
      </c>
      <c r="K1118">
        <f t="shared" si="1"/>
        <v>16.63</v>
      </c>
    </row>
    <row r="1119" spans="1:11" x14ac:dyDescent="0.2">
      <c r="A1119" s="2">
        <f>'Marktpreise EEX NCG 2018'!A1119</f>
        <v>42757</v>
      </c>
      <c r="B1119" s="47">
        <f>'Marktpreise EEX NCG 2018'!G1119+'Bayer Gesamt 2018'!E$7</f>
        <v>18.403885714285714</v>
      </c>
      <c r="C1119" s="47"/>
      <c r="D1119" s="47"/>
      <c r="E1119" s="47">
        <f>IF(F1119&gt;0,F1119+'Bayer Gesamt 2018'!E$7,E1118)</f>
        <v>18.749600000000001</v>
      </c>
      <c r="F1119" s="47">
        <f>'Marktpreise EEX NCG 2018'!B1119</f>
        <v>0</v>
      </c>
      <c r="G1119">
        <f>'Marktpreise EEX NCG 2018'!H1119</f>
        <v>18.194285714285712</v>
      </c>
      <c r="H1119">
        <f>'Marktpreise EEX NCG 2018'!I1119</f>
        <v>21.239000000000001</v>
      </c>
      <c r="I1119">
        <f>'Marktpreise EEX NCG 2018'!N1119+0.19</f>
        <v>15.866600000000107</v>
      </c>
      <c r="J1119">
        <f t="shared" si="1"/>
        <v>17.23683514516129</v>
      </c>
      <c r="K1119">
        <f t="shared" si="1"/>
        <v>16.63</v>
      </c>
    </row>
    <row r="1120" spans="1:11" x14ac:dyDescent="0.2">
      <c r="A1120" s="2">
        <f>'Marktpreise EEX NCG 2018'!A1120</f>
        <v>42758</v>
      </c>
      <c r="B1120" s="47">
        <f>'Marktpreise EEX NCG 2018'!G1120+'Bayer Gesamt 2018'!E$7</f>
        <v>18.432266666666663</v>
      </c>
      <c r="C1120" s="47"/>
      <c r="D1120" s="47"/>
      <c r="E1120" s="47">
        <f>IF(F1120&gt;0,F1120+'Bayer Gesamt 2018'!E$7,E1119)</f>
        <v>18.829599999999999</v>
      </c>
      <c r="F1120" s="47">
        <f>'Marktpreise EEX NCG 2018'!B1120</f>
        <v>18.62</v>
      </c>
      <c r="G1120">
        <f>'Marktpreise EEX NCG 2018'!H1120</f>
        <v>18.222666666666665</v>
      </c>
      <c r="H1120">
        <f>'Marktpreise EEX NCG 2018'!I1120</f>
        <v>21.98</v>
      </c>
      <c r="I1120">
        <f>'Marktpreise EEX NCG 2018'!N1120+0.19</f>
        <v>15.904610000000101</v>
      </c>
      <c r="J1120">
        <f t="shared" si="1"/>
        <v>17.23683514516129</v>
      </c>
      <c r="K1120">
        <f t="shared" si="1"/>
        <v>16.63</v>
      </c>
    </row>
    <row r="1121" spans="1:11" x14ac:dyDescent="0.2">
      <c r="A1121" s="2">
        <f>'Marktpreise EEX NCG 2018'!A1121</f>
        <v>42759</v>
      </c>
      <c r="B1121" s="47">
        <f>'Marktpreise EEX NCG 2018'!G1121+'Bayer Gesamt 2018'!E$7</f>
        <v>18.443975000000002</v>
      </c>
      <c r="C1121" s="47"/>
      <c r="D1121" s="47"/>
      <c r="E1121" s="47">
        <f>IF(F1121&gt;0,F1121+'Bayer Gesamt 2018'!E$7,E1120)</f>
        <v>18.619599999999998</v>
      </c>
      <c r="F1121" s="47">
        <f>'Marktpreise EEX NCG 2018'!B1121</f>
        <v>18.41</v>
      </c>
      <c r="G1121">
        <f>'Marktpreise EEX NCG 2018'!H1121</f>
        <v>18.234375</v>
      </c>
      <c r="H1121">
        <f>'Marktpreise EEX NCG 2018'!I1121</f>
        <v>22.024999999999999</v>
      </c>
      <c r="I1121">
        <f>'Marktpreise EEX NCG 2018'!N1121+0.19</f>
        <v>15.944715000000105</v>
      </c>
      <c r="J1121">
        <f t="shared" si="1"/>
        <v>17.23683514516129</v>
      </c>
      <c r="K1121">
        <f t="shared" si="1"/>
        <v>16.63</v>
      </c>
    </row>
    <row r="1122" spans="1:11" x14ac:dyDescent="0.2">
      <c r="A1122" s="2">
        <f>'Marktpreise EEX NCG 2018'!A1122</f>
        <v>42760</v>
      </c>
      <c r="B1122" s="47">
        <f>'Marktpreise EEX NCG 2018'!G1122+'Bayer Gesamt 2018'!E$7</f>
        <v>18.439011764705882</v>
      </c>
      <c r="C1122" s="47"/>
      <c r="D1122" s="47"/>
      <c r="E1122" s="47">
        <f>IF(F1122&gt;0,F1122+'Bayer Gesamt 2018'!E$7,E1121)</f>
        <v>18.3596</v>
      </c>
      <c r="F1122" s="47">
        <f>'Marktpreise EEX NCG 2018'!B1122</f>
        <v>18.149999999999999</v>
      </c>
      <c r="G1122">
        <f>'Marktpreise EEX NCG 2018'!H1122</f>
        <v>18.22941176470588</v>
      </c>
      <c r="H1122">
        <f>'Marktpreise EEX NCG 2018'!I1122</f>
        <v>21.259</v>
      </c>
      <c r="I1122">
        <f>'Marktpreise EEX NCG 2018'!N1122+0.19</f>
        <v>15.981310000000102</v>
      </c>
      <c r="J1122">
        <f t="shared" si="1"/>
        <v>17.23683514516129</v>
      </c>
      <c r="K1122">
        <f t="shared" si="1"/>
        <v>16.63</v>
      </c>
    </row>
    <row r="1123" spans="1:11" x14ac:dyDescent="0.2">
      <c r="A1123" s="2">
        <f>'Marktpreise EEX NCG 2018'!A1123</f>
        <v>42761</v>
      </c>
      <c r="B1123" s="47">
        <f>'Marktpreise EEX NCG 2018'!G1123+'Bayer Gesamt 2018'!E$7</f>
        <v>18.434599999999996</v>
      </c>
      <c r="C1123" s="47"/>
      <c r="D1123" s="47"/>
      <c r="E1123" s="47">
        <f>IF(F1123&gt;0,F1123+'Bayer Gesamt 2018'!E$7,E1122)</f>
        <v>18.3596</v>
      </c>
      <c r="F1123" s="47">
        <f>'Marktpreise EEX NCG 2018'!B1123</f>
        <v>18.149999999999999</v>
      </c>
      <c r="G1123">
        <f>'Marktpreise EEX NCG 2018'!H1123</f>
        <v>18.224999999999998</v>
      </c>
      <c r="H1123">
        <f>'Marktpreise EEX NCG 2018'!I1123</f>
        <v>20.72</v>
      </c>
      <c r="I1123">
        <f>'Marktpreise EEX NCG 2018'!N1123+0.19</f>
        <v>16.014055000000116</v>
      </c>
      <c r="J1123">
        <f t="shared" si="1"/>
        <v>17.23683514516129</v>
      </c>
      <c r="K1123">
        <f t="shared" si="1"/>
        <v>16.63</v>
      </c>
    </row>
    <row r="1124" spans="1:11" x14ac:dyDescent="0.2">
      <c r="A1124" s="2">
        <f>'Marktpreise EEX NCG 2018'!A1124</f>
        <v>42762</v>
      </c>
      <c r="B1124" s="47">
        <f>'Marktpreise EEX NCG 2018'!G1124+'Bayer Gesamt 2018'!E$7</f>
        <v>18.420126315789467</v>
      </c>
      <c r="C1124" s="47"/>
      <c r="D1124" s="47"/>
      <c r="E1124" s="47">
        <f>IF(F1124&gt;0,F1124+'Bayer Gesamt 2018'!E$7,E1123)</f>
        <v>18.159599999999998</v>
      </c>
      <c r="F1124" s="47">
        <f>'Marktpreise EEX NCG 2018'!B1124</f>
        <v>17.95</v>
      </c>
      <c r="G1124">
        <f>'Marktpreise EEX NCG 2018'!H1124</f>
        <v>18.210526315789469</v>
      </c>
      <c r="H1124">
        <f>'Marktpreise EEX NCG 2018'!I1124</f>
        <v>19.925000000000001</v>
      </c>
      <c r="I1124">
        <f>'Marktpreise EEX NCG 2018'!N1124+0.19</f>
        <v>16.043205000000107</v>
      </c>
      <c r="J1124">
        <f t="shared" si="1"/>
        <v>17.23683514516129</v>
      </c>
      <c r="K1124">
        <f t="shared" si="1"/>
        <v>16.63</v>
      </c>
    </row>
    <row r="1125" spans="1:11" x14ac:dyDescent="0.2">
      <c r="A1125" s="2">
        <f>'Marktpreise EEX NCG 2018'!A1125</f>
        <v>42763</v>
      </c>
      <c r="B1125" s="47">
        <f>'Marktpreise EEX NCG 2018'!G1125+'Bayer Gesamt 2018'!E$7</f>
        <v>18.420126315789467</v>
      </c>
      <c r="C1125" s="47"/>
      <c r="D1125" s="47"/>
      <c r="E1125" s="47">
        <f>IF(F1125&gt;0,F1125+'Bayer Gesamt 2018'!E$7,E1124)</f>
        <v>18.159599999999998</v>
      </c>
      <c r="F1125" s="47">
        <f>'Marktpreise EEX NCG 2018'!B1125</f>
        <v>0</v>
      </c>
      <c r="G1125">
        <f>'Marktpreise EEX NCG 2018'!H1125</f>
        <v>18.210526315789469</v>
      </c>
      <c r="H1125">
        <f>'Marktpreise EEX NCG 2018'!I1125</f>
        <v>19.881</v>
      </c>
      <c r="I1125">
        <f>'Marktpreise EEX NCG 2018'!N1125+0.19</f>
        <v>16.070900000000112</v>
      </c>
      <c r="J1125">
        <f t="shared" si="1"/>
        <v>17.23683514516129</v>
      </c>
      <c r="K1125">
        <f t="shared" si="1"/>
        <v>16.63</v>
      </c>
    </row>
    <row r="1126" spans="1:11" x14ac:dyDescent="0.2">
      <c r="A1126" s="2">
        <f>'Marktpreise EEX NCG 2018'!A1126</f>
        <v>42764</v>
      </c>
      <c r="B1126" s="47">
        <f>'Marktpreise EEX NCG 2018'!G1126+'Bayer Gesamt 2018'!E$7</f>
        <v>18.420126315789467</v>
      </c>
      <c r="C1126" s="47"/>
      <c r="D1126" s="47"/>
      <c r="E1126" s="47">
        <f>IF(F1126&gt;0,F1126+'Bayer Gesamt 2018'!E$7,E1125)</f>
        <v>18.159599999999998</v>
      </c>
      <c r="F1126" s="47">
        <f>'Marktpreise EEX NCG 2018'!B1126</f>
        <v>0</v>
      </c>
      <c r="G1126">
        <f>'Marktpreise EEX NCG 2018'!H1126</f>
        <v>18.210526315789469</v>
      </c>
      <c r="H1126">
        <f>'Marktpreise EEX NCG 2018'!I1126</f>
        <v>19.954000000000001</v>
      </c>
      <c r="I1126">
        <f>'Marktpreise EEX NCG 2018'!N1126+0.19</f>
        <v>16.098535000000119</v>
      </c>
      <c r="J1126">
        <f t="shared" si="1"/>
        <v>17.23683514516129</v>
      </c>
      <c r="K1126">
        <f t="shared" si="1"/>
        <v>16.63</v>
      </c>
    </row>
    <row r="1127" spans="1:11" x14ac:dyDescent="0.2">
      <c r="A1127" s="2">
        <f>'Marktpreise EEX NCG 2018'!A1127</f>
        <v>42765</v>
      </c>
      <c r="B1127" s="47">
        <f>'Marktpreise EEX NCG 2018'!G1127+'Bayer Gesamt 2018'!E$7</f>
        <v>18.412099999999995</v>
      </c>
      <c r="C1127" s="47"/>
      <c r="D1127" s="47"/>
      <c r="E1127" s="47">
        <f>IF(F1127&gt;0,F1127+'Bayer Gesamt 2018'!E$7,E1126)</f>
        <v>18.259599999999999</v>
      </c>
      <c r="F1127" s="47">
        <f>'Marktpreise EEX NCG 2018'!B1127</f>
        <v>18.05</v>
      </c>
      <c r="G1127">
        <f>'Marktpreise EEX NCG 2018'!H1127</f>
        <v>18.202499999999997</v>
      </c>
      <c r="H1127">
        <f>'Marktpreise EEX NCG 2018'!I1127</f>
        <v>20.690999999999999</v>
      </c>
      <c r="I1127">
        <f>'Marktpreise EEX NCG 2018'!N1127+0.19</f>
        <v>16.129725000000107</v>
      </c>
      <c r="J1127">
        <f t="shared" si="1"/>
        <v>17.23683514516129</v>
      </c>
      <c r="K1127">
        <f t="shared" si="1"/>
        <v>16.63</v>
      </c>
    </row>
    <row r="1128" spans="1:11" x14ac:dyDescent="0.2">
      <c r="A1128" s="2">
        <f>'Marktpreise EEX NCG 2018'!A1128</f>
        <v>42766</v>
      </c>
      <c r="B1128" s="47">
        <f>'Marktpreise EEX NCG 2018'!G1128+'Bayer Gesamt 2018'!E$7</f>
        <v>18.404361904761906</v>
      </c>
      <c r="C1128" s="47"/>
      <c r="D1128" s="47"/>
      <c r="E1128" s="47">
        <f>IF(F1128&gt;0,F1128+'Bayer Gesamt 2018'!E$7,E1127)</f>
        <v>18.249600000000001</v>
      </c>
      <c r="F1128" s="47">
        <f>'Marktpreise EEX NCG 2018'!B1128</f>
        <v>18.04</v>
      </c>
      <c r="G1128">
        <f>'Marktpreise EEX NCG 2018'!H1128</f>
        <v>18.194761904761904</v>
      </c>
      <c r="H1128">
        <f>'Marktpreise EEX NCG 2018'!I1128</f>
        <v>21.853000000000002</v>
      </c>
      <c r="I1128">
        <f>'Marktpreise EEX NCG 2018'!N1128+0.19</f>
        <v>16.168545000000105</v>
      </c>
      <c r="J1128">
        <f t="shared" si="1"/>
        <v>17.23683514516129</v>
      </c>
      <c r="K1128">
        <f t="shared" si="1"/>
        <v>16.63</v>
      </c>
    </row>
    <row r="1129" spans="1:11" x14ac:dyDescent="0.2">
      <c r="A1129" s="2">
        <f>'Marktpreise EEX NCG 2018'!A1129</f>
        <v>42767</v>
      </c>
      <c r="B1129" s="47">
        <f>'Marktpreise EEX NCG 2018'!G1129+'Bayer Gesamt 2018'!E$7</f>
        <v>18.407327272727272</v>
      </c>
      <c r="C1129" s="47"/>
      <c r="D1129" s="47"/>
      <c r="E1129" s="47">
        <f>IF(F1129&gt;0,F1129+'Bayer Gesamt 2018'!E$7,E1128)</f>
        <v>18.4696</v>
      </c>
      <c r="F1129" s="47">
        <f>'Marktpreise EEX NCG 2018'!B1129</f>
        <v>18.260000000000002</v>
      </c>
      <c r="G1129">
        <f>'Marktpreise EEX NCG 2018'!H1129</f>
        <v>18.197727272727271</v>
      </c>
      <c r="H1129">
        <f>'Marktpreise EEX NCG 2018'!I1129</f>
        <v>22.466000000000001</v>
      </c>
      <c r="I1129">
        <f>'Marktpreise EEX NCG 2018'!N1129+0.19</f>
        <v>16.210790000000106</v>
      </c>
      <c r="J1129">
        <v>17.217044375</v>
      </c>
      <c r="K1129">
        <f t="shared" si="1"/>
        <v>16.63</v>
      </c>
    </row>
    <row r="1130" spans="1:11" x14ac:dyDescent="0.2">
      <c r="A1130" s="2">
        <f>'Marktpreise EEX NCG 2018'!A1130</f>
        <v>42768</v>
      </c>
      <c r="B1130" s="47">
        <f>'Marktpreise EEX NCG 2018'!G1130+'Bayer Gesamt 2018'!E$7</f>
        <v>18.406121739130434</v>
      </c>
      <c r="C1130" s="47"/>
      <c r="D1130" s="47"/>
      <c r="E1130" s="47">
        <f>IF(F1130&gt;0,F1130+'Bayer Gesamt 2018'!E$7,E1129)</f>
        <v>18.379600000000003</v>
      </c>
      <c r="F1130" s="47">
        <f>'Marktpreise EEX NCG 2018'!B1130</f>
        <v>18.170000000000002</v>
      </c>
      <c r="G1130">
        <f>'Marktpreise EEX NCG 2018'!H1130</f>
        <v>18.196521739130436</v>
      </c>
      <c r="H1130">
        <f>'Marktpreise EEX NCG 2018'!I1130</f>
        <v>22.741</v>
      </c>
      <c r="I1130">
        <f>'Marktpreise EEX NCG 2018'!N1130+0.19</f>
        <v>16.255290000000116</v>
      </c>
      <c r="J1130">
        <f>J1129</f>
        <v>17.217044375</v>
      </c>
      <c r="K1130">
        <f t="shared" si="1"/>
        <v>16.63</v>
      </c>
    </row>
    <row r="1131" spans="1:11" x14ac:dyDescent="0.2">
      <c r="A1131" s="2">
        <f>'Marktpreise EEX NCG 2018'!A1131</f>
        <v>42769</v>
      </c>
      <c r="B1131" s="47">
        <f>'Marktpreise EEX NCG 2018'!G1131+'Bayer Gesamt 2018'!E$7</f>
        <v>18.404183333333329</v>
      </c>
      <c r="C1131" s="47"/>
      <c r="D1131" s="47"/>
      <c r="E1131" s="47">
        <f>IF(F1131&gt;0,F1131+'Bayer Gesamt 2018'!E$7,E1130)</f>
        <v>18.3596</v>
      </c>
      <c r="F1131" s="47">
        <f>'Marktpreise EEX NCG 2018'!B1131</f>
        <v>18.149999999999999</v>
      </c>
      <c r="G1131">
        <f>'Marktpreise EEX NCG 2018'!H1131</f>
        <v>18.19458333333333</v>
      </c>
      <c r="H1131">
        <f>'Marktpreise EEX NCG 2018'!I1131</f>
        <v>22.591999999999999</v>
      </c>
      <c r="I1131">
        <f>'Marktpreise EEX NCG 2018'!N1131+0.19</f>
        <v>16.296585000000125</v>
      </c>
      <c r="J1131">
        <f t="shared" ref="J1131:K1146" si="2">J1130</f>
        <v>17.217044375</v>
      </c>
      <c r="K1131">
        <f t="shared" si="1"/>
        <v>16.63</v>
      </c>
    </row>
    <row r="1132" spans="1:11" x14ac:dyDescent="0.2">
      <c r="A1132" s="2">
        <f>'Marktpreise EEX NCG 2018'!A1132</f>
        <v>42770</v>
      </c>
      <c r="B1132" s="47">
        <f>'Marktpreise EEX NCG 2018'!G1132+'Bayer Gesamt 2018'!E$7</f>
        <v>18.404183333333329</v>
      </c>
      <c r="C1132" s="47"/>
      <c r="D1132" s="47"/>
      <c r="E1132" s="47">
        <f>IF(F1132&gt;0,F1132+'Bayer Gesamt 2018'!E$7,E1131)</f>
        <v>18.3596</v>
      </c>
      <c r="F1132" s="47">
        <f>'Marktpreise EEX NCG 2018'!B1132</f>
        <v>0</v>
      </c>
      <c r="G1132">
        <f>'Marktpreise EEX NCG 2018'!H1132</f>
        <v>18.19458333333333</v>
      </c>
      <c r="H1132">
        <f>'Marktpreise EEX NCG 2018'!I1132</f>
        <v>22.631</v>
      </c>
      <c r="I1132">
        <f>'Marktpreise EEX NCG 2018'!N1132+0.19</f>
        <v>16.337755000000126</v>
      </c>
      <c r="J1132">
        <f t="shared" si="2"/>
        <v>17.217044375</v>
      </c>
      <c r="K1132">
        <f t="shared" si="2"/>
        <v>16.63</v>
      </c>
    </row>
    <row r="1133" spans="1:11" x14ac:dyDescent="0.2">
      <c r="A1133" s="2">
        <f>'Marktpreise EEX NCG 2018'!A1133</f>
        <v>42771</v>
      </c>
      <c r="B1133" s="47">
        <f>'Marktpreise EEX NCG 2018'!G1133+'Bayer Gesamt 2018'!E$7</f>
        <v>18.404183333333329</v>
      </c>
      <c r="C1133" s="47"/>
      <c r="D1133" s="47"/>
      <c r="E1133" s="47">
        <f>IF(F1133&gt;0,F1133+'Bayer Gesamt 2018'!E$7,E1132)</f>
        <v>18.3596</v>
      </c>
      <c r="F1133" s="47">
        <f>'Marktpreise EEX NCG 2018'!B1133</f>
        <v>0</v>
      </c>
      <c r="G1133">
        <f>'Marktpreise EEX NCG 2018'!H1133</f>
        <v>18.19458333333333</v>
      </c>
      <c r="H1133">
        <f>'Marktpreise EEX NCG 2018'!I1133</f>
        <v>23.056999999999999</v>
      </c>
      <c r="I1133">
        <f>'Marktpreise EEX NCG 2018'!N1133+0.19</f>
        <v>16.380070000000124</v>
      </c>
      <c r="J1133">
        <f t="shared" si="2"/>
        <v>17.217044375</v>
      </c>
      <c r="K1133">
        <f t="shared" si="2"/>
        <v>16.63</v>
      </c>
    </row>
    <row r="1134" spans="1:11" x14ac:dyDescent="0.2">
      <c r="A1134" s="2">
        <f>'Marktpreise EEX NCG 2018'!A1134</f>
        <v>42772</v>
      </c>
      <c r="B1134" s="47">
        <f>'Marktpreise EEX NCG 2018'!G1134+'Bayer Gesamt 2018'!E$7</f>
        <v>18.397999999999996</v>
      </c>
      <c r="C1134" s="47"/>
      <c r="D1134" s="47"/>
      <c r="E1134" s="47">
        <f>IF(F1134&gt;0,F1134+'Bayer Gesamt 2018'!E$7,E1133)</f>
        <v>18.249600000000001</v>
      </c>
      <c r="F1134" s="47">
        <f>'Marktpreise EEX NCG 2018'!B1134</f>
        <v>18.04</v>
      </c>
      <c r="G1134">
        <f>'Marktpreise EEX NCG 2018'!H1134</f>
        <v>18.188399999999998</v>
      </c>
      <c r="H1134">
        <f>'Marktpreise EEX NCG 2018'!I1134</f>
        <v>22.846</v>
      </c>
      <c r="I1134">
        <f>'Marktpreise EEX NCG 2018'!N1134+0.19</f>
        <v>16.41947500000013</v>
      </c>
      <c r="J1134">
        <f t="shared" si="2"/>
        <v>17.217044375</v>
      </c>
      <c r="K1134">
        <f t="shared" si="2"/>
        <v>16.63</v>
      </c>
    </row>
    <row r="1135" spans="1:11" x14ac:dyDescent="0.2">
      <c r="A1135" s="2">
        <f>'Marktpreise EEX NCG 2018'!A1135</f>
        <v>42773</v>
      </c>
      <c r="B1135" s="47">
        <f>'Marktpreise EEX NCG 2018'!G1135+'Bayer Gesamt 2018'!E$7</f>
        <v>18.393830769230767</v>
      </c>
      <c r="C1135" s="47"/>
      <c r="D1135" s="47"/>
      <c r="E1135" s="47">
        <f>IF(F1135&gt;0,F1135+'Bayer Gesamt 2018'!E$7,E1134)</f>
        <v>18.2896</v>
      </c>
      <c r="F1135" s="47">
        <f>'Marktpreise EEX NCG 2018'!B1135</f>
        <v>18.079999999999998</v>
      </c>
      <c r="G1135">
        <f>'Marktpreise EEX NCG 2018'!H1135</f>
        <v>18.184230769230769</v>
      </c>
      <c r="H1135">
        <f>'Marktpreise EEX NCG 2018'!I1135</f>
        <v>22.312999999999999</v>
      </c>
      <c r="I1135">
        <f>'Marktpreise EEX NCG 2018'!N1135+0.19</f>
        <v>16.45808000000012</v>
      </c>
      <c r="J1135">
        <f t="shared" si="2"/>
        <v>17.217044375</v>
      </c>
      <c r="K1135">
        <f t="shared" si="2"/>
        <v>16.63</v>
      </c>
    </row>
    <row r="1136" spans="1:11" x14ac:dyDescent="0.2">
      <c r="A1136" s="2">
        <f>'Marktpreise EEX NCG 2018'!A1136</f>
        <v>42774</v>
      </c>
      <c r="B1136" s="47">
        <f>'Marktpreise EEX NCG 2018'!G1136+'Bayer Gesamt 2018'!E$7</f>
        <v>18.389229629629625</v>
      </c>
      <c r="C1136" s="47"/>
      <c r="D1136" s="47"/>
      <c r="E1136" s="47">
        <f>IF(F1136&gt;0,F1136+'Bayer Gesamt 2018'!E$7,E1135)</f>
        <v>18.269599999999997</v>
      </c>
      <c r="F1136" s="47">
        <f>'Marktpreise EEX NCG 2018'!B1136</f>
        <v>18.059999999999999</v>
      </c>
      <c r="G1136">
        <f>'Marktpreise EEX NCG 2018'!H1136</f>
        <v>18.179629629629627</v>
      </c>
      <c r="H1136">
        <f>'Marktpreise EEX NCG 2018'!I1136</f>
        <v>21.079000000000001</v>
      </c>
      <c r="I1136">
        <f>'Marktpreise EEX NCG 2018'!N1136+0.19</f>
        <v>16.490660000000137</v>
      </c>
      <c r="J1136">
        <f t="shared" si="2"/>
        <v>17.217044375</v>
      </c>
      <c r="K1136">
        <f t="shared" si="2"/>
        <v>16.63</v>
      </c>
    </row>
    <row r="1137" spans="1:11" x14ac:dyDescent="0.2">
      <c r="A1137" s="2">
        <f>'Marktpreise EEX NCG 2018'!A1137</f>
        <v>42775</v>
      </c>
      <c r="B1137" s="47">
        <f>'Marktpreise EEX NCG 2018'!G1137+'Bayer Gesamt 2018'!E$7</f>
        <v>18.387457142857144</v>
      </c>
      <c r="C1137" s="47"/>
      <c r="D1137" s="47"/>
      <c r="E1137" s="47">
        <f>IF(F1137&gt;0,F1137+'Bayer Gesamt 2018'!E$7,E1136)</f>
        <v>18.339599999999997</v>
      </c>
      <c r="F1137" s="47">
        <f>'Marktpreise EEX NCG 2018'!B1137</f>
        <v>18.13</v>
      </c>
      <c r="G1137">
        <f>'Marktpreise EEX NCG 2018'!H1137</f>
        <v>18.177857142857142</v>
      </c>
      <c r="H1137">
        <f>'Marktpreise EEX NCG 2018'!I1137</f>
        <v>20.988</v>
      </c>
      <c r="I1137">
        <f>'Marktpreise EEX NCG 2018'!N1137+0.19</f>
        <v>16.521160000000148</v>
      </c>
      <c r="J1137">
        <f t="shared" si="2"/>
        <v>17.217044375</v>
      </c>
      <c r="K1137">
        <f t="shared" si="2"/>
        <v>16.63</v>
      </c>
    </row>
    <row r="1138" spans="1:11" x14ac:dyDescent="0.2">
      <c r="A1138" s="2">
        <f>'Marktpreise EEX NCG 2018'!A1138</f>
        <v>42776</v>
      </c>
      <c r="B1138" s="47">
        <f>'Marktpreise EEX NCG 2018'!G1138+'Bayer Gesamt 2018'!E$7</f>
        <v>18.386496551724136</v>
      </c>
      <c r="C1138" s="47"/>
      <c r="D1138" s="47"/>
      <c r="E1138" s="47">
        <f>IF(F1138&gt;0,F1138+'Bayer Gesamt 2018'!E$7,E1137)</f>
        <v>18.3596</v>
      </c>
      <c r="F1138" s="47">
        <f>'Marktpreise EEX NCG 2018'!B1138</f>
        <v>18.149999999999999</v>
      </c>
      <c r="G1138">
        <f>'Marktpreise EEX NCG 2018'!H1138</f>
        <v>18.176896551724138</v>
      </c>
      <c r="H1138">
        <f>'Marktpreise EEX NCG 2018'!I1138</f>
        <v>20.286999999999999</v>
      </c>
      <c r="I1138">
        <f>'Marktpreise EEX NCG 2018'!N1138+0.19</f>
        <v>16.54733500000015</v>
      </c>
      <c r="J1138">
        <f t="shared" si="2"/>
        <v>17.217044375</v>
      </c>
      <c r="K1138">
        <f t="shared" si="2"/>
        <v>16.63</v>
      </c>
    </row>
    <row r="1139" spans="1:11" x14ac:dyDescent="0.2">
      <c r="A1139" s="2">
        <f>'Marktpreise EEX NCG 2018'!A1139</f>
        <v>42777</v>
      </c>
      <c r="B1139" s="47">
        <f>'Marktpreise EEX NCG 2018'!G1139+'Bayer Gesamt 2018'!E$7</f>
        <v>18.386496551724136</v>
      </c>
      <c r="C1139" s="47"/>
      <c r="D1139" s="47"/>
      <c r="E1139" s="47">
        <f>IF(F1139&gt;0,F1139+'Bayer Gesamt 2018'!E$7,E1138)</f>
        <v>18.3596</v>
      </c>
      <c r="F1139" s="47">
        <f>'Marktpreise EEX NCG 2018'!B1139</f>
        <v>0</v>
      </c>
      <c r="G1139">
        <f>'Marktpreise EEX NCG 2018'!H1139</f>
        <v>18.176896551724138</v>
      </c>
      <c r="H1139">
        <f>'Marktpreise EEX NCG 2018'!I1139</f>
        <v>20.276</v>
      </c>
      <c r="I1139">
        <f>'Marktpreise EEX NCG 2018'!N1139+0.19</f>
        <v>16.574855000000152</v>
      </c>
      <c r="J1139">
        <f t="shared" si="2"/>
        <v>17.217044375</v>
      </c>
      <c r="K1139">
        <f t="shared" si="2"/>
        <v>16.63</v>
      </c>
    </row>
    <row r="1140" spans="1:11" x14ac:dyDescent="0.2">
      <c r="A1140" s="2">
        <f>'Marktpreise EEX NCG 2018'!A1140</f>
        <v>42778</v>
      </c>
      <c r="B1140" s="47">
        <f>'Marktpreise EEX NCG 2018'!G1140+'Bayer Gesamt 2018'!E$7</f>
        <v>18.386496551724136</v>
      </c>
      <c r="C1140" s="47"/>
      <c r="D1140" s="47"/>
      <c r="E1140" s="47">
        <f>IF(F1140&gt;0,F1140+'Bayer Gesamt 2018'!E$7,E1139)</f>
        <v>18.3596</v>
      </c>
      <c r="F1140" s="47">
        <f>'Marktpreise EEX NCG 2018'!B1140</f>
        <v>0</v>
      </c>
      <c r="G1140">
        <f>'Marktpreise EEX NCG 2018'!H1140</f>
        <v>18.176896551724138</v>
      </c>
      <c r="H1140">
        <f>'Marktpreise EEX NCG 2018'!I1140</f>
        <v>20.381</v>
      </c>
      <c r="I1140">
        <f>'Marktpreise EEX NCG 2018'!N1140+0.19</f>
        <v>16.603650000000162</v>
      </c>
      <c r="J1140">
        <f t="shared" si="2"/>
        <v>17.217044375</v>
      </c>
      <c r="K1140">
        <f t="shared" si="2"/>
        <v>16.63</v>
      </c>
    </row>
    <row r="1141" spans="1:11" x14ac:dyDescent="0.2">
      <c r="A1141" s="2">
        <f>'Marktpreise EEX NCG 2018'!A1141</f>
        <v>42779</v>
      </c>
      <c r="B1141" s="47">
        <f>'Marktpreise EEX NCG 2018'!G1141+'Bayer Gesamt 2018'!E$7</f>
        <v>18.380266666666664</v>
      </c>
      <c r="C1141" s="47"/>
      <c r="D1141" s="47"/>
      <c r="E1141" s="47">
        <f>IF(F1141&gt;0,F1141+'Bayer Gesamt 2018'!E$7,E1140)</f>
        <v>18.199599999999997</v>
      </c>
      <c r="F1141" s="47">
        <f>'Marktpreise EEX NCG 2018'!B1141</f>
        <v>17.989999999999998</v>
      </c>
      <c r="G1141">
        <f>'Marktpreise EEX NCG 2018'!H1141</f>
        <v>18.170666666666666</v>
      </c>
      <c r="H1141">
        <f>'Marktpreise EEX NCG 2018'!I1141</f>
        <v>19.998000000000001</v>
      </c>
      <c r="I1141">
        <f>'Marktpreise EEX NCG 2018'!N1141+0.19</f>
        <v>16.631490000000159</v>
      </c>
      <c r="J1141">
        <f t="shared" si="2"/>
        <v>17.217044375</v>
      </c>
      <c r="K1141">
        <f t="shared" si="2"/>
        <v>16.63</v>
      </c>
    </row>
    <row r="1142" spans="1:11" x14ac:dyDescent="0.2">
      <c r="A1142" s="2">
        <f>'Marktpreise EEX NCG 2018'!A1142</f>
        <v>42780</v>
      </c>
      <c r="B1142" s="47">
        <f>'Marktpreise EEX NCG 2018'!G1142+'Bayer Gesamt 2018'!E$7</f>
        <v>18.372503225806447</v>
      </c>
      <c r="C1142" s="47"/>
      <c r="D1142" s="47"/>
      <c r="E1142" s="47">
        <f>IF(F1142&gt;0,F1142+'Bayer Gesamt 2018'!E$7,E1141)</f>
        <v>18.139600000000002</v>
      </c>
      <c r="F1142" s="47">
        <f>'Marktpreise EEX NCG 2018'!B1142</f>
        <v>17.93</v>
      </c>
      <c r="G1142">
        <f>'Marktpreise EEX NCG 2018'!H1142</f>
        <v>18.162903225806449</v>
      </c>
      <c r="H1142">
        <f>'Marktpreise EEX NCG 2018'!I1142</f>
        <v>19.492000000000001</v>
      </c>
      <c r="I1142">
        <f>'Marktpreise EEX NCG 2018'!N1142+0.19</f>
        <v>16.660125000000154</v>
      </c>
      <c r="J1142">
        <f t="shared" si="2"/>
        <v>17.217044375</v>
      </c>
      <c r="K1142">
        <f t="shared" si="2"/>
        <v>16.63</v>
      </c>
    </row>
    <row r="1143" spans="1:11" x14ac:dyDescent="0.2">
      <c r="A1143" s="2">
        <f>'Marktpreise EEX NCG 2018'!A1143</f>
        <v>42781</v>
      </c>
      <c r="B1143" s="47">
        <f>'Marktpreise EEX NCG 2018'!G1143+'Bayer Gesamt 2018'!E$7</f>
        <v>18.365537500000002</v>
      </c>
      <c r="C1143" s="47"/>
      <c r="D1143" s="47"/>
      <c r="E1143" s="47">
        <f>IF(F1143&gt;0,F1143+'Bayer Gesamt 2018'!E$7,E1142)</f>
        <v>18.1496</v>
      </c>
      <c r="F1143" s="47">
        <f>'Marktpreise EEX NCG 2018'!B1143</f>
        <v>17.940000000000001</v>
      </c>
      <c r="G1143">
        <f>'Marktpreise EEX NCG 2018'!H1143</f>
        <v>18.1559375</v>
      </c>
      <c r="H1143">
        <f>'Marktpreise EEX NCG 2018'!I1143</f>
        <v>19.350999999999999</v>
      </c>
      <c r="I1143">
        <f>'Marktpreise EEX NCG 2018'!N1143+0.19</f>
        <v>16.688040000000147</v>
      </c>
      <c r="J1143">
        <f t="shared" si="2"/>
        <v>17.217044375</v>
      </c>
      <c r="K1143">
        <f t="shared" si="2"/>
        <v>16.63</v>
      </c>
    </row>
    <row r="1144" spans="1:11" x14ac:dyDescent="0.2">
      <c r="A1144" s="2">
        <f>'Marktpreise EEX NCG 2018'!A1144</f>
        <v>42782</v>
      </c>
      <c r="B1144" s="47">
        <f>'Marktpreise EEX NCG 2018'!G1144+'Bayer Gesamt 2018'!E$7</f>
        <v>18.3596</v>
      </c>
      <c r="C1144" s="47"/>
      <c r="D1144" s="47"/>
      <c r="E1144" s="47">
        <f>IF(F1144&gt;0,F1144+'Bayer Gesamt 2018'!E$7,E1143)</f>
        <v>18.169600000000003</v>
      </c>
      <c r="F1144" s="47">
        <f>'Marktpreise EEX NCG 2018'!B1144</f>
        <v>17.96</v>
      </c>
      <c r="G1144">
        <f>'Marktpreise EEX NCG 2018'!H1144</f>
        <v>18.150000000000002</v>
      </c>
      <c r="H1144">
        <f>'Marktpreise EEX NCG 2018'!I1144</f>
        <v>19.478000000000002</v>
      </c>
      <c r="I1144">
        <f>'Marktpreise EEX NCG 2018'!N1144+0.19</f>
        <v>16.716330000000145</v>
      </c>
      <c r="J1144">
        <f t="shared" si="2"/>
        <v>17.217044375</v>
      </c>
      <c r="K1144">
        <f t="shared" si="2"/>
        <v>16.63</v>
      </c>
    </row>
    <row r="1145" spans="1:11" x14ac:dyDescent="0.2">
      <c r="A1145" s="2">
        <f>'Marktpreise EEX NCG 2018'!A1145</f>
        <v>42783</v>
      </c>
      <c r="B1145" s="47">
        <f>'Marktpreise EEX NCG 2018'!G1145+'Bayer Gesamt 2018'!E$7</f>
        <v>18.353717647058829</v>
      </c>
      <c r="C1145" s="47"/>
      <c r="D1145" s="47"/>
      <c r="E1145" s="47">
        <f>IF(F1145&gt;0,F1145+'Bayer Gesamt 2018'!E$7,E1144)</f>
        <v>18.159599999999998</v>
      </c>
      <c r="F1145" s="47">
        <f>'Marktpreise EEX NCG 2018'!B1145</f>
        <v>17.95</v>
      </c>
      <c r="G1145">
        <f>'Marktpreise EEX NCG 2018'!H1145</f>
        <v>18.144117647058827</v>
      </c>
      <c r="H1145">
        <f>'Marktpreise EEX NCG 2018'!I1145</f>
        <v>18.677</v>
      </c>
      <c r="I1145">
        <f>'Marktpreise EEX NCG 2018'!N1145+0.19</f>
        <v>16.740230000000139</v>
      </c>
      <c r="J1145">
        <f t="shared" si="2"/>
        <v>17.217044375</v>
      </c>
      <c r="K1145">
        <f t="shared" si="2"/>
        <v>16.63</v>
      </c>
    </row>
    <row r="1146" spans="1:11" x14ac:dyDescent="0.2">
      <c r="A1146" s="2">
        <f>'Marktpreise EEX NCG 2018'!A1146</f>
        <v>42784</v>
      </c>
      <c r="B1146" s="47">
        <f>'Marktpreise EEX NCG 2018'!G1146+'Bayer Gesamt 2018'!E$7</f>
        <v>18.353717647058829</v>
      </c>
      <c r="C1146" s="47"/>
      <c r="D1146" s="47"/>
      <c r="E1146" s="47">
        <f>IF(F1146&gt;0,F1146+'Bayer Gesamt 2018'!E$7,E1145)</f>
        <v>18.159599999999998</v>
      </c>
      <c r="F1146" s="47">
        <f>'Marktpreise EEX NCG 2018'!B1146</f>
        <v>0</v>
      </c>
      <c r="G1146">
        <f>'Marktpreise EEX NCG 2018'!H1146</f>
        <v>18.144117647058827</v>
      </c>
      <c r="H1146">
        <f>'Marktpreise EEX NCG 2018'!I1146</f>
        <v>18.669</v>
      </c>
      <c r="I1146">
        <f>'Marktpreise EEX NCG 2018'!N1146+0.19</f>
        <v>16.765260000000143</v>
      </c>
      <c r="J1146">
        <f t="shared" si="2"/>
        <v>17.217044375</v>
      </c>
      <c r="K1146">
        <f t="shared" si="2"/>
        <v>16.63</v>
      </c>
    </row>
    <row r="1147" spans="1:11" x14ac:dyDescent="0.2">
      <c r="A1147" s="2">
        <f>'Marktpreise EEX NCG 2018'!A1147</f>
        <v>42785</v>
      </c>
      <c r="B1147" s="47">
        <f>'Marktpreise EEX NCG 2018'!G1147+'Bayer Gesamt 2018'!E$7</f>
        <v>18.353717647058829</v>
      </c>
      <c r="C1147" s="47"/>
      <c r="D1147" s="47"/>
      <c r="E1147" s="47">
        <f>IF(F1147&gt;0,F1147+'Bayer Gesamt 2018'!E$7,E1146)</f>
        <v>18.159599999999998</v>
      </c>
      <c r="F1147" s="47">
        <f>'Marktpreise EEX NCG 2018'!B1147</f>
        <v>0</v>
      </c>
      <c r="G1147">
        <f>'Marktpreise EEX NCG 2018'!H1147</f>
        <v>18.144117647058827</v>
      </c>
      <c r="H1147">
        <f>'Marktpreise EEX NCG 2018'!I1147</f>
        <v>18.742000000000001</v>
      </c>
      <c r="I1147">
        <f>'Marktpreise EEX NCG 2018'!N1147+0.19</f>
        <v>16.791205000000136</v>
      </c>
      <c r="J1147">
        <f t="shared" ref="J1147:K1162" si="3">J1146</f>
        <v>17.217044375</v>
      </c>
      <c r="K1147">
        <f t="shared" si="3"/>
        <v>16.63</v>
      </c>
    </row>
    <row r="1148" spans="1:11" x14ac:dyDescent="0.2">
      <c r="A1148" s="2">
        <f>'Marktpreise EEX NCG 2018'!A1148</f>
        <v>42786</v>
      </c>
      <c r="B1148" s="47">
        <f>'Marktpreise EEX NCG 2018'!G1148+'Bayer Gesamt 2018'!E$7</f>
        <v>18.352171428571431</v>
      </c>
      <c r="C1148" s="47"/>
      <c r="D1148" s="47"/>
      <c r="E1148" s="47">
        <f>IF(F1148&gt;0,F1148+'Bayer Gesamt 2018'!E$7,E1147)</f>
        <v>18.299599999999998</v>
      </c>
      <c r="F1148" s="47">
        <f>'Marktpreise EEX NCG 2018'!B1148</f>
        <v>18.09</v>
      </c>
      <c r="G1148">
        <f>'Marktpreise EEX NCG 2018'!H1148</f>
        <v>18.142571428571433</v>
      </c>
      <c r="H1148">
        <f>'Marktpreise EEX NCG 2018'!I1148</f>
        <v>18.681000000000001</v>
      </c>
      <c r="I1148">
        <f>'Marktpreise EEX NCG 2018'!N1148+0.19</f>
        <v>16.817305000000143</v>
      </c>
      <c r="J1148">
        <f t="shared" si="3"/>
        <v>17.217044375</v>
      </c>
      <c r="K1148">
        <f t="shared" si="3"/>
        <v>16.63</v>
      </c>
    </row>
    <row r="1149" spans="1:11" x14ac:dyDescent="0.2">
      <c r="A1149" s="2">
        <f>'Marktpreise EEX NCG 2018'!A1149</f>
        <v>42787</v>
      </c>
      <c r="B1149" s="47">
        <f>'Marktpreise EEX NCG 2018'!G1149+'Bayer Gesamt 2018'!E$7</f>
        <v>18.350711111111117</v>
      </c>
      <c r="C1149" s="47"/>
      <c r="D1149" s="47"/>
      <c r="E1149" s="47">
        <f>IF(F1149&gt;0,F1149+'Bayer Gesamt 2018'!E$7,E1148)</f>
        <v>18.299599999999998</v>
      </c>
      <c r="F1149" s="47">
        <f>'Marktpreise EEX NCG 2018'!B1149</f>
        <v>18.09</v>
      </c>
      <c r="G1149">
        <f>'Marktpreise EEX NCG 2018'!H1149</f>
        <v>18.141111111111115</v>
      </c>
      <c r="H1149">
        <f>'Marktpreise EEX NCG 2018'!I1149</f>
        <v>18.329000000000001</v>
      </c>
      <c r="I1149">
        <f>'Marktpreise EEX NCG 2018'!N1149+0.19</f>
        <v>16.844350000000158</v>
      </c>
      <c r="J1149">
        <f t="shared" si="3"/>
        <v>17.217044375</v>
      </c>
      <c r="K1149">
        <f t="shared" si="3"/>
        <v>16.63</v>
      </c>
    </row>
    <row r="1150" spans="1:11" x14ac:dyDescent="0.2">
      <c r="A1150" s="2">
        <f>'Marktpreise EEX NCG 2018'!A1150</f>
        <v>42788</v>
      </c>
      <c r="B1150" s="47">
        <f>'Marktpreise EEX NCG 2018'!G1150+'Bayer Gesamt 2018'!E$7</f>
        <v>18.346627027027033</v>
      </c>
      <c r="C1150" s="47"/>
      <c r="D1150" s="47"/>
      <c r="E1150" s="47">
        <f>IF(F1150&gt;0,F1150+'Bayer Gesamt 2018'!E$7,E1149)</f>
        <v>18.199599999999997</v>
      </c>
      <c r="F1150" s="47">
        <f>'Marktpreise EEX NCG 2018'!B1150</f>
        <v>17.989999999999998</v>
      </c>
      <c r="G1150">
        <f>'Marktpreise EEX NCG 2018'!H1150</f>
        <v>18.137027027027031</v>
      </c>
      <c r="H1150">
        <f>'Marktpreise EEX NCG 2018'!I1150</f>
        <v>18.053000000000001</v>
      </c>
      <c r="I1150">
        <f>'Marktpreise EEX NCG 2018'!N1150+0.19</f>
        <v>16.87011000000015</v>
      </c>
      <c r="J1150">
        <f t="shared" si="3"/>
        <v>17.217044375</v>
      </c>
      <c r="K1150">
        <f t="shared" si="3"/>
        <v>16.63</v>
      </c>
    </row>
    <row r="1151" spans="1:11" x14ac:dyDescent="0.2">
      <c r="A1151" s="2">
        <f>'Marktpreise EEX NCG 2018'!A1151</f>
        <v>42789</v>
      </c>
      <c r="B1151" s="47">
        <f>'Marktpreise EEX NCG 2018'!G1151+'Bayer Gesamt 2018'!E$7</f>
        <v>18.346968421052637</v>
      </c>
      <c r="C1151" s="47"/>
      <c r="D1151" s="47"/>
      <c r="E1151" s="47">
        <f>IF(F1151&gt;0,F1151+'Bayer Gesamt 2018'!E$7,E1150)</f>
        <v>18.3596</v>
      </c>
      <c r="F1151" s="47">
        <f>'Marktpreise EEX NCG 2018'!B1151</f>
        <v>18.149999999999999</v>
      </c>
      <c r="G1151">
        <f>'Marktpreise EEX NCG 2018'!H1151</f>
        <v>18.137368421052635</v>
      </c>
      <c r="H1151">
        <f>'Marktpreise EEX NCG 2018'!I1151</f>
        <v>18.602</v>
      </c>
      <c r="I1151">
        <f>'Marktpreise EEX NCG 2018'!N1151+0.19</f>
        <v>16.899245000000139</v>
      </c>
      <c r="J1151">
        <f t="shared" si="3"/>
        <v>17.217044375</v>
      </c>
      <c r="K1151">
        <f t="shared" si="3"/>
        <v>16.63</v>
      </c>
    </row>
    <row r="1152" spans="1:11" x14ac:dyDescent="0.2">
      <c r="A1152" s="2">
        <f>'Marktpreise EEX NCG 2018'!A1152</f>
        <v>42790</v>
      </c>
      <c r="B1152" s="47">
        <f>'Marktpreise EEX NCG 2018'!G1152+'Bayer Gesamt 2018'!E$7</f>
        <v>18.341651282051288</v>
      </c>
      <c r="C1152" s="47"/>
      <c r="D1152" s="47"/>
      <c r="E1152" s="47">
        <f>IF(F1152&gt;0,F1152+'Bayer Gesamt 2018'!E$7,E1151)</f>
        <v>18.139600000000002</v>
      </c>
      <c r="F1152" s="47">
        <f>'Marktpreise EEX NCG 2018'!B1152</f>
        <v>17.93</v>
      </c>
      <c r="G1152">
        <f>'Marktpreise EEX NCG 2018'!H1152</f>
        <v>18.132051282051286</v>
      </c>
      <c r="H1152">
        <f>'Marktpreise EEX NCG 2018'!I1152</f>
        <v>18.254999999999999</v>
      </c>
      <c r="I1152">
        <f>'Marktpreise EEX NCG 2018'!N1152+0.19</f>
        <v>16.925835000000134</v>
      </c>
      <c r="J1152">
        <f t="shared" si="3"/>
        <v>17.217044375</v>
      </c>
      <c r="K1152">
        <f t="shared" si="3"/>
        <v>16.63</v>
      </c>
    </row>
    <row r="1153" spans="1:11" x14ac:dyDescent="0.2">
      <c r="A1153" s="2">
        <f>'Marktpreise EEX NCG 2018'!A1153</f>
        <v>42791</v>
      </c>
      <c r="B1153" s="47">
        <f>'Marktpreise EEX NCG 2018'!G1153+'Bayer Gesamt 2018'!E$7</f>
        <v>18.341651282051288</v>
      </c>
      <c r="C1153" s="47"/>
      <c r="D1153" s="47"/>
      <c r="E1153" s="47">
        <f>IF(F1153&gt;0,F1153+'Bayer Gesamt 2018'!E$7,E1152)</f>
        <v>18.139600000000002</v>
      </c>
      <c r="F1153" s="47">
        <f>'Marktpreise EEX NCG 2018'!B1153</f>
        <v>0</v>
      </c>
      <c r="G1153">
        <f>'Marktpreise EEX NCG 2018'!H1153</f>
        <v>18.132051282051286</v>
      </c>
      <c r="H1153">
        <f>'Marktpreise EEX NCG 2018'!I1153</f>
        <v>18.187999999999999</v>
      </c>
      <c r="I1153">
        <f>'Marktpreise EEX NCG 2018'!N1153+0.19</f>
        <v>16.953115000000128</v>
      </c>
      <c r="J1153">
        <f t="shared" si="3"/>
        <v>17.217044375</v>
      </c>
      <c r="K1153">
        <f t="shared" si="3"/>
        <v>16.63</v>
      </c>
    </row>
    <row r="1154" spans="1:11" x14ac:dyDescent="0.2">
      <c r="A1154" s="2">
        <f>'Marktpreise EEX NCG 2018'!A1154</f>
        <v>42792</v>
      </c>
      <c r="B1154" s="47">
        <f>'Marktpreise EEX NCG 2018'!G1154+'Bayer Gesamt 2018'!E$7</f>
        <v>18.341651282051288</v>
      </c>
      <c r="C1154" s="47"/>
      <c r="D1154" s="47"/>
      <c r="E1154" s="47">
        <f>IF(F1154&gt;0,F1154+'Bayer Gesamt 2018'!E$7,E1153)</f>
        <v>18.139600000000002</v>
      </c>
      <c r="F1154" s="47">
        <f>'Marktpreise EEX NCG 2018'!B1154</f>
        <v>0</v>
      </c>
      <c r="G1154">
        <f>'Marktpreise EEX NCG 2018'!H1154</f>
        <v>18.132051282051286</v>
      </c>
      <c r="H1154">
        <f>'Marktpreise EEX NCG 2018'!I1154</f>
        <v>18.163</v>
      </c>
      <c r="I1154">
        <f>'Marktpreise EEX NCG 2018'!N1154+0.19</f>
        <v>16.980160000000126</v>
      </c>
      <c r="J1154">
        <f t="shared" si="3"/>
        <v>17.217044375</v>
      </c>
      <c r="K1154">
        <f t="shared" si="3"/>
        <v>16.63</v>
      </c>
    </row>
    <row r="1155" spans="1:11" x14ac:dyDescent="0.2">
      <c r="A1155" s="2">
        <f>'Marktpreise EEX NCG 2018'!A1155</f>
        <v>42793</v>
      </c>
      <c r="B1155" s="47">
        <f>'Marktpreise EEX NCG 2018'!G1155+'Bayer Gesamt 2018'!E$7</f>
        <v>18.328850000000003</v>
      </c>
      <c r="C1155" s="47"/>
      <c r="D1155" s="47"/>
      <c r="E1155" s="47">
        <f>IF(F1155&gt;0,F1155+'Bayer Gesamt 2018'!E$7,E1154)</f>
        <v>17.829599999999999</v>
      </c>
      <c r="F1155" s="47">
        <f>'Marktpreise EEX NCG 2018'!B1155</f>
        <v>17.62</v>
      </c>
      <c r="G1155">
        <f>'Marktpreise EEX NCG 2018'!H1155</f>
        <v>18.119250000000001</v>
      </c>
      <c r="H1155">
        <f>'Marktpreise EEX NCG 2018'!I1155</f>
        <v>17.837</v>
      </c>
      <c r="I1155">
        <f>'Marktpreise EEX NCG 2018'!N1155+0.19</f>
        <v>17.00772000000012</v>
      </c>
      <c r="J1155">
        <f t="shared" si="3"/>
        <v>17.217044375</v>
      </c>
      <c r="K1155">
        <f t="shared" si="3"/>
        <v>16.63</v>
      </c>
    </row>
    <row r="1156" spans="1:11" x14ac:dyDescent="0.2">
      <c r="A1156" s="2">
        <f>'Marktpreise EEX NCG 2018'!A1156</f>
        <v>42794</v>
      </c>
      <c r="B1156" s="47">
        <f>'Marktpreise EEX NCG 2018'!G1156+'Bayer Gesamt 2018'!E$7</f>
        <v>18.309600000000003</v>
      </c>
      <c r="C1156" s="47"/>
      <c r="D1156" s="47"/>
      <c r="E1156" s="47">
        <f>IF(F1156&gt;0,F1156+'Bayer Gesamt 2018'!E$7,E1155)</f>
        <v>17.5396</v>
      </c>
      <c r="F1156" s="47">
        <f>'Marktpreise EEX NCG 2018'!B1156</f>
        <v>17.329999999999998</v>
      </c>
      <c r="G1156">
        <f>'Marktpreise EEX NCG 2018'!H1156</f>
        <v>18.100000000000005</v>
      </c>
      <c r="H1156">
        <f>'Marktpreise EEX NCG 2018'!I1156</f>
        <v>17.733000000000001</v>
      </c>
      <c r="I1156">
        <f>'Marktpreise EEX NCG 2018'!N1156+0.19</f>
        <v>17.037810000000118</v>
      </c>
      <c r="J1156">
        <f t="shared" si="3"/>
        <v>17.217044375</v>
      </c>
      <c r="K1156">
        <f t="shared" si="3"/>
        <v>16.63</v>
      </c>
    </row>
    <row r="1157" spans="1:11" x14ac:dyDescent="0.2">
      <c r="A1157" s="2">
        <f>'Marktpreise EEX NCG 2018'!A1157</f>
        <v>42795</v>
      </c>
      <c r="B1157" s="47">
        <f>'Marktpreise EEX NCG 2018'!G1157+'Bayer Gesamt 2018'!E$7</f>
        <v>18.294123809523811</v>
      </c>
      <c r="C1157" s="47">
        <f>'Bayer Gesamt 2018'!M16</f>
        <v>17.659599999999998</v>
      </c>
      <c r="D1157" s="47"/>
      <c r="E1157" s="47">
        <f>IF(F1157&gt;0,F1157+'Bayer Gesamt 2018'!E$7,E1156)</f>
        <v>17.659599999999998</v>
      </c>
      <c r="F1157" s="47">
        <f>'Marktpreise EEX NCG 2018'!B1157</f>
        <v>17.45</v>
      </c>
      <c r="G1157">
        <f>'Marktpreise EEX NCG 2018'!H1157</f>
        <v>18.084523809523812</v>
      </c>
      <c r="H1157">
        <f>'Marktpreise EEX NCG 2018'!I1157</f>
        <v>17.445</v>
      </c>
      <c r="I1157">
        <f>'Marktpreise EEX NCG 2018'!N1157+0.19</f>
        <v>17.066500000000126</v>
      </c>
      <c r="J1157">
        <v>16.615100999999999</v>
      </c>
      <c r="K1157">
        <f t="shared" si="3"/>
        <v>16.63</v>
      </c>
    </row>
    <row r="1158" spans="1:11" x14ac:dyDescent="0.2">
      <c r="A1158" s="2">
        <f>'Marktpreise EEX NCG 2018'!A1158</f>
        <v>42796</v>
      </c>
      <c r="B1158" s="47">
        <f>'Marktpreise EEX NCG 2018'!G1158+'Bayer Gesamt 2018'!E$7</f>
        <v>18.275181395348838</v>
      </c>
      <c r="C1158" s="47">
        <f>'Bayer Gesamt 2018'!M17</f>
        <v>17.659599999999998</v>
      </c>
      <c r="D1158" s="47"/>
      <c r="E1158" s="47">
        <f>IF(F1158&gt;0,F1158+'Bayer Gesamt 2018'!E$7,E1157)</f>
        <v>17.479599999999998</v>
      </c>
      <c r="F1158" s="47">
        <f>'Marktpreise EEX NCG 2018'!B1158</f>
        <v>17.27</v>
      </c>
      <c r="G1158">
        <f>'Marktpreise EEX NCG 2018'!H1158</f>
        <v>18.06558139534884</v>
      </c>
      <c r="H1158">
        <f>'Marktpreise EEX NCG 2018'!I1158</f>
        <v>17.474</v>
      </c>
      <c r="I1158">
        <f>'Marktpreise EEX NCG 2018'!N1158+0.19</f>
        <v>17.094425000000122</v>
      </c>
      <c r="J1158">
        <f>J1157</f>
        <v>16.615100999999999</v>
      </c>
      <c r="K1158">
        <f t="shared" si="3"/>
        <v>16.63</v>
      </c>
    </row>
    <row r="1159" spans="1:11" x14ac:dyDescent="0.2">
      <c r="A1159" s="2">
        <f>'Marktpreise EEX NCG 2018'!A1159</f>
        <v>42797</v>
      </c>
      <c r="B1159" s="47">
        <f>'Marktpreise EEX NCG 2018'!G1159+'Bayer Gesamt 2018'!E$7</f>
        <v>18.258690909090916</v>
      </c>
      <c r="C1159" s="47">
        <f>'Bayer Gesamt 2018'!M18</f>
        <v>17.586266666666663</v>
      </c>
      <c r="D1159" s="47"/>
      <c r="E1159" s="47">
        <f>IF(F1159&gt;0,F1159+'Bayer Gesamt 2018'!E$7,E1158)</f>
        <v>17.549599999999998</v>
      </c>
      <c r="F1159" s="47">
        <f>'Marktpreise EEX NCG 2018'!B1159</f>
        <v>17.34</v>
      </c>
      <c r="G1159">
        <f>'Marktpreise EEX NCG 2018'!H1159</f>
        <v>18.049090909090914</v>
      </c>
      <c r="H1159">
        <f>'Marktpreise EEX NCG 2018'!I1159</f>
        <v>16.957999999999998</v>
      </c>
      <c r="I1159">
        <f>'Marktpreise EEX NCG 2018'!N1159+0.19</f>
        <v>17.122895000000117</v>
      </c>
      <c r="J1159">
        <f t="shared" ref="J1159:K1174" si="4">J1158</f>
        <v>16.615100999999999</v>
      </c>
      <c r="K1159">
        <f t="shared" si="3"/>
        <v>16.63</v>
      </c>
    </row>
    <row r="1160" spans="1:11" x14ac:dyDescent="0.2">
      <c r="A1160" s="2">
        <f>'Marktpreise EEX NCG 2018'!A1160</f>
        <v>42798</v>
      </c>
      <c r="B1160" s="47">
        <f>'Marktpreise EEX NCG 2018'!G1160+'Bayer Gesamt 2018'!E$7</f>
        <v>18.258690909090916</v>
      </c>
      <c r="C1160" s="47">
        <f>'Bayer Gesamt 2018'!M19</f>
        <v>17.586266666666663</v>
      </c>
      <c r="D1160" s="47"/>
      <c r="E1160" s="47">
        <f>IF(F1160&gt;0,F1160+'Bayer Gesamt 2018'!E$7,E1159)</f>
        <v>17.549599999999998</v>
      </c>
      <c r="F1160" s="47">
        <f>'Marktpreise EEX NCG 2018'!B1160</f>
        <v>0</v>
      </c>
      <c r="G1160">
        <f>'Marktpreise EEX NCG 2018'!H1160</f>
        <v>18.049090909090914</v>
      </c>
      <c r="H1160">
        <f>'Marktpreise EEX NCG 2018'!I1160</f>
        <v>16.928000000000001</v>
      </c>
      <c r="I1160">
        <f>'Marktpreise EEX NCG 2018'!N1160+0.19</f>
        <v>17.149585000000116</v>
      </c>
      <c r="J1160">
        <f t="shared" si="4"/>
        <v>16.615100999999999</v>
      </c>
      <c r="K1160">
        <f t="shared" si="3"/>
        <v>16.63</v>
      </c>
    </row>
    <row r="1161" spans="1:11" x14ac:dyDescent="0.2">
      <c r="A1161" s="2">
        <f>'Marktpreise EEX NCG 2018'!A1161</f>
        <v>42799</v>
      </c>
      <c r="B1161" s="47">
        <f>'Marktpreise EEX NCG 2018'!G1161+'Bayer Gesamt 2018'!E$7</f>
        <v>18.258690909090916</v>
      </c>
      <c r="C1161" s="47">
        <f>'Bayer Gesamt 2018'!M20</f>
        <v>17.586266666666663</v>
      </c>
      <c r="D1161" s="47"/>
      <c r="E1161" s="47">
        <f>IF(F1161&gt;0,F1161+'Bayer Gesamt 2018'!E$7,E1160)</f>
        <v>17.549599999999998</v>
      </c>
      <c r="F1161" s="47">
        <f>'Marktpreise EEX NCG 2018'!B1161</f>
        <v>0</v>
      </c>
      <c r="G1161">
        <f>'Marktpreise EEX NCG 2018'!H1161</f>
        <v>18.049090909090914</v>
      </c>
      <c r="H1161">
        <f>'Marktpreise EEX NCG 2018'!I1161</f>
        <v>17.178000000000001</v>
      </c>
      <c r="I1161">
        <f>'Marktpreise EEX NCG 2018'!N1161+0.19</f>
        <v>17.177150000000111</v>
      </c>
      <c r="J1161">
        <f t="shared" si="4"/>
        <v>16.615100999999999</v>
      </c>
      <c r="K1161">
        <f t="shared" si="3"/>
        <v>16.63</v>
      </c>
    </row>
    <row r="1162" spans="1:11" x14ac:dyDescent="0.2">
      <c r="A1162" s="2">
        <f>'Marktpreise EEX NCG 2018'!A1162</f>
        <v>42800</v>
      </c>
      <c r="B1162" s="47">
        <f>'Marktpreise EEX NCG 2018'!G1162+'Bayer Gesamt 2018'!E$7</f>
        <v>18.243600000000008</v>
      </c>
      <c r="C1162" s="47">
        <f>'Bayer Gesamt 2018'!M21</f>
        <v>17.584599999999998</v>
      </c>
      <c r="D1162" s="47"/>
      <c r="E1162" s="47">
        <f>IF(F1162&gt;0,F1162+'Bayer Gesamt 2018'!E$7,E1161)</f>
        <v>17.579599999999999</v>
      </c>
      <c r="F1162" s="47">
        <f>'Marktpreise EEX NCG 2018'!B1162</f>
        <v>17.37</v>
      </c>
      <c r="G1162">
        <f>'Marktpreise EEX NCG 2018'!H1162</f>
        <v>18.034000000000006</v>
      </c>
      <c r="H1162">
        <f>'Marktpreise EEX NCG 2018'!I1162</f>
        <v>17.120999999999999</v>
      </c>
      <c r="I1162">
        <f>'Marktpreise EEX NCG 2018'!N1162+0.19</f>
        <v>17.205150000000106</v>
      </c>
      <c r="J1162">
        <f t="shared" si="4"/>
        <v>16.615100999999999</v>
      </c>
      <c r="K1162">
        <f t="shared" si="3"/>
        <v>16.63</v>
      </c>
    </row>
    <row r="1163" spans="1:11" x14ac:dyDescent="0.2">
      <c r="A1163" s="2">
        <f>'Marktpreise EEX NCG 2018'!A1163</f>
        <v>42801</v>
      </c>
      <c r="B1163" s="47">
        <f>'Marktpreise EEX NCG 2018'!G1163+'Bayer Gesamt 2018'!E$7</f>
        <v>18.225252173913049</v>
      </c>
      <c r="C1163" s="47">
        <f>'Bayer Gesamt 2018'!M22</f>
        <v>17.584599999999998</v>
      </c>
      <c r="D1163" s="47"/>
      <c r="E1163" s="47">
        <f>IF(F1163&gt;0,F1163+'Bayer Gesamt 2018'!E$7,E1162)</f>
        <v>17.3996</v>
      </c>
      <c r="F1163" s="47">
        <f>'Marktpreise EEX NCG 2018'!B1163</f>
        <v>17.190000000000001</v>
      </c>
      <c r="G1163">
        <f>'Marktpreise EEX NCG 2018'!H1163</f>
        <v>18.01565217391305</v>
      </c>
      <c r="H1163">
        <f>'Marktpreise EEX NCG 2018'!I1163</f>
        <v>17.224</v>
      </c>
      <c r="I1163">
        <f>'Marktpreise EEX NCG 2018'!N1163+0.19</f>
        <v>17.237575000000088</v>
      </c>
      <c r="J1163">
        <f t="shared" si="4"/>
        <v>16.615100999999999</v>
      </c>
      <c r="K1163">
        <f t="shared" si="4"/>
        <v>16.63</v>
      </c>
    </row>
    <row r="1164" spans="1:11" x14ac:dyDescent="0.2">
      <c r="A1164" s="2">
        <f>'Marktpreise EEX NCG 2018'!A1164</f>
        <v>42802</v>
      </c>
      <c r="B1164" s="47">
        <f>'Marktpreise EEX NCG 2018'!G1164+'Bayer Gesamt 2018'!E$7</f>
        <v>18.205770212765962</v>
      </c>
      <c r="C1164" s="47">
        <f>'Bayer Gesamt 2018'!M23</f>
        <v>17.584599999999998</v>
      </c>
      <c r="D1164" s="47"/>
      <c r="E1164" s="47">
        <f>IF(F1164&gt;0,F1164+'Bayer Gesamt 2018'!E$7,E1163)</f>
        <v>17.309600000000003</v>
      </c>
      <c r="F1164" s="47">
        <f>'Marktpreise EEX NCG 2018'!B1164</f>
        <v>17.100000000000001</v>
      </c>
      <c r="G1164">
        <f>'Marktpreise EEX NCG 2018'!H1164</f>
        <v>17.996170212765964</v>
      </c>
      <c r="H1164">
        <f>'Marktpreise EEX NCG 2018'!I1164</f>
        <v>16.742000000000001</v>
      </c>
      <c r="I1164">
        <f>'Marktpreise EEX NCG 2018'!N1164+0.19</f>
        <v>17.267410000000073</v>
      </c>
      <c r="J1164">
        <f t="shared" si="4"/>
        <v>16.615100999999999</v>
      </c>
      <c r="K1164">
        <f t="shared" si="4"/>
        <v>16.63</v>
      </c>
    </row>
    <row r="1165" spans="1:11" x14ac:dyDescent="0.2">
      <c r="A1165" s="2">
        <f>'Marktpreise EEX NCG 2018'!A1165</f>
        <v>42803</v>
      </c>
      <c r="B1165" s="47">
        <f>'Marktpreise EEX NCG 2018'!G1165+'Bayer Gesamt 2018'!E$7</f>
        <v>18.180225000000007</v>
      </c>
      <c r="C1165" s="47">
        <f>'Bayer Gesamt 2018'!M24</f>
        <v>17.584599999999998</v>
      </c>
      <c r="D1165" s="47"/>
      <c r="E1165" s="47">
        <f>IF(F1165&gt;0,F1165+'Bayer Gesamt 2018'!E$7,E1164)</f>
        <v>16.979599999999998</v>
      </c>
      <c r="F1165" s="47">
        <f>'Marktpreise EEX NCG 2018'!B1165</f>
        <v>16.77</v>
      </c>
      <c r="G1165">
        <f>'Marktpreise EEX NCG 2018'!H1165</f>
        <v>17.970625000000005</v>
      </c>
      <c r="H1165">
        <f>'Marktpreise EEX NCG 2018'!I1165</f>
        <v>16.585999999999999</v>
      </c>
      <c r="I1165">
        <f>'Marktpreise EEX NCG 2018'!N1165+0.19</f>
        <v>17.296030000000066</v>
      </c>
      <c r="J1165">
        <f t="shared" si="4"/>
        <v>16.615100999999999</v>
      </c>
      <c r="K1165">
        <f t="shared" si="4"/>
        <v>16.63</v>
      </c>
    </row>
    <row r="1166" spans="1:11" x14ac:dyDescent="0.2">
      <c r="A1166" s="2">
        <f>'Marktpreise EEX NCG 2018'!A1166</f>
        <v>42804</v>
      </c>
      <c r="B1166" s="47">
        <f>'Marktpreise EEX NCG 2018'!G1166+'Bayer Gesamt 2018'!E$7</f>
        <v>18.156334693877554</v>
      </c>
      <c r="C1166" s="47">
        <f>'Bayer Gesamt 2018'!M25</f>
        <v>17.297099999999997</v>
      </c>
      <c r="D1166" s="47"/>
      <c r="E1166" s="47">
        <f>IF(F1166&gt;0,F1166+'Bayer Gesamt 2018'!E$7,E1165)</f>
        <v>17.009599999999999</v>
      </c>
      <c r="F1166" s="47">
        <f>'Marktpreise EEX NCG 2018'!B1166</f>
        <v>16.8</v>
      </c>
      <c r="G1166">
        <f>'Marktpreise EEX NCG 2018'!H1166</f>
        <v>17.946734693877556</v>
      </c>
      <c r="H1166">
        <f>'Marktpreise EEX NCG 2018'!I1166</f>
        <v>16.454999999999998</v>
      </c>
      <c r="I1166">
        <f>'Marktpreise EEX NCG 2018'!N1166+0.19</f>
        <v>17.322280000000067</v>
      </c>
      <c r="J1166">
        <f t="shared" si="4"/>
        <v>16.615100999999999</v>
      </c>
      <c r="K1166">
        <f t="shared" si="4"/>
        <v>16.63</v>
      </c>
    </row>
    <row r="1167" spans="1:11" x14ac:dyDescent="0.2">
      <c r="A1167" s="2">
        <f>'Marktpreise EEX NCG 2018'!A1167</f>
        <v>42805</v>
      </c>
      <c r="B1167" s="47">
        <f>'Marktpreise EEX NCG 2018'!G1167+'Bayer Gesamt 2018'!E$7</f>
        <v>18.156334693877554</v>
      </c>
      <c r="C1167" s="47">
        <f>'Bayer Gesamt 2018'!M26</f>
        <v>17.297099999999997</v>
      </c>
      <c r="D1167" s="47"/>
      <c r="E1167" s="47">
        <f>IF(F1167&gt;0,F1167+'Bayer Gesamt 2018'!E$7,E1166)</f>
        <v>17.009599999999999</v>
      </c>
      <c r="F1167" s="47">
        <f>'Marktpreise EEX NCG 2018'!B1167</f>
        <v>0</v>
      </c>
      <c r="G1167">
        <f>'Marktpreise EEX NCG 2018'!H1167</f>
        <v>17.946734693877556</v>
      </c>
      <c r="H1167">
        <f>'Marktpreise EEX NCG 2018'!I1167</f>
        <v>16.420000000000002</v>
      </c>
      <c r="I1167">
        <f>'Marktpreise EEX NCG 2018'!N1167+0.19</f>
        <v>17.345210000000062</v>
      </c>
      <c r="J1167">
        <f t="shared" si="4"/>
        <v>16.615100999999999</v>
      </c>
      <c r="K1167">
        <f t="shared" si="4"/>
        <v>16.63</v>
      </c>
    </row>
    <row r="1168" spans="1:11" x14ac:dyDescent="0.2">
      <c r="A1168" s="2">
        <f>'Marktpreise EEX NCG 2018'!A1168</f>
        <v>42806</v>
      </c>
      <c r="B1168" s="47">
        <f>'Marktpreise EEX NCG 2018'!G1168+'Bayer Gesamt 2018'!E$7</f>
        <v>18.156334693877554</v>
      </c>
      <c r="C1168" s="47">
        <f>'Bayer Gesamt 2018'!M27</f>
        <v>17.297099999999997</v>
      </c>
      <c r="D1168" s="47"/>
      <c r="E1168" s="47">
        <f>IF(F1168&gt;0,F1168+'Bayer Gesamt 2018'!E$7,E1167)</f>
        <v>17.009599999999999</v>
      </c>
      <c r="F1168" s="47">
        <f>'Marktpreise EEX NCG 2018'!B1168</f>
        <v>0</v>
      </c>
      <c r="G1168">
        <f>'Marktpreise EEX NCG 2018'!H1168</f>
        <v>17.946734693877556</v>
      </c>
      <c r="H1168">
        <f>'Marktpreise EEX NCG 2018'!I1168</f>
        <v>16.666</v>
      </c>
      <c r="I1168">
        <f>'Marktpreise EEX NCG 2018'!N1168+0.19</f>
        <v>17.371110000000062</v>
      </c>
      <c r="J1168">
        <f t="shared" si="4"/>
        <v>16.615100999999999</v>
      </c>
      <c r="K1168">
        <f t="shared" si="4"/>
        <v>16.63</v>
      </c>
    </row>
    <row r="1169" spans="1:11" x14ac:dyDescent="0.2">
      <c r="A1169" s="2">
        <f>'Marktpreise EEX NCG 2018'!A1169</f>
        <v>42807</v>
      </c>
      <c r="B1169" s="47">
        <f>'Marktpreise EEX NCG 2018'!G1169+'Bayer Gesamt 2018'!E$7</f>
        <v>18.128400000000006</v>
      </c>
      <c r="C1169" s="47">
        <f>'Bayer Gesamt 2018'!M28</f>
        <v>17.297099999999997</v>
      </c>
      <c r="D1169" s="47"/>
      <c r="E1169" s="47">
        <f>IF(F1169&gt;0,F1169+'Bayer Gesamt 2018'!E$7,E1168)</f>
        <v>16.759599999999999</v>
      </c>
      <c r="F1169" s="47">
        <f>'Marktpreise EEX NCG 2018'!B1169</f>
        <v>16.55</v>
      </c>
      <c r="G1169">
        <f>'Marktpreise EEX NCG 2018'!H1169</f>
        <v>17.918800000000005</v>
      </c>
      <c r="H1169">
        <f>'Marktpreise EEX NCG 2018'!I1169</f>
        <v>16.289000000000001</v>
      </c>
      <c r="I1169">
        <f>'Marktpreise EEX NCG 2018'!N1169+0.19</f>
        <v>17.395980000000073</v>
      </c>
      <c r="J1169">
        <f t="shared" si="4"/>
        <v>16.615100999999999</v>
      </c>
      <c r="K1169">
        <f t="shared" si="4"/>
        <v>16.63</v>
      </c>
    </row>
    <row r="1170" spans="1:11" x14ac:dyDescent="0.2">
      <c r="A1170" s="2">
        <f>'Marktpreise EEX NCG 2018'!A1170</f>
        <v>42808</v>
      </c>
      <c r="B1170" s="47">
        <f>'Marktpreise EEX NCG 2018'!G1170+'Bayer Gesamt 2018'!E$7</f>
        <v>18.102345098039223</v>
      </c>
      <c r="C1170" s="47">
        <f>'Bayer Gesamt 2018'!M29</f>
        <v>17.197599999999998</v>
      </c>
      <c r="D1170" s="47"/>
      <c r="E1170" s="47">
        <f>IF(F1170&gt;0,F1170+'Bayer Gesamt 2018'!E$7,E1169)</f>
        <v>16.799599999999998</v>
      </c>
      <c r="F1170" s="47">
        <f>'Marktpreise EEX NCG 2018'!B1170</f>
        <v>16.59</v>
      </c>
      <c r="G1170">
        <f>'Marktpreise EEX NCG 2018'!H1170</f>
        <v>17.892745098039221</v>
      </c>
      <c r="H1170">
        <f>'Marktpreise EEX NCG 2018'!I1170</f>
        <v>16.402999999999999</v>
      </c>
      <c r="I1170">
        <f>'Marktpreise EEX NCG 2018'!N1170+0.19</f>
        <v>17.42029500000006</v>
      </c>
      <c r="J1170">
        <f t="shared" si="4"/>
        <v>16.615100999999999</v>
      </c>
      <c r="K1170">
        <f t="shared" si="4"/>
        <v>16.63</v>
      </c>
    </row>
    <row r="1171" spans="1:11" x14ac:dyDescent="0.2">
      <c r="A1171" s="2">
        <f>'Marktpreise EEX NCG 2018'!A1171</f>
        <v>42809</v>
      </c>
      <c r="B1171" s="47">
        <f>'Marktpreise EEX NCG 2018'!G1171+'Bayer Gesamt 2018'!E$7</f>
        <v>18.078446153846158</v>
      </c>
      <c r="C1171" s="47">
        <f>'Bayer Gesamt 2018'!M30</f>
        <v>17.166872727272725</v>
      </c>
      <c r="D1171" s="47"/>
      <c r="E1171" s="47">
        <f>IF(F1171&gt;0,F1171+'Bayer Gesamt 2018'!E$7,E1170)</f>
        <v>16.8596</v>
      </c>
      <c r="F1171" s="47">
        <f>'Marktpreise EEX NCG 2018'!B1171</f>
        <v>16.649999999999999</v>
      </c>
      <c r="G1171">
        <f>'Marktpreise EEX NCG 2018'!H1171</f>
        <v>17.868846153846157</v>
      </c>
      <c r="H1171">
        <f>'Marktpreise EEX NCG 2018'!I1171</f>
        <v>16.544</v>
      </c>
      <c r="I1171">
        <f>'Marktpreise EEX NCG 2018'!N1171+0.19</f>
        <v>17.445565000000062</v>
      </c>
      <c r="J1171">
        <f t="shared" si="4"/>
        <v>16.615100999999999</v>
      </c>
      <c r="K1171">
        <f t="shared" si="4"/>
        <v>16.63</v>
      </c>
    </row>
    <row r="1172" spans="1:11" x14ac:dyDescent="0.2">
      <c r="A1172" s="2">
        <f>'Marktpreise EEX NCG 2018'!A1172</f>
        <v>42810</v>
      </c>
      <c r="B1172" s="47">
        <f>'Marktpreise EEX NCG 2018'!G1172+'Bayer Gesamt 2018'!E$7</f>
        <v>18.056015094339628</v>
      </c>
      <c r="C1172" s="47">
        <f>'Bayer Gesamt 2018'!M31</f>
        <v>17.143766666666664</v>
      </c>
      <c r="D1172" s="47"/>
      <c r="E1172" s="47">
        <f>IF(F1172&gt;0,F1172+'Bayer Gesamt 2018'!E$7,E1171)</f>
        <v>16.889600000000002</v>
      </c>
      <c r="F1172" s="47">
        <f>'Marktpreise EEX NCG 2018'!B1172</f>
        <v>16.68</v>
      </c>
      <c r="G1172">
        <f>'Marktpreise EEX NCG 2018'!H1172</f>
        <v>17.846415094339626</v>
      </c>
      <c r="H1172">
        <f>'Marktpreise EEX NCG 2018'!I1172</f>
        <v>16.294</v>
      </c>
      <c r="I1172">
        <f>'Marktpreise EEX NCG 2018'!N1172+0.19</f>
        <v>17.468525000000064</v>
      </c>
      <c r="J1172">
        <f t="shared" si="4"/>
        <v>16.615100999999999</v>
      </c>
      <c r="K1172">
        <f t="shared" si="4"/>
        <v>16.63</v>
      </c>
    </row>
    <row r="1173" spans="1:11" x14ac:dyDescent="0.2">
      <c r="A1173" s="2">
        <f>'Marktpreise EEX NCG 2018'!A1173</f>
        <v>42811</v>
      </c>
      <c r="B1173" s="47">
        <f>'Marktpreise EEX NCG 2018'!G1173+'Bayer Gesamt 2018'!E$7</f>
        <v>18.036081481481482</v>
      </c>
      <c r="C1173" s="47">
        <f>'Bayer Gesamt 2018'!M32</f>
        <v>17.131138461538459</v>
      </c>
      <c r="D1173" s="47"/>
      <c r="E1173" s="47">
        <f>IF(F1173&gt;0,F1173+'Bayer Gesamt 2018'!E$7,E1172)</f>
        <v>16.979599999999998</v>
      </c>
      <c r="F1173" s="47">
        <f>'Marktpreise EEX NCG 2018'!B1173</f>
        <v>16.77</v>
      </c>
      <c r="G1173">
        <f>'Marktpreise EEX NCG 2018'!H1173</f>
        <v>17.826481481481483</v>
      </c>
      <c r="H1173">
        <f>'Marktpreise EEX NCG 2018'!I1173</f>
        <v>16.096</v>
      </c>
      <c r="I1173">
        <f>'Marktpreise EEX NCG 2018'!N1173+0.19</f>
        <v>17.488805000000067</v>
      </c>
      <c r="J1173">
        <f t="shared" si="4"/>
        <v>16.615100999999999</v>
      </c>
      <c r="K1173">
        <f t="shared" si="4"/>
        <v>16.63</v>
      </c>
    </row>
    <row r="1174" spans="1:11" x14ac:dyDescent="0.2">
      <c r="A1174" s="2">
        <f>'Marktpreise EEX NCG 2018'!A1174</f>
        <v>42812</v>
      </c>
      <c r="B1174" s="47">
        <f>'Marktpreise EEX NCG 2018'!G1174+'Bayer Gesamt 2018'!E$7</f>
        <v>18.036081481481482</v>
      </c>
      <c r="C1174" s="47">
        <f>'Bayer Gesamt 2018'!M33</f>
        <v>17.131138461538459</v>
      </c>
      <c r="D1174" s="47"/>
      <c r="E1174" s="47">
        <f>IF(F1174&gt;0,F1174+'Bayer Gesamt 2018'!E$7,E1173)</f>
        <v>16.979599999999998</v>
      </c>
      <c r="F1174" s="47">
        <f>'Marktpreise EEX NCG 2018'!B1174</f>
        <v>0</v>
      </c>
      <c r="G1174">
        <f>'Marktpreise EEX NCG 2018'!H1174</f>
        <v>17.826481481481483</v>
      </c>
      <c r="H1174">
        <f>'Marktpreise EEX NCG 2018'!I1174</f>
        <v>16.053000000000001</v>
      </c>
      <c r="I1174">
        <f>'Marktpreise EEX NCG 2018'!N1174+0.19</f>
        <v>17.508120000000073</v>
      </c>
      <c r="J1174">
        <f t="shared" si="4"/>
        <v>16.615100999999999</v>
      </c>
      <c r="K1174">
        <f t="shared" si="4"/>
        <v>16.63</v>
      </c>
    </row>
    <row r="1175" spans="1:11" x14ac:dyDescent="0.2">
      <c r="A1175" s="2">
        <f>'Marktpreise EEX NCG 2018'!A1175</f>
        <v>42813</v>
      </c>
      <c r="B1175" s="47">
        <f>'Marktpreise EEX NCG 2018'!G1175+'Bayer Gesamt 2018'!E$7</f>
        <v>18.036081481481482</v>
      </c>
      <c r="C1175" s="47">
        <f>'Bayer Gesamt 2018'!M34</f>
        <v>17.131138461538459</v>
      </c>
      <c r="D1175" s="47"/>
      <c r="E1175" s="47">
        <f>IF(F1175&gt;0,F1175+'Bayer Gesamt 2018'!E$7,E1174)</f>
        <v>16.979599999999998</v>
      </c>
      <c r="F1175" s="47">
        <f>'Marktpreise EEX NCG 2018'!B1175</f>
        <v>0</v>
      </c>
      <c r="G1175">
        <f>'Marktpreise EEX NCG 2018'!H1175</f>
        <v>17.826481481481483</v>
      </c>
      <c r="H1175">
        <f>'Marktpreise EEX NCG 2018'!I1175</f>
        <v>16.12</v>
      </c>
      <c r="I1175">
        <f>'Marktpreise EEX NCG 2018'!N1175+0.19</f>
        <v>17.527740000000069</v>
      </c>
      <c r="J1175">
        <f t="shared" ref="J1175:K1190" si="5">J1174</f>
        <v>16.615100999999999</v>
      </c>
      <c r="K1175">
        <f t="shared" si="5"/>
        <v>16.63</v>
      </c>
    </row>
    <row r="1176" spans="1:11" x14ac:dyDescent="0.2">
      <c r="A1176" s="2">
        <f>'Marktpreise EEX NCG 2018'!A1176</f>
        <v>42814</v>
      </c>
      <c r="B1176" s="47">
        <f>'Marktpreise EEX NCG 2018'!G1176+'Bayer Gesamt 2018'!E$7</f>
        <v>18.014145454545456</v>
      </c>
      <c r="C1176" s="47">
        <f>'Bayer Gesamt 2018'!M35</f>
        <v>17.131138461538459</v>
      </c>
      <c r="D1176" s="47"/>
      <c r="E1176" s="47">
        <f>IF(F1176&gt;0,F1176+'Bayer Gesamt 2018'!E$7,E1175)</f>
        <v>16.829599999999999</v>
      </c>
      <c r="F1176" s="47">
        <f>'Marktpreise EEX NCG 2018'!B1176</f>
        <v>16.62</v>
      </c>
      <c r="G1176">
        <f>'Marktpreise EEX NCG 2018'!H1176</f>
        <v>17.804545454545458</v>
      </c>
      <c r="H1176">
        <f>'Marktpreise EEX NCG 2018'!I1176</f>
        <v>16.085999999999999</v>
      </c>
      <c r="I1176">
        <f>'Marktpreise EEX NCG 2018'!N1176+0.19</f>
        <v>17.546725000000063</v>
      </c>
      <c r="J1176">
        <f t="shared" si="5"/>
        <v>16.615100999999999</v>
      </c>
      <c r="K1176">
        <f t="shared" si="5"/>
        <v>16.63</v>
      </c>
    </row>
    <row r="1177" spans="1:11" x14ac:dyDescent="0.2">
      <c r="A1177" s="2">
        <f>'Marktpreise EEX NCG 2018'!A1177</f>
        <v>42815</v>
      </c>
      <c r="B1177" s="47">
        <f>'Marktpreise EEX NCG 2018'!G1177+'Bayer Gesamt 2018'!E$7</f>
        <v>17.989957142857143</v>
      </c>
      <c r="C1177" s="47">
        <f>'Bayer Gesamt 2018'!M36</f>
        <v>17.131138461538459</v>
      </c>
      <c r="D1177" s="47"/>
      <c r="E1177" s="47">
        <f>IF(F1177&gt;0,F1177+'Bayer Gesamt 2018'!E$7,E1176)</f>
        <v>16.659599999999998</v>
      </c>
      <c r="F1177" s="47">
        <f>'Marktpreise EEX NCG 2018'!B1177</f>
        <v>16.45</v>
      </c>
      <c r="G1177">
        <f>'Marktpreise EEX NCG 2018'!H1177</f>
        <v>17.780357142857145</v>
      </c>
      <c r="H1177">
        <f>'Marktpreise EEX NCG 2018'!I1177</f>
        <v>16.065000000000001</v>
      </c>
      <c r="I1177">
        <f>'Marktpreise EEX NCG 2018'!N1177+0.19</f>
        <v>17.564285000000055</v>
      </c>
      <c r="J1177">
        <f t="shared" si="5"/>
        <v>16.615100999999999</v>
      </c>
      <c r="K1177">
        <f t="shared" si="5"/>
        <v>16.63</v>
      </c>
    </row>
    <row r="1178" spans="1:11" x14ac:dyDescent="0.2">
      <c r="A1178" s="2">
        <f>'Marktpreise EEX NCG 2018'!A1178</f>
        <v>42816</v>
      </c>
      <c r="B1178" s="47">
        <f>'Marktpreise EEX NCG 2018'!G1178+'Bayer Gesamt 2018'!E$7</f>
        <v>17.965564912280705</v>
      </c>
      <c r="C1178" s="47">
        <f>'Bayer Gesamt 2018'!M37</f>
        <v>17.131138461538459</v>
      </c>
      <c r="D1178" s="47"/>
      <c r="E1178" s="47">
        <f>IF(F1178&gt;0,F1178+'Bayer Gesamt 2018'!E$7,E1177)</f>
        <v>16.599600000000002</v>
      </c>
      <c r="F1178" s="47">
        <f>'Marktpreise EEX NCG 2018'!B1178</f>
        <v>16.39</v>
      </c>
      <c r="G1178">
        <f>'Marktpreise EEX NCG 2018'!H1178</f>
        <v>17.755964912280703</v>
      </c>
      <c r="H1178">
        <f>'Marktpreise EEX NCG 2018'!I1178</f>
        <v>15.853</v>
      </c>
      <c r="I1178">
        <f>'Marktpreise EEX NCG 2018'!N1178+0.19</f>
        <v>17.580800000000057</v>
      </c>
      <c r="J1178">
        <f t="shared" si="5"/>
        <v>16.615100999999999</v>
      </c>
      <c r="K1178">
        <f t="shared" si="5"/>
        <v>16.63</v>
      </c>
    </row>
    <row r="1179" spans="1:11" x14ac:dyDescent="0.2">
      <c r="A1179" s="2">
        <f>'Marktpreise EEX NCG 2018'!A1179</f>
        <v>42817</v>
      </c>
      <c r="B1179" s="47">
        <f>'Marktpreise EEX NCG 2018'!G1179+'Bayer Gesamt 2018'!E$7</f>
        <v>17.942703448275864</v>
      </c>
      <c r="C1179" s="47">
        <f>'Bayer Gesamt 2018'!M38</f>
        <v>17.015482352941174</v>
      </c>
      <c r="D1179" s="47"/>
      <c r="E1179" s="47">
        <f>IF(F1179&gt;0,F1179+'Bayer Gesamt 2018'!E$7,E1178)</f>
        <v>16.639600000000002</v>
      </c>
      <c r="F1179" s="47">
        <f>'Marktpreise EEX NCG 2018'!B1179</f>
        <v>16.43</v>
      </c>
      <c r="G1179">
        <f>'Marktpreise EEX NCG 2018'!H1179</f>
        <v>17.733103448275866</v>
      </c>
      <c r="H1179">
        <f>'Marktpreise EEX NCG 2018'!I1179</f>
        <v>15.867000000000001</v>
      </c>
      <c r="I1179">
        <f>'Marktpreise EEX NCG 2018'!N1179+0.19</f>
        <v>17.596595000000054</v>
      </c>
      <c r="J1179">
        <f t="shared" si="5"/>
        <v>16.615100999999999</v>
      </c>
      <c r="K1179">
        <f t="shared" si="5"/>
        <v>16.63</v>
      </c>
    </row>
    <row r="1180" spans="1:11" x14ac:dyDescent="0.2">
      <c r="A1180" s="2">
        <f>'Marktpreise EEX NCG 2018'!A1180</f>
        <v>42818</v>
      </c>
      <c r="B1180" s="47">
        <f>'Marktpreise EEX NCG 2018'!G1180+'Bayer Gesamt 2018'!E$7</f>
        <v>17.91858305084746</v>
      </c>
      <c r="C1180" s="47">
        <f>'Bayer Gesamt 2018'!M39</f>
        <v>17.015482352941174</v>
      </c>
      <c r="D1180" s="47"/>
      <c r="E1180" s="47">
        <f>IF(F1180&gt;0,F1180+'Bayer Gesamt 2018'!E$7,E1179)</f>
        <v>16.519599999999997</v>
      </c>
      <c r="F1180" s="47">
        <f>'Marktpreise EEX NCG 2018'!B1180</f>
        <v>16.309999999999999</v>
      </c>
      <c r="G1180">
        <f>'Marktpreise EEX NCG 2018'!H1180</f>
        <v>17.708983050847461</v>
      </c>
      <c r="H1180">
        <f>'Marktpreise EEX NCG 2018'!I1180</f>
        <v>15.526</v>
      </c>
      <c r="I1180">
        <f>'Marktpreise EEX NCG 2018'!N1180+0.19</f>
        <v>17.611170000000058</v>
      </c>
      <c r="J1180">
        <f t="shared" si="5"/>
        <v>16.615100999999999</v>
      </c>
      <c r="K1180">
        <f t="shared" si="5"/>
        <v>16.63</v>
      </c>
    </row>
    <row r="1181" spans="1:11" x14ac:dyDescent="0.2">
      <c r="A1181" s="2">
        <f>'Marktpreise EEX NCG 2018'!A1181</f>
        <v>42819</v>
      </c>
      <c r="B1181" s="47">
        <f>'Marktpreise EEX NCG 2018'!G1181+'Bayer Gesamt 2018'!E$7</f>
        <v>17.91858305084746</v>
      </c>
      <c r="C1181" s="47">
        <f>'Bayer Gesamt 2018'!M40</f>
        <v>17.015482352941174</v>
      </c>
      <c r="D1181" s="47"/>
      <c r="E1181" s="47">
        <f>IF(F1181&gt;0,F1181+'Bayer Gesamt 2018'!E$7,E1180)</f>
        <v>16.519599999999997</v>
      </c>
      <c r="F1181" s="47">
        <f>'Marktpreise EEX NCG 2018'!B1181</f>
        <v>0</v>
      </c>
      <c r="G1181">
        <f>'Marktpreise EEX NCG 2018'!H1181</f>
        <v>17.708983050847461</v>
      </c>
      <c r="H1181">
        <f>'Marktpreise EEX NCG 2018'!I1181</f>
        <v>15.48</v>
      </c>
      <c r="I1181">
        <f>'Marktpreise EEX NCG 2018'!N1181+0.19</f>
        <v>17.627145000000056</v>
      </c>
      <c r="J1181">
        <f t="shared" si="5"/>
        <v>16.615100999999999</v>
      </c>
      <c r="K1181">
        <f t="shared" si="5"/>
        <v>16.63</v>
      </c>
    </row>
    <row r="1182" spans="1:11" x14ac:dyDescent="0.2">
      <c r="A1182" s="2">
        <f>'Marktpreise EEX NCG 2018'!A1182</f>
        <v>42820</v>
      </c>
      <c r="B1182" s="47">
        <f>'Marktpreise EEX NCG 2018'!G1182+'Bayer Gesamt 2018'!E$7</f>
        <v>17.91858305084746</v>
      </c>
      <c r="C1182" s="47">
        <f>'Bayer Gesamt 2018'!M41</f>
        <v>17.015482352941174</v>
      </c>
      <c r="D1182" s="47"/>
      <c r="E1182" s="47">
        <f>IF(F1182&gt;0,F1182+'Bayer Gesamt 2018'!E$7,E1181)</f>
        <v>16.519599999999997</v>
      </c>
      <c r="F1182" s="47">
        <f>'Marktpreise EEX NCG 2018'!B1182</f>
        <v>0</v>
      </c>
      <c r="G1182">
        <f>'Marktpreise EEX NCG 2018'!H1182</f>
        <v>17.708983050847461</v>
      </c>
      <c r="H1182">
        <f>'Marktpreise EEX NCG 2018'!I1182</f>
        <v>15.601000000000001</v>
      </c>
      <c r="I1182">
        <f>'Marktpreise EEX NCG 2018'!N1182+0.19</f>
        <v>17.646425000000054</v>
      </c>
      <c r="J1182">
        <f t="shared" si="5"/>
        <v>16.615100999999999</v>
      </c>
      <c r="K1182">
        <f t="shared" si="5"/>
        <v>16.63</v>
      </c>
    </row>
    <row r="1183" spans="1:11" x14ac:dyDescent="0.2">
      <c r="A1183" s="2">
        <f>'Marktpreise EEX NCG 2018'!A1183</f>
        <v>42821</v>
      </c>
      <c r="B1183" s="47">
        <f>'Marktpreise EEX NCG 2018'!G1183+'Bayer Gesamt 2018'!E$7</f>
        <v>17.890766666666671</v>
      </c>
      <c r="C1183" s="47">
        <f>'Bayer Gesamt 2018'!M42</f>
        <v>17.015482352941174</v>
      </c>
      <c r="D1183" s="47"/>
      <c r="E1183" s="47">
        <f>IF(F1183&gt;0,F1183+'Bayer Gesamt 2018'!E$7,E1182)</f>
        <v>16.249600000000001</v>
      </c>
      <c r="F1183" s="47">
        <f>'Marktpreise EEX NCG 2018'!B1183</f>
        <v>16.04</v>
      </c>
      <c r="G1183">
        <f>'Marktpreise EEX NCG 2018'!H1183</f>
        <v>17.68116666666667</v>
      </c>
      <c r="H1183">
        <f>'Marktpreise EEX NCG 2018'!I1183</f>
        <v>15.195</v>
      </c>
      <c r="I1183">
        <f>'Marktpreise EEX NCG 2018'!N1183+0.19</f>
        <v>17.664865000000045</v>
      </c>
      <c r="J1183">
        <f t="shared" si="5"/>
        <v>16.615100999999999</v>
      </c>
      <c r="K1183">
        <f t="shared" si="5"/>
        <v>16.63</v>
      </c>
    </row>
    <row r="1184" spans="1:11" x14ac:dyDescent="0.2">
      <c r="A1184" s="2">
        <f>'Marktpreise EEX NCG 2018'!A1184</f>
        <v>42822</v>
      </c>
      <c r="B1184" s="47">
        <f>'Marktpreise EEX NCG 2018'!G1184+'Bayer Gesamt 2018'!E$7</f>
        <v>17.867796721311478</v>
      </c>
      <c r="C1184" s="47">
        <f>'Bayer Gesamt 2018'!M43</f>
        <v>16.936599999999999</v>
      </c>
      <c r="D1184" s="47"/>
      <c r="E1184" s="47">
        <f>IF(F1184&gt;0,F1184+'Bayer Gesamt 2018'!E$7,E1183)</f>
        <v>16.489600000000003</v>
      </c>
      <c r="F1184" s="47">
        <f>'Marktpreise EEX NCG 2018'!B1184</f>
        <v>16.28</v>
      </c>
      <c r="G1184">
        <f>'Marktpreise EEX NCG 2018'!H1184</f>
        <v>17.658196721311477</v>
      </c>
      <c r="H1184">
        <f>'Marktpreise EEX NCG 2018'!I1184</f>
        <v>15.146000000000001</v>
      </c>
      <c r="I1184">
        <f>'Marktpreise EEX NCG 2018'!N1184+0.19</f>
        <v>17.684220000000042</v>
      </c>
      <c r="J1184">
        <f t="shared" si="5"/>
        <v>16.615100999999999</v>
      </c>
      <c r="K1184">
        <f t="shared" si="5"/>
        <v>16.63</v>
      </c>
    </row>
    <row r="1185" spans="1:11" x14ac:dyDescent="0.2">
      <c r="A1185" s="2">
        <f>'Marktpreise EEX NCG 2018'!A1185</f>
        <v>42823</v>
      </c>
      <c r="B1185" s="47">
        <f>'Marktpreise EEX NCG 2018'!G1185+'Bayer Gesamt 2018'!E$7</f>
        <v>17.851858064516129</v>
      </c>
      <c r="C1185" s="47">
        <f>'Bayer Gesamt 2018'!M44</f>
        <v>16.933885714285715</v>
      </c>
      <c r="D1185" s="47"/>
      <c r="E1185" s="47">
        <f>IF(F1185&gt;0,F1185+'Bayer Gesamt 2018'!E$7,E1184)</f>
        <v>16.879600000000003</v>
      </c>
      <c r="F1185" s="47">
        <f>'Marktpreise EEX NCG 2018'!B1185</f>
        <v>16.670000000000002</v>
      </c>
      <c r="G1185">
        <f>'Marktpreise EEX NCG 2018'!H1185</f>
        <v>17.642258064516131</v>
      </c>
      <c r="H1185">
        <f>'Marktpreise EEX NCG 2018'!I1185</f>
        <v>15.539</v>
      </c>
      <c r="I1185">
        <f>'Marktpreise EEX NCG 2018'!N1185+0.19</f>
        <v>17.705585000000049</v>
      </c>
      <c r="J1185">
        <f t="shared" si="5"/>
        <v>16.615100999999999</v>
      </c>
      <c r="K1185">
        <f t="shared" si="5"/>
        <v>16.63</v>
      </c>
    </row>
    <row r="1186" spans="1:11" x14ac:dyDescent="0.2">
      <c r="A1186" s="2">
        <f>'Marktpreise EEX NCG 2018'!A1186</f>
        <v>42824</v>
      </c>
      <c r="B1186" s="47">
        <f>'Marktpreise EEX NCG 2018'!G1186+'Bayer Gesamt 2018'!E$7</f>
        <v>17.840393650793658</v>
      </c>
      <c r="C1186" s="47">
        <f>'Bayer Gesamt 2018'!M45</f>
        <v>16.942781818181821</v>
      </c>
      <c r="D1186" s="47"/>
      <c r="E1186" s="47">
        <f>IF(F1186&gt;0,F1186+'Bayer Gesamt 2018'!E$7,E1185)</f>
        <v>17.129600000000003</v>
      </c>
      <c r="F1186" s="47">
        <f>'Marktpreise EEX NCG 2018'!B1186</f>
        <v>16.920000000000002</v>
      </c>
      <c r="G1186">
        <f>'Marktpreise EEX NCG 2018'!H1186</f>
        <v>17.630793650793656</v>
      </c>
      <c r="H1186">
        <f>'Marktpreise EEX NCG 2018'!I1186</f>
        <v>15.638999999999999</v>
      </c>
      <c r="I1186">
        <f>'Marktpreise EEX NCG 2018'!N1186+0.19</f>
        <v>17.726655000000047</v>
      </c>
      <c r="J1186">
        <f t="shared" si="5"/>
        <v>16.615100999999999</v>
      </c>
      <c r="K1186">
        <f t="shared" si="5"/>
        <v>16.63</v>
      </c>
    </row>
    <row r="1187" spans="1:11" x14ac:dyDescent="0.2">
      <c r="A1187" s="2">
        <f>'Marktpreise EEX NCG 2018'!A1187</f>
        <v>42825</v>
      </c>
      <c r="B1187" s="47">
        <f>'Marktpreise EEX NCG 2018'!G1187+'Bayer Gesamt 2018'!E$7</f>
        <v>17.826787500000002</v>
      </c>
      <c r="C1187" s="47">
        <f>'Bayer Gesamt 2018'!M46</f>
        <v>16.942781818181821</v>
      </c>
      <c r="D1187" s="47"/>
      <c r="E1187" s="47">
        <f>IF(F1187&gt;0,F1187+'Bayer Gesamt 2018'!E$7,E1186)</f>
        <v>16.9696</v>
      </c>
      <c r="F1187" s="47">
        <f>'Marktpreise EEX NCG 2018'!B1187</f>
        <v>16.760000000000002</v>
      </c>
      <c r="G1187">
        <f>'Marktpreise EEX NCG 2018'!H1187</f>
        <v>17.617187500000004</v>
      </c>
      <c r="H1187">
        <f>'Marktpreise EEX NCG 2018'!I1187</f>
        <v>15.37</v>
      </c>
      <c r="I1187">
        <f>'Marktpreise EEX NCG 2018'!N1187+0.19</f>
        <v>17.748735000000035</v>
      </c>
      <c r="J1187">
        <f t="shared" si="5"/>
        <v>16.615100999999999</v>
      </c>
      <c r="K1187">
        <f t="shared" si="5"/>
        <v>16.63</v>
      </c>
    </row>
    <row r="1188" spans="1:11" x14ac:dyDescent="0.2">
      <c r="A1188" s="2">
        <f>'Marktpreise EEX NCG 2018'!A1188</f>
        <v>42826</v>
      </c>
      <c r="B1188" s="47">
        <f>'Marktpreise EEX NCG 2018'!G1188+'Bayer Gesamt 2018'!E$7</f>
        <v>17.826787500000002</v>
      </c>
      <c r="C1188" s="47">
        <f>'Bayer Gesamt 2018'!M47</f>
        <v>16.942781818181821</v>
      </c>
      <c r="D1188" s="47"/>
      <c r="E1188" s="47">
        <f>IF(F1188&gt;0,F1188+'Bayer Gesamt 2018'!E$7,E1187)</f>
        <v>16.9696</v>
      </c>
      <c r="F1188" s="47">
        <f>'Marktpreise EEX NCG 2018'!B1188</f>
        <v>0</v>
      </c>
      <c r="G1188">
        <f>'Marktpreise EEX NCG 2018'!H1188</f>
        <v>17.617187500000004</v>
      </c>
      <c r="H1188">
        <f>'Marktpreise EEX NCG 2018'!I1188</f>
        <v>15.884</v>
      </c>
      <c r="I1188">
        <f>'Marktpreise EEX NCG 2018'!N1188+0.19</f>
        <v>17.77170000000002</v>
      </c>
      <c r="J1188">
        <v>16.626312233333334</v>
      </c>
      <c r="K1188">
        <f t="shared" si="5"/>
        <v>16.63</v>
      </c>
    </row>
    <row r="1189" spans="1:11" x14ac:dyDescent="0.2">
      <c r="A1189" s="2">
        <f>'Marktpreise EEX NCG 2018'!A1189</f>
        <v>42827</v>
      </c>
      <c r="B1189" s="47">
        <f>'Marktpreise EEX NCG 2018'!G1189+'Bayer Gesamt 2018'!E$7</f>
        <v>17.826787500000002</v>
      </c>
      <c r="C1189" s="47">
        <f>'Bayer Gesamt 2018'!M48</f>
        <v>16.942781818181821</v>
      </c>
      <c r="D1189" s="47"/>
      <c r="E1189" s="47">
        <f>IF(F1189&gt;0,F1189+'Bayer Gesamt 2018'!E$7,E1188)</f>
        <v>16.9696</v>
      </c>
      <c r="F1189" s="47">
        <f>'Marktpreise EEX NCG 2018'!B1189</f>
        <v>0</v>
      </c>
      <c r="G1189">
        <f>'Marktpreise EEX NCG 2018'!H1189</f>
        <v>17.617187500000004</v>
      </c>
      <c r="H1189">
        <f>'Marktpreise EEX NCG 2018'!I1189</f>
        <v>16.164999999999999</v>
      </c>
      <c r="I1189">
        <f>'Marktpreise EEX NCG 2018'!N1189+0.19</f>
        <v>17.795820000000024</v>
      </c>
      <c r="J1189">
        <f>J1188</f>
        <v>16.626312233333334</v>
      </c>
      <c r="K1189">
        <f t="shared" si="5"/>
        <v>16.63</v>
      </c>
    </row>
    <row r="1190" spans="1:11" x14ac:dyDescent="0.2">
      <c r="A1190" s="2">
        <f>'Marktpreise EEX NCG 2018'!A1190</f>
        <v>42828</v>
      </c>
      <c r="B1190" s="47">
        <f>'Marktpreise EEX NCG 2018'!G1190+'Bayer Gesamt 2018'!E$7</f>
        <v>17.818676923076929</v>
      </c>
      <c r="C1190" s="47">
        <f>'Bayer Gesamt 2018'!M49</f>
        <v>16.972516666666667</v>
      </c>
      <c r="D1190" s="47"/>
      <c r="E1190" s="47">
        <f>IF(F1190&gt;0,F1190+'Bayer Gesamt 2018'!E$7,E1189)</f>
        <v>17.299599999999998</v>
      </c>
      <c r="F1190" s="47">
        <f>'Marktpreise EEX NCG 2018'!B1190</f>
        <v>17.09</v>
      </c>
      <c r="G1190">
        <f>'Marktpreise EEX NCG 2018'!H1190</f>
        <v>17.609076923076927</v>
      </c>
      <c r="H1190">
        <f>'Marktpreise EEX NCG 2018'!I1190</f>
        <v>16.495000000000001</v>
      </c>
      <c r="I1190">
        <f>'Marktpreise EEX NCG 2018'!N1190+0.19</f>
        <v>17.820700000000016</v>
      </c>
      <c r="J1190">
        <f t="shared" ref="J1190:K1205" si="6">J1189</f>
        <v>16.626312233333334</v>
      </c>
      <c r="K1190">
        <f t="shared" si="5"/>
        <v>16.63</v>
      </c>
    </row>
    <row r="1191" spans="1:11" x14ac:dyDescent="0.2">
      <c r="A1191" s="2">
        <f>'Marktpreise EEX NCG 2018'!A1191</f>
        <v>42829</v>
      </c>
      <c r="B1191" s="47">
        <f>'Marktpreise EEX NCG 2018'!G1191+'Bayer Gesamt 2018'!E$7</f>
        <v>17.808842424242428</v>
      </c>
      <c r="C1191" s="47">
        <f>'Bayer Gesamt 2018'!M50</f>
        <v>16.972516666666667</v>
      </c>
      <c r="D1191" s="47"/>
      <c r="E1191" s="47">
        <f>IF(F1191&gt;0,F1191+'Bayer Gesamt 2018'!E$7,E1190)</f>
        <v>17.169600000000003</v>
      </c>
      <c r="F1191" s="47">
        <f>'Marktpreise EEX NCG 2018'!B1191</f>
        <v>16.96</v>
      </c>
      <c r="G1191">
        <f>'Marktpreise EEX NCG 2018'!H1191</f>
        <v>17.599242424242426</v>
      </c>
      <c r="H1191">
        <f>'Marktpreise EEX NCG 2018'!I1191</f>
        <v>16.161000000000001</v>
      </c>
      <c r="I1191">
        <f>'Marktpreise EEX NCG 2018'!N1191+0.19</f>
        <v>17.841205000000009</v>
      </c>
      <c r="J1191">
        <f t="shared" si="6"/>
        <v>16.626312233333334</v>
      </c>
      <c r="K1191">
        <f t="shared" si="6"/>
        <v>16.63</v>
      </c>
    </row>
    <row r="1192" spans="1:11" x14ac:dyDescent="0.2">
      <c r="A1192" s="2">
        <f>'Marktpreise EEX NCG 2018'!A1192</f>
        <v>42830</v>
      </c>
      <c r="B1192" s="47">
        <f>'Marktpreise EEX NCG 2018'!G1192+'Bayer Gesamt 2018'!E$7</f>
        <v>17.800943283582093</v>
      </c>
      <c r="C1192" s="47">
        <f>'Bayer Gesamt 2018'!M51</f>
        <v>16.996138461538465</v>
      </c>
      <c r="D1192" s="47"/>
      <c r="E1192" s="47">
        <f>IF(F1192&gt;0,F1192+'Bayer Gesamt 2018'!E$7,E1191)</f>
        <v>17.279600000000002</v>
      </c>
      <c r="F1192" s="47">
        <f>'Marktpreise EEX NCG 2018'!B1192</f>
        <v>17.07</v>
      </c>
      <c r="G1192">
        <f>'Marktpreise EEX NCG 2018'!H1192</f>
        <v>17.591343283582091</v>
      </c>
      <c r="H1192">
        <f>'Marktpreise EEX NCG 2018'!I1192</f>
        <v>16.545999999999999</v>
      </c>
      <c r="I1192">
        <f>'Marktpreise EEX NCG 2018'!N1192+0.19</f>
        <v>17.864179999999998</v>
      </c>
      <c r="J1192">
        <f t="shared" si="6"/>
        <v>16.626312233333334</v>
      </c>
      <c r="K1192">
        <f t="shared" si="6"/>
        <v>16.63</v>
      </c>
    </row>
    <row r="1193" spans="1:11" x14ac:dyDescent="0.2">
      <c r="A1193" s="2">
        <f>'Marktpreise EEX NCG 2018'!A1193</f>
        <v>42831</v>
      </c>
      <c r="B1193" s="47">
        <f>'Marktpreise EEX NCG 2018'!G1193+'Bayer Gesamt 2018'!E$7</f>
        <v>17.793276470588239</v>
      </c>
      <c r="C1193" s="47">
        <f>'Bayer Gesamt 2018'!M52</f>
        <v>17.006637037037041</v>
      </c>
      <c r="D1193" s="47"/>
      <c r="E1193" s="47">
        <f>IF(F1193&gt;0,F1193+'Bayer Gesamt 2018'!E$7,E1192)</f>
        <v>17.279600000000002</v>
      </c>
      <c r="F1193" s="47">
        <f>'Marktpreise EEX NCG 2018'!B1193</f>
        <v>17.07</v>
      </c>
      <c r="G1193">
        <f>'Marktpreise EEX NCG 2018'!H1193</f>
        <v>17.583676470588237</v>
      </c>
      <c r="H1193">
        <f>'Marktpreise EEX NCG 2018'!I1193</f>
        <v>16.521999999999998</v>
      </c>
      <c r="I1193">
        <f>'Marktpreise EEX NCG 2018'!N1193+0.19</f>
        <v>17.8858</v>
      </c>
      <c r="J1193">
        <f t="shared" si="6"/>
        <v>16.626312233333334</v>
      </c>
      <c r="K1193">
        <f t="shared" si="6"/>
        <v>16.63</v>
      </c>
    </row>
    <row r="1194" spans="1:11" x14ac:dyDescent="0.2">
      <c r="A1194" s="2">
        <f>'Marktpreise EEX NCG 2018'!A1194</f>
        <v>42832</v>
      </c>
      <c r="B1194" s="47">
        <f>'Marktpreise EEX NCG 2018'!G1194+'Bayer Gesamt 2018'!E$7</f>
        <v>17.781484057971014</v>
      </c>
      <c r="C1194" s="47">
        <f>'Bayer Gesamt 2018'!M53</f>
        <v>17.006637037037041</v>
      </c>
      <c r="D1194" s="47"/>
      <c r="E1194" s="47">
        <f>IF(F1194&gt;0,F1194+'Bayer Gesamt 2018'!E$7,E1193)</f>
        <v>16.979599999999998</v>
      </c>
      <c r="F1194" s="47">
        <f>'Marktpreise EEX NCG 2018'!B1194</f>
        <v>16.77</v>
      </c>
      <c r="G1194">
        <f>'Marktpreise EEX NCG 2018'!H1194</f>
        <v>17.571884057971015</v>
      </c>
      <c r="H1194">
        <f>'Marktpreise EEX NCG 2018'!I1194</f>
        <v>16.356999999999999</v>
      </c>
      <c r="I1194">
        <f>'Marktpreise EEX NCG 2018'!N1194+0.19</f>
        <v>17.902839999999998</v>
      </c>
      <c r="J1194">
        <f t="shared" si="6"/>
        <v>16.626312233333334</v>
      </c>
      <c r="K1194">
        <f t="shared" si="6"/>
        <v>16.63</v>
      </c>
    </row>
    <row r="1195" spans="1:11" x14ac:dyDescent="0.2">
      <c r="A1195" s="2">
        <f>'Marktpreise EEX NCG 2018'!A1195</f>
        <v>42833</v>
      </c>
      <c r="B1195" s="47">
        <f>'Marktpreise EEX NCG 2018'!G1195+'Bayer Gesamt 2018'!E$7</f>
        <v>17.781484057971014</v>
      </c>
      <c r="C1195" s="47">
        <f>'Bayer Gesamt 2018'!M54</f>
        <v>17.006637037037041</v>
      </c>
      <c r="D1195" s="47"/>
      <c r="E1195" s="47">
        <f>IF(F1195&gt;0,F1195+'Bayer Gesamt 2018'!E$7,E1194)</f>
        <v>16.979599999999998</v>
      </c>
      <c r="F1195" s="47">
        <f>'Marktpreise EEX NCG 2018'!B1195</f>
        <v>0</v>
      </c>
      <c r="G1195">
        <f>'Marktpreise EEX NCG 2018'!H1195</f>
        <v>17.571884057971015</v>
      </c>
      <c r="H1195">
        <f>'Marktpreise EEX NCG 2018'!I1195</f>
        <v>16.091000000000001</v>
      </c>
      <c r="I1195">
        <f>'Marktpreise EEX NCG 2018'!N1195+0.19</f>
        <v>17.918539999999997</v>
      </c>
      <c r="J1195">
        <f t="shared" si="6"/>
        <v>16.626312233333334</v>
      </c>
      <c r="K1195">
        <f t="shared" si="6"/>
        <v>16.63</v>
      </c>
    </row>
    <row r="1196" spans="1:11" x14ac:dyDescent="0.2">
      <c r="A1196" s="2">
        <f>'Marktpreise EEX NCG 2018'!A1196</f>
        <v>42834</v>
      </c>
      <c r="B1196" s="47">
        <f>'Marktpreise EEX NCG 2018'!G1196+'Bayer Gesamt 2018'!E$7</f>
        <v>17.781484057971014</v>
      </c>
      <c r="C1196" s="47">
        <f>'Bayer Gesamt 2018'!M55</f>
        <v>17.006637037037041</v>
      </c>
      <c r="D1196" s="47"/>
      <c r="E1196" s="47">
        <f>IF(F1196&gt;0,F1196+'Bayer Gesamt 2018'!E$7,E1195)</f>
        <v>16.979599999999998</v>
      </c>
      <c r="F1196" s="47">
        <f>'Marktpreise EEX NCG 2018'!B1196</f>
        <v>0</v>
      </c>
      <c r="G1196">
        <f>'Marktpreise EEX NCG 2018'!H1196</f>
        <v>17.571884057971015</v>
      </c>
      <c r="H1196">
        <f>'Marktpreise EEX NCG 2018'!I1196</f>
        <v>16.315000000000001</v>
      </c>
      <c r="I1196">
        <f>'Marktpreise EEX NCG 2018'!N1196+0.19</f>
        <v>17.933859999999989</v>
      </c>
      <c r="J1196">
        <f t="shared" si="6"/>
        <v>16.626312233333334</v>
      </c>
      <c r="K1196">
        <f t="shared" si="6"/>
        <v>16.63</v>
      </c>
    </row>
    <row r="1197" spans="1:11" x14ac:dyDescent="0.2">
      <c r="A1197" s="2">
        <f>'Marktpreise EEX NCG 2018'!A1197</f>
        <v>42835</v>
      </c>
      <c r="B1197" s="47">
        <f>'Marktpreise EEX NCG 2018'!G1197+'Bayer Gesamt 2018'!E$7</f>
        <v>17.769742857142859</v>
      </c>
      <c r="C1197" s="47">
        <f>'Bayer Gesamt 2018'!M56</f>
        <v>17.006637037037041</v>
      </c>
      <c r="D1197" s="47"/>
      <c r="E1197" s="47">
        <f>IF(F1197&gt;0,F1197+'Bayer Gesamt 2018'!E$7,E1196)</f>
        <v>16.959600000000002</v>
      </c>
      <c r="F1197" s="47">
        <f>'Marktpreise EEX NCG 2018'!B1197</f>
        <v>16.75</v>
      </c>
      <c r="G1197">
        <f>'Marktpreise EEX NCG 2018'!H1197</f>
        <v>17.560142857142857</v>
      </c>
      <c r="H1197">
        <f>'Marktpreise EEX NCG 2018'!I1197</f>
        <v>16.114999999999998</v>
      </c>
      <c r="I1197">
        <f>'Marktpreise EEX NCG 2018'!N1197+0.19</f>
        <v>17.946414999999998</v>
      </c>
      <c r="J1197">
        <f t="shared" si="6"/>
        <v>16.626312233333334</v>
      </c>
      <c r="K1197">
        <f t="shared" si="6"/>
        <v>16.63</v>
      </c>
    </row>
    <row r="1198" spans="1:11" x14ac:dyDescent="0.2">
      <c r="A1198" s="2">
        <f>'Marktpreise EEX NCG 2018'!A1198</f>
        <v>42836</v>
      </c>
      <c r="B1198" s="47">
        <f>'Marktpreise EEX NCG 2018'!G1198+'Bayer Gesamt 2018'!E$7</f>
        <v>17.759177464788735</v>
      </c>
      <c r="C1198" s="47">
        <f>'Bayer Gesamt 2018'!M57</f>
        <v>17.007933333333337</v>
      </c>
      <c r="D1198" s="47"/>
      <c r="E1198" s="47">
        <f>IF(F1198&gt;0,F1198+'Bayer Gesamt 2018'!E$7,E1197)</f>
        <v>17.019599999999997</v>
      </c>
      <c r="F1198" s="47">
        <f>'Marktpreise EEX NCG 2018'!B1198</f>
        <v>16.809999999999999</v>
      </c>
      <c r="G1198">
        <f>'Marktpreise EEX NCG 2018'!H1198</f>
        <v>17.549577464788733</v>
      </c>
      <c r="H1198">
        <f>'Marktpreise EEX NCG 2018'!I1198</f>
        <v>15.939</v>
      </c>
      <c r="I1198">
        <f>'Marktpreise EEX NCG 2018'!N1198+0.19</f>
        <v>17.959519999999994</v>
      </c>
      <c r="J1198">
        <f t="shared" si="6"/>
        <v>16.626312233333334</v>
      </c>
      <c r="K1198">
        <f t="shared" si="6"/>
        <v>16.63</v>
      </c>
    </row>
    <row r="1199" spans="1:11" x14ac:dyDescent="0.2">
      <c r="A1199" s="2">
        <f>'Marktpreise EEX NCG 2018'!A1199</f>
        <v>42837</v>
      </c>
      <c r="B1199" s="47">
        <f>'Marktpreise EEX NCG 2018'!G1199+'Bayer Gesamt 2018'!E$7</f>
        <v>17.751266666666666</v>
      </c>
      <c r="C1199" s="47">
        <f>'Bayer Gesamt 2018'!M58</f>
        <v>17.013793548387099</v>
      </c>
      <c r="D1199" s="47"/>
      <c r="E1199" s="47">
        <f>IF(F1199&gt;0,F1199+'Bayer Gesamt 2018'!E$7,E1198)</f>
        <v>17.189599999999999</v>
      </c>
      <c r="F1199" s="47">
        <f>'Marktpreise EEX NCG 2018'!B1199</f>
        <v>16.98</v>
      </c>
      <c r="G1199">
        <f>'Marktpreise EEX NCG 2018'!H1199</f>
        <v>17.541666666666668</v>
      </c>
      <c r="H1199">
        <f>'Marktpreise EEX NCG 2018'!I1199</f>
        <v>16.407</v>
      </c>
      <c r="I1199">
        <f>'Marktpreise EEX NCG 2018'!N1199+0.19</f>
        <v>17.975284999999985</v>
      </c>
      <c r="J1199">
        <f t="shared" si="6"/>
        <v>16.626312233333334</v>
      </c>
      <c r="K1199">
        <f t="shared" si="6"/>
        <v>16.63</v>
      </c>
    </row>
    <row r="1200" spans="1:11" x14ac:dyDescent="0.2">
      <c r="A1200" s="2">
        <f>'Marktpreise EEX NCG 2018'!A1200</f>
        <v>42838</v>
      </c>
      <c r="B1200" s="47">
        <f>'Marktpreise EEX NCG 2018'!G1200+'Bayer Gesamt 2018'!E$7</f>
        <v>17.742613698630137</v>
      </c>
      <c r="C1200" s="47">
        <f>'Bayer Gesamt 2018'!M59</f>
        <v>17.013793548387099</v>
      </c>
      <c r="D1200" s="47"/>
      <c r="E1200" s="47">
        <f>IF(F1200&gt;0,F1200+'Bayer Gesamt 2018'!E$7,E1199)</f>
        <v>17.119599999999998</v>
      </c>
      <c r="F1200" s="47">
        <f>'Marktpreise EEX NCG 2018'!B1200</f>
        <v>16.91</v>
      </c>
      <c r="G1200">
        <f>'Marktpreise EEX NCG 2018'!H1200</f>
        <v>17.533013698630139</v>
      </c>
      <c r="H1200">
        <f>'Marktpreise EEX NCG 2018'!I1200</f>
        <v>16.088999999999999</v>
      </c>
      <c r="I1200">
        <f>'Marktpreise EEX NCG 2018'!N1200+0.19</f>
        <v>17.987934999999982</v>
      </c>
      <c r="J1200">
        <f t="shared" si="6"/>
        <v>16.626312233333334</v>
      </c>
      <c r="K1200">
        <f t="shared" si="6"/>
        <v>16.63</v>
      </c>
    </row>
    <row r="1201" spans="1:11" x14ac:dyDescent="0.2">
      <c r="A1201" s="2">
        <f>'Marktpreise EEX NCG 2018'!A1201</f>
        <v>42839</v>
      </c>
      <c r="B1201" s="47">
        <f>'Marktpreise EEX NCG 2018'!G1201+'Bayer Gesamt 2018'!E$7</f>
        <v>17.742613698630137</v>
      </c>
      <c r="C1201" s="47">
        <f>'Bayer Gesamt 2018'!M60</f>
        <v>17.013793548387099</v>
      </c>
      <c r="D1201" s="47"/>
      <c r="E1201" s="47">
        <f>IF(F1201&gt;0,F1201+'Bayer Gesamt 2018'!E$7,E1200)</f>
        <v>17.119599999999998</v>
      </c>
      <c r="F1201" s="47">
        <f>'Marktpreise EEX NCG 2018'!B1201</f>
        <v>0</v>
      </c>
      <c r="G1201">
        <f>'Marktpreise EEX NCG 2018'!H1201</f>
        <v>17.533013698630139</v>
      </c>
      <c r="H1201">
        <f>'Marktpreise EEX NCG 2018'!I1201</f>
        <v>16.035</v>
      </c>
      <c r="I1201">
        <f>'Marktpreise EEX NCG 2018'!N1201+0.19</f>
        <v>17.999709999999979</v>
      </c>
      <c r="J1201">
        <f t="shared" si="6"/>
        <v>16.626312233333334</v>
      </c>
      <c r="K1201">
        <f t="shared" si="6"/>
        <v>16.63</v>
      </c>
    </row>
    <row r="1202" spans="1:11" x14ac:dyDescent="0.2">
      <c r="A1202" s="2">
        <f>'Marktpreise EEX NCG 2018'!A1202</f>
        <v>42840</v>
      </c>
      <c r="B1202" s="47">
        <f>'Marktpreise EEX NCG 2018'!G1202+'Bayer Gesamt 2018'!E$7</f>
        <v>17.742613698630137</v>
      </c>
      <c r="C1202" s="47">
        <f>'Bayer Gesamt 2018'!M61</f>
        <v>17.013793548387099</v>
      </c>
      <c r="D1202" s="47"/>
      <c r="E1202" s="47">
        <f>IF(F1202&gt;0,F1202+'Bayer Gesamt 2018'!E$7,E1201)</f>
        <v>17.119599999999998</v>
      </c>
      <c r="F1202" s="47">
        <f>'Marktpreise EEX NCG 2018'!B1202</f>
        <v>0</v>
      </c>
      <c r="G1202">
        <f>'Marktpreise EEX NCG 2018'!H1202</f>
        <v>17.533013698630139</v>
      </c>
      <c r="H1202">
        <f>'Marktpreise EEX NCG 2018'!I1202</f>
        <v>16.056000000000001</v>
      </c>
      <c r="I1202">
        <f>'Marktpreise EEX NCG 2018'!N1202+0.19</f>
        <v>18.014194999999983</v>
      </c>
      <c r="J1202">
        <f t="shared" si="6"/>
        <v>16.626312233333334</v>
      </c>
      <c r="K1202">
        <f t="shared" si="6"/>
        <v>16.63</v>
      </c>
    </row>
    <row r="1203" spans="1:11" x14ac:dyDescent="0.2">
      <c r="A1203" s="2">
        <f>'Marktpreise EEX NCG 2018'!A1203</f>
        <v>42841</v>
      </c>
      <c r="B1203" s="47">
        <f>'Marktpreise EEX NCG 2018'!G1203+'Bayer Gesamt 2018'!E$7</f>
        <v>17.742613698630137</v>
      </c>
      <c r="C1203" s="47">
        <f>'Bayer Gesamt 2018'!M62</f>
        <v>17.013793548387099</v>
      </c>
      <c r="D1203" s="47"/>
      <c r="E1203" s="47">
        <f>IF(F1203&gt;0,F1203+'Bayer Gesamt 2018'!E$7,E1202)</f>
        <v>17.119599999999998</v>
      </c>
      <c r="F1203" s="47">
        <f>'Marktpreise EEX NCG 2018'!B1203</f>
        <v>0</v>
      </c>
      <c r="G1203">
        <f>'Marktpreise EEX NCG 2018'!H1203</f>
        <v>17.533013698630139</v>
      </c>
      <c r="H1203">
        <f>'Marktpreise EEX NCG 2018'!I1203</f>
        <v>16.373999999999999</v>
      </c>
      <c r="I1203">
        <f>'Marktpreise EEX NCG 2018'!N1203+0.19</f>
        <v>18.029859999999974</v>
      </c>
      <c r="J1203">
        <f t="shared" si="6"/>
        <v>16.626312233333334</v>
      </c>
      <c r="K1203">
        <f t="shared" si="6"/>
        <v>16.63</v>
      </c>
    </row>
    <row r="1204" spans="1:11" x14ac:dyDescent="0.2">
      <c r="A1204" s="2">
        <f>'Marktpreise EEX NCG 2018'!A1204</f>
        <v>42842</v>
      </c>
      <c r="B1204" s="47">
        <f>'Marktpreise EEX NCG 2018'!G1204+'Bayer Gesamt 2018'!E$7</f>
        <v>17.742613698630137</v>
      </c>
      <c r="C1204" s="47">
        <f>'Bayer Gesamt 2018'!M63</f>
        <v>17.013793548387099</v>
      </c>
      <c r="D1204" s="47"/>
      <c r="E1204" s="47">
        <f>IF(F1204&gt;0,F1204+'Bayer Gesamt 2018'!E$7,E1203)</f>
        <v>17.119599999999998</v>
      </c>
      <c r="F1204" s="47">
        <f>'Marktpreise EEX NCG 2018'!B1204</f>
        <v>0</v>
      </c>
      <c r="G1204">
        <f>'Marktpreise EEX NCG 2018'!H1204</f>
        <v>17.533013698630139</v>
      </c>
      <c r="H1204">
        <f>'Marktpreise EEX NCG 2018'!I1204</f>
        <v>16.390999999999998</v>
      </c>
      <c r="I1204">
        <f>'Marktpreise EEX NCG 2018'!N1204+0.19</f>
        <v>18.044039999999971</v>
      </c>
      <c r="J1204">
        <f t="shared" si="6"/>
        <v>16.626312233333334</v>
      </c>
      <c r="K1204">
        <f t="shared" si="6"/>
        <v>16.63</v>
      </c>
    </row>
    <row r="1205" spans="1:11" x14ac:dyDescent="0.2">
      <c r="A1205" s="2">
        <f>'Marktpreise EEX NCG 2018'!A1205</f>
        <v>42843</v>
      </c>
      <c r="B1205" s="47">
        <f>'Marktpreise EEX NCG 2018'!G1205+'Bayer Gesamt 2018'!E$7</f>
        <v>17.740275675675676</v>
      </c>
      <c r="C1205" s="47">
        <f>'Bayer Gesamt 2018'!M64</f>
        <v>17.047478787878791</v>
      </c>
      <c r="D1205" s="47"/>
      <c r="E1205" s="47">
        <f>IF(F1205&gt;0,F1205+'Bayer Gesamt 2018'!E$7,E1204)</f>
        <v>17.569600000000001</v>
      </c>
      <c r="F1205" s="47">
        <f>'Marktpreise EEX NCG 2018'!B1205</f>
        <v>17.36</v>
      </c>
      <c r="G1205">
        <f>'Marktpreise EEX NCG 2018'!H1205</f>
        <v>17.530675675675674</v>
      </c>
      <c r="H1205">
        <f>'Marktpreise EEX NCG 2018'!I1205</f>
        <v>16.701000000000001</v>
      </c>
      <c r="I1205">
        <f>'Marktpreise EEX NCG 2018'!N1205+0.19</f>
        <v>18.062329999999967</v>
      </c>
      <c r="J1205">
        <f t="shared" si="6"/>
        <v>16.626312233333334</v>
      </c>
      <c r="K1205">
        <f t="shared" si="6"/>
        <v>16.63</v>
      </c>
    </row>
    <row r="1206" spans="1:11" x14ac:dyDescent="0.2">
      <c r="A1206" s="2">
        <f>'Marktpreise EEX NCG 2018'!A1206</f>
        <v>42844</v>
      </c>
      <c r="B1206" s="47">
        <f>'Marktpreise EEX NCG 2018'!G1206+'Bayer Gesamt 2018'!E$7</f>
        <v>17.736800000000002</v>
      </c>
      <c r="C1206" s="47">
        <f>'Bayer Gesamt 2018'!M65</f>
        <v>17.047478787878791</v>
      </c>
      <c r="D1206" s="47"/>
      <c r="E1206" s="47">
        <f>IF(F1206&gt;0,F1206+'Bayer Gesamt 2018'!E$7,E1205)</f>
        <v>17.479599999999998</v>
      </c>
      <c r="F1206" s="47">
        <f>'Marktpreise EEX NCG 2018'!B1206</f>
        <v>17.27</v>
      </c>
      <c r="G1206">
        <f>'Marktpreise EEX NCG 2018'!H1206</f>
        <v>17.527200000000001</v>
      </c>
      <c r="H1206">
        <f>'Marktpreise EEX NCG 2018'!I1206</f>
        <v>17.061</v>
      </c>
      <c r="I1206">
        <f>'Marktpreise EEX NCG 2018'!N1206+0.19</f>
        <v>18.08243999999997</v>
      </c>
      <c r="J1206">
        <f t="shared" ref="J1206:K1221" si="7">J1205</f>
        <v>16.626312233333334</v>
      </c>
      <c r="K1206">
        <f t="shared" si="7"/>
        <v>16.63</v>
      </c>
    </row>
    <row r="1207" spans="1:11" x14ac:dyDescent="0.2">
      <c r="A1207" s="2">
        <f>'Marktpreise EEX NCG 2018'!A1207</f>
        <v>42845</v>
      </c>
      <c r="B1207" s="47">
        <f>'Marktpreise EEX NCG 2018'!G1207+'Bayer Gesamt 2018'!E$7</f>
        <v>17.73052105263158</v>
      </c>
      <c r="C1207" s="47">
        <f>'Bayer Gesamt 2018'!M66</f>
        <v>17.047478787878791</v>
      </c>
      <c r="D1207" s="47"/>
      <c r="E1207" s="47">
        <f>IF(F1207&gt;0,F1207+'Bayer Gesamt 2018'!E$7,E1206)</f>
        <v>17.259599999999999</v>
      </c>
      <c r="F1207" s="47">
        <f>'Marktpreise EEX NCG 2018'!B1207</f>
        <v>17.05</v>
      </c>
      <c r="G1207">
        <f>'Marktpreise EEX NCG 2018'!H1207</f>
        <v>17.520921052631579</v>
      </c>
      <c r="H1207">
        <f>'Marktpreise EEX NCG 2018'!I1207</f>
        <v>16.741</v>
      </c>
      <c r="I1207">
        <f>'Marktpreise EEX NCG 2018'!N1207+0.19</f>
        <v>18.099929999999986</v>
      </c>
      <c r="J1207">
        <f t="shared" si="7"/>
        <v>16.626312233333334</v>
      </c>
      <c r="K1207">
        <f t="shared" si="7"/>
        <v>16.63</v>
      </c>
    </row>
    <row r="1208" spans="1:11" x14ac:dyDescent="0.2">
      <c r="A1208" s="2">
        <f>'Marktpreise EEX NCG 2018'!A1208</f>
        <v>42846</v>
      </c>
      <c r="B1208" s="47">
        <f>'Marktpreise EEX NCG 2018'!G1208+'Bayer Gesamt 2018'!E$7</f>
        <v>17.72505454545454</v>
      </c>
      <c r="C1208" s="47">
        <f>'Bayer Gesamt 2018'!M67</f>
        <v>17.069322222222226</v>
      </c>
      <c r="D1208" s="47"/>
      <c r="E1208" s="47">
        <f>IF(F1208&gt;0,F1208+'Bayer Gesamt 2018'!E$7,E1207)</f>
        <v>17.309600000000003</v>
      </c>
      <c r="F1208" s="47">
        <f>'Marktpreise EEX NCG 2018'!B1208</f>
        <v>17.100000000000001</v>
      </c>
      <c r="G1208">
        <f>'Marktpreise EEX NCG 2018'!H1208</f>
        <v>17.515454545454542</v>
      </c>
      <c r="H1208">
        <f>'Marktpreise EEX NCG 2018'!I1208</f>
        <v>16.707999999999998</v>
      </c>
      <c r="I1208">
        <f>'Marktpreise EEX NCG 2018'!N1208+0.19</f>
        <v>18.116474999999973</v>
      </c>
      <c r="J1208">
        <f t="shared" si="7"/>
        <v>16.626312233333334</v>
      </c>
      <c r="K1208">
        <f t="shared" si="7"/>
        <v>16.63</v>
      </c>
    </row>
    <row r="1209" spans="1:11" x14ac:dyDescent="0.2">
      <c r="A1209" s="2">
        <f>'Marktpreise EEX NCG 2018'!A1209</f>
        <v>42847</v>
      </c>
      <c r="B1209" s="47">
        <f>'Marktpreise EEX NCG 2018'!G1209+'Bayer Gesamt 2018'!E$7</f>
        <v>17.72505454545454</v>
      </c>
      <c r="C1209" s="47">
        <f>'Bayer Gesamt 2018'!M68</f>
        <v>17.069322222222226</v>
      </c>
      <c r="D1209" s="47"/>
      <c r="E1209" s="47">
        <f>IF(F1209&gt;0,F1209+'Bayer Gesamt 2018'!E$7,E1208)</f>
        <v>17.309600000000003</v>
      </c>
      <c r="F1209" s="47">
        <f>'Marktpreise EEX NCG 2018'!B1209</f>
        <v>0</v>
      </c>
      <c r="G1209">
        <f>'Marktpreise EEX NCG 2018'!H1209</f>
        <v>17.515454545454542</v>
      </c>
      <c r="H1209">
        <f>'Marktpreise EEX NCG 2018'!I1209</f>
        <v>16.704000000000001</v>
      </c>
      <c r="I1209">
        <f>'Marktpreise EEX NCG 2018'!N1209+0.19</f>
        <v>18.13253499999999</v>
      </c>
      <c r="J1209">
        <f t="shared" si="7"/>
        <v>16.626312233333334</v>
      </c>
      <c r="K1209">
        <f t="shared" si="7"/>
        <v>16.63</v>
      </c>
    </row>
    <row r="1210" spans="1:11" x14ac:dyDescent="0.2">
      <c r="A1210" s="2">
        <f>'Marktpreise EEX NCG 2018'!A1210</f>
        <v>42848</v>
      </c>
      <c r="B1210" s="47">
        <f>'Marktpreise EEX NCG 2018'!G1210+'Bayer Gesamt 2018'!E$7</f>
        <v>17.72505454545454</v>
      </c>
      <c r="C1210" s="47">
        <f>'Bayer Gesamt 2018'!M69</f>
        <v>17.069322222222226</v>
      </c>
      <c r="D1210" s="47"/>
      <c r="E1210" s="47">
        <f>IF(F1210&gt;0,F1210+'Bayer Gesamt 2018'!E$7,E1209)</f>
        <v>17.309600000000003</v>
      </c>
      <c r="F1210" s="47">
        <f>'Marktpreise EEX NCG 2018'!B1210</f>
        <v>0</v>
      </c>
      <c r="G1210">
        <f>'Marktpreise EEX NCG 2018'!H1210</f>
        <v>17.515454545454542</v>
      </c>
      <c r="H1210">
        <f>'Marktpreise EEX NCG 2018'!I1210</f>
        <v>16.760000000000002</v>
      </c>
      <c r="I1210">
        <f>'Marktpreise EEX NCG 2018'!N1210+0.19</f>
        <v>18.14243999999999</v>
      </c>
      <c r="J1210">
        <f t="shared" si="7"/>
        <v>16.626312233333334</v>
      </c>
      <c r="K1210">
        <f t="shared" si="7"/>
        <v>16.63</v>
      </c>
    </row>
    <row r="1211" spans="1:11" x14ac:dyDescent="0.2">
      <c r="A1211" s="2">
        <f>'Marktpreise EEX NCG 2018'!A1211</f>
        <v>42849</v>
      </c>
      <c r="B1211" s="47">
        <f>'Marktpreise EEX NCG 2018'!G1211+'Bayer Gesamt 2018'!E$7</f>
        <v>17.71742051282051</v>
      </c>
      <c r="C1211" s="47">
        <f>'Bayer Gesamt 2018'!M70</f>
        <v>17.069322222222226</v>
      </c>
      <c r="D1211" s="47"/>
      <c r="E1211" s="47">
        <f>IF(F1211&gt;0,F1211+'Bayer Gesamt 2018'!E$7,E1210)</f>
        <v>17.129600000000003</v>
      </c>
      <c r="F1211" s="47">
        <f>'Marktpreise EEX NCG 2018'!B1211</f>
        <v>16.920000000000002</v>
      </c>
      <c r="G1211">
        <f>'Marktpreise EEX NCG 2018'!H1211</f>
        <v>17.507820512820512</v>
      </c>
      <c r="H1211">
        <f>'Marktpreise EEX NCG 2018'!I1211</f>
        <v>16.945</v>
      </c>
      <c r="I1211">
        <f>'Marktpreise EEX NCG 2018'!N1211+0.19</f>
        <v>18.148509999999987</v>
      </c>
      <c r="J1211">
        <f t="shared" si="7"/>
        <v>16.626312233333334</v>
      </c>
      <c r="K1211">
        <f t="shared" si="7"/>
        <v>16.63</v>
      </c>
    </row>
    <row r="1212" spans="1:11" x14ac:dyDescent="0.2">
      <c r="A1212" s="2">
        <f>'Marktpreise EEX NCG 2018'!A1212</f>
        <v>42850</v>
      </c>
      <c r="B1212" s="47">
        <f>'Marktpreise EEX NCG 2018'!G1212+'Bayer Gesamt 2018'!E$7</f>
        <v>17.706308860759492</v>
      </c>
      <c r="C1212" s="47">
        <f>'Bayer Gesamt 2018'!M71</f>
        <v>17.069322222222226</v>
      </c>
      <c r="D1212" s="47"/>
      <c r="E1212" s="47">
        <f>IF(F1212&gt;0,F1212+'Bayer Gesamt 2018'!E$7,E1211)</f>
        <v>16.839599999999997</v>
      </c>
      <c r="F1212" s="47">
        <f>'Marktpreise EEX NCG 2018'!B1212</f>
        <v>16.63</v>
      </c>
      <c r="G1212">
        <f>'Marktpreise EEX NCG 2018'!H1212</f>
        <v>17.496708860759494</v>
      </c>
      <c r="H1212">
        <f>'Marktpreise EEX NCG 2018'!I1212</f>
        <v>16.768999999999998</v>
      </c>
      <c r="I1212">
        <f>'Marktpreise EEX NCG 2018'!N1212+0.19</f>
        <v>18.154654999999984</v>
      </c>
      <c r="J1212">
        <f t="shared" si="7"/>
        <v>16.626312233333334</v>
      </c>
      <c r="K1212">
        <f t="shared" si="7"/>
        <v>16.63</v>
      </c>
    </row>
    <row r="1213" spans="1:11" x14ac:dyDescent="0.2">
      <c r="A1213" s="2">
        <f>'Marktpreise EEX NCG 2018'!A1213</f>
        <v>42851</v>
      </c>
      <c r="B1213" s="47">
        <f>'Marktpreise EEX NCG 2018'!G1213+'Bayer Gesamt 2018'!E$7</f>
        <v>17.697474999999997</v>
      </c>
      <c r="C1213" s="47">
        <f>'Bayer Gesamt 2018'!M72</f>
        <v>17.063958974358979</v>
      </c>
      <c r="D1213" s="47"/>
      <c r="E1213" s="47">
        <f>IF(F1213&gt;0,F1213+'Bayer Gesamt 2018'!E$7,E1212)</f>
        <v>16.999600000000001</v>
      </c>
      <c r="F1213" s="47">
        <f>'Marktpreise EEX NCG 2018'!B1213</f>
        <v>16.79</v>
      </c>
      <c r="G1213">
        <f>'Marktpreise EEX NCG 2018'!H1213</f>
        <v>17.487874999999999</v>
      </c>
      <c r="H1213">
        <f>'Marktpreise EEX NCG 2018'!I1213</f>
        <v>16.777000000000001</v>
      </c>
      <c r="I1213">
        <f>'Marktpreise EEX NCG 2018'!N1213+0.19</f>
        <v>18.160749999999972</v>
      </c>
      <c r="J1213">
        <f t="shared" si="7"/>
        <v>16.626312233333334</v>
      </c>
      <c r="K1213">
        <f t="shared" si="7"/>
        <v>16.63</v>
      </c>
    </row>
    <row r="1214" spans="1:11" x14ac:dyDescent="0.2">
      <c r="A1214" s="2">
        <f>'Marktpreise EEX NCG 2018'!A1214</f>
        <v>42852</v>
      </c>
      <c r="B1214" s="47">
        <f>'Marktpreise EEX NCG 2018'!G1214+'Bayer Gesamt 2018'!E$7</f>
        <v>17.688612345679012</v>
      </c>
      <c r="C1214" s="47">
        <f>'Bayer Gesamt 2018'!M73</f>
        <v>17.063958974358979</v>
      </c>
      <c r="D1214" s="47"/>
      <c r="E1214" s="47">
        <f>IF(F1214&gt;0,F1214+'Bayer Gesamt 2018'!E$7,E1213)</f>
        <v>16.979599999999998</v>
      </c>
      <c r="F1214" s="47">
        <f>'Marktpreise EEX NCG 2018'!B1214</f>
        <v>16.77</v>
      </c>
      <c r="G1214">
        <f>'Marktpreise EEX NCG 2018'!H1214</f>
        <v>17.479012345679013</v>
      </c>
      <c r="H1214">
        <f>'Marktpreise EEX NCG 2018'!I1214</f>
        <v>16.87</v>
      </c>
      <c r="I1214">
        <f>'Marktpreise EEX NCG 2018'!N1214+0.19</f>
        <v>18.165884999999964</v>
      </c>
      <c r="J1214">
        <f t="shared" si="7"/>
        <v>16.626312233333334</v>
      </c>
      <c r="K1214">
        <f t="shared" si="7"/>
        <v>16.63</v>
      </c>
    </row>
    <row r="1215" spans="1:11" x14ac:dyDescent="0.2">
      <c r="A1215" s="2">
        <f>'Marktpreise EEX NCG 2018'!A1215</f>
        <v>42853</v>
      </c>
      <c r="B1215" s="47">
        <f>'Marktpreise EEX NCG 2018'!G1215+'Bayer Gesamt 2018'!E$7</f>
        <v>17.680819512195121</v>
      </c>
      <c r="C1215" s="47">
        <f>'Bayer Gesamt 2018'!M74</f>
        <v>17.063258536585369</v>
      </c>
      <c r="D1215" s="47"/>
      <c r="E1215" s="47">
        <f>IF(F1215&gt;0,F1215+'Bayer Gesamt 2018'!E$7,E1214)</f>
        <v>17.049599999999998</v>
      </c>
      <c r="F1215" s="47">
        <f>'Marktpreise EEX NCG 2018'!B1215</f>
        <v>16.84</v>
      </c>
      <c r="G1215">
        <f>'Marktpreise EEX NCG 2018'!H1215</f>
        <v>17.47121951219512</v>
      </c>
      <c r="H1215">
        <f>'Marktpreise EEX NCG 2018'!I1215</f>
        <v>16.757000000000001</v>
      </c>
      <c r="I1215">
        <f>'Marktpreise EEX NCG 2018'!N1215+0.19</f>
        <v>18.171564999999976</v>
      </c>
      <c r="J1215">
        <f t="shared" si="7"/>
        <v>16.626312233333334</v>
      </c>
      <c r="K1215">
        <f t="shared" si="7"/>
        <v>16.63</v>
      </c>
    </row>
    <row r="1216" spans="1:11" x14ac:dyDescent="0.2">
      <c r="A1216" s="2">
        <f>'Marktpreise EEX NCG 2018'!A1216</f>
        <v>42854</v>
      </c>
      <c r="B1216" s="47">
        <f>'Marktpreise EEX NCG 2018'!G1216+'Bayer Gesamt 2018'!E$7</f>
        <v>17.680819512195121</v>
      </c>
      <c r="C1216" s="47">
        <f>'Bayer Gesamt 2018'!M75</f>
        <v>17.063258536585369</v>
      </c>
      <c r="D1216" s="47"/>
      <c r="E1216" s="47">
        <f>IF(F1216&gt;0,F1216+'Bayer Gesamt 2018'!E$7,E1215)</f>
        <v>17.049599999999998</v>
      </c>
      <c r="F1216" s="47">
        <f>'Marktpreise EEX NCG 2018'!B1216</f>
        <v>0</v>
      </c>
      <c r="G1216">
        <f>'Marktpreise EEX NCG 2018'!H1216</f>
        <v>17.47121951219512</v>
      </c>
      <c r="H1216">
        <f>'Marktpreise EEX NCG 2018'!I1216</f>
        <v>16.398</v>
      </c>
      <c r="I1216">
        <f>'Marktpreise EEX NCG 2018'!N1216+0.19</f>
        <v>18.175269999999983</v>
      </c>
      <c r="J1216">
        <f t="shared" si="7"/>
        <v>16.626312233333334</v>
      </c>
      <c r="K1216">
        <f t="shared" si="7"/>
        <v>16.63</v>
      </c>
    </row>
    <row r="1217" spans="1:11" x14ac:dyDescent="0.2">
      <c r="A1217" s="2">
        <f>'Marktpreise EEX NCG 2018'!A1217</f>
        <v>42855</v>
      </c>
      <c r="B1217" s="47">
        <f>'Marktpreise EEX NCG 2018'!G1217+'Bayer Gesamt 2018'!E$7</f>
        <v>17.680819512195121</v>
      </c>
      <c r="C1217" s="47">
        <f>'Bayer Gesamt 2018'!M76</f>
        <v>17.063258536585369</v>
      </c>
      <c r="D1217" s="47"/>
      <c r="E1217" s="47">
        <f>IF(F1217&gt;0,F1217+'Bayer Gesamt 2018'!E$7,E1216)</f>
        <v>17.049599999999998</v>
      </c>
      <c r="F1217" s="47">
        <f>'Marktpreise EEX NCG 2018'!B1217</f>
        <v>0</v>
      </c>
      <c r="G1217">
        <f>'Marktpreise EEX NCG 2018'!H1217</f>
        <v>17.47121951219512</v>
      </c>
      <c r="H1217">
        <f>'Marktpreise EEX NCG 2018'!I1217</f>
        <v>16.434999999999999</v>
      </c>
      <c r="I1217">
        <f>'Marktpreise EEX NCG 2018'!N1217+0.19</f>
        <v>18.178764999999988</v>
      </c>
      <c r="J1217">
        <f t="shared" si="7"/>
        <v>16.626312233333334</v>
      </c>
      <c r="K1217">
        <f t="shared" si="7"/>
        <v>16.63</v>
      </c>
    </row>
    <row r="1218" spans="1:11" x14ac:dyDescent="0.2">
      <c r="A1218" s="2">
        <f>'Marktpreise EEX NCG 2018'!A1218</f>
        <v>42856</v>
      </c>
      <c r="B1218" s="47">
        <f>'Marktpreise EEX NCG 2018'!G1218+'Bayer Gesamt 2018'!E$7</f>
        <v>17.680819512195121</v>
      </c>
      <c r="C1218" s="47">
        <f>'Bayer Gesamt 2018'!M77</f>
        <v>17.063258536585369</v>
      </c>
      <c r="D1218" s="47"/>
      <c r="E1218" s="47">
        <f>IF(F1218&gt;0,F1218+'Bayer Gesamt 2018'!E$7,E1217)</f>
        <v>17.049599999999998</v>
      </c>
      <c r="F1218" s="47">
        <f>'Marktpreise EEX NCG 2018'!B1218</f>
        <v>0</v>
      </c>
      <c r="G1218">
        <f>'Marktpreise EEX NCG 2018'!H1218</f>
        <v>17.47121951219512</v>
      </c>
      <c r="H1218">
        <f>'Marktpreise EEX NCG 2018'!I1218</f>
        <v>16.693000000000001</v>
      </c>
      <c r="I1218">
        <f>'Marktpreise EEX NCG 2018'!N1218+0.19</f>
        <v>18.183594999999986</v>
      </c>
      <c r="J1218">
        <v>16.557616629032257</v>
      </c>
      <c r="K1218">
        <f t="shared" si="7"/>
        <v>16.63</v>
      </c>
    </row>
    <row r="1219" spans="1:11" x14ac:dyDescent="0.2">
      <c r="A1219" s="2">
        <f>'Marktpreise EEX NCG 2018'!A1219</f>
        <v>42857</v>
      </c>
      <c r="B1219" s="47">
        <f>'Marktpreise EEX NCG 2018'!G1219+'Bayer Gesamt 2018'!E$7</f>
        <v>17.675985542168675</v>
      </c>
      <c r="C1219" s="47">
        <f>'Bayer Gesamt 2018'!M78</f>
        <v>17.068409523809525</v>
      </c>
      <c r="D1219" s="47"/>
      <c r="E1219" s="47">
        <f>IF(F1219&gt;0,F1219+'Bayer Gesamt 2018'!E$7,E1218)</f>
        <v>17.279600000000002</v>
      </c>
      <c r="F1219" s="47">
        <f>'Marktpreise EEX NCG 2018'!B1219</f>
        <v>17.07</v>
      </c>
      <c r="G1219">
        <f>'Marktpreise EEX NCG 2018'!H1219</f>
        <v>17.466385542168673</v>
      </c>
      <c r="H1219">
        <f>'Marktpreise EEX NCG 2018'!I1219</f>
        <v>16.936</v>
      </c>
      <c r="I1219">
        <f>'Marktpreise EEX NCG 2018'!N1219+0.19</f>
        <v>18.190074999999997</v>
      </c>
      <c r="J1219">
        <f>J1218</f>
        <v>16.557616629032257</v>
      </c>
      <c r="K1219">
        <f t="shared" si="7"/>
        <v>16.63</v>
      </c>
    </row>
    <row r="1220" spans="1:11" x14ac:dyDescent="0.2">
      <c r="A1220" s="2">
        <f>'Marktpreise EEX NCG 2018'!A1220</f>
        <v>42858</v>
      </c>
      <c r="B1220" s="47">
        <f>'Marktpreise EEX NCG 2018'!G1220+'Bayer Gesamt 2018'!E$7</f>
        <v>17.670076190476188</v>
      </c>
      <c r="C1220" s="47">
        <f>'Bayer Gesamt 2018'!M79</f>
        <v>17.068409523809525</v>
      </c>
      <c r="D1220" s="47"/>
      <c r="E1220" s="47">
        <f>IF(F1220&gt;0,F1220+'Bayer Gesamt 2018'!E$7,E1219)</f>
        <v>17.179600000000001</v>
      </c>
      <c r="F1220" s="47">
        <f>'Marktpreise EEX NCG 2018'!B1220</f>
        <v>16.97</v>
      </c>
      <c r="G1220">
        <f>'Marktpreise EEX NCG 2018'!H1220</f>
        <v>17.460476190476189</v>
      </c>
      <c r="H1220">
        <f>'Marktpreise EEX NCG 2018'!I1220</f>
        <v>16.832000000000001</v>
      </c>
      <c r="I1220">
        <f>'Marktpreise EEX NCG 2018'!N1220+0.19</f>
        <v>18.196119999999993</v>
      </c>
      <c r="J1220">
        <f t="shared" ref="J1220:K1235" si="8">J1219</f>
        <v>16.557616629032257</v>
      </c>
      <c r="K1220">
        <f t="shared" si="7"/>
        <v>16.63</v>
      </c>
    </row>
    <row r="1221" spans="1:11" x14ac:dyDescent="0.2">
      <c r="A1221" s="2">
        <f>'Marktpreise EEX NCG 2018'!A1221</f>
        <v>42859</v>
      </c>
      <c r="B1221" s="47">
        <f>'Marktpreise EEX NCG 2018'!G1221+'Bayer Gesamt 2018'!E$7</f>
        <v>17.661247058823527</v>
      </c>
      <c r="C1221" s="47">
        <f>'Bayer Gesamt 2018'!M80</f>
        <v>17.068409523809525</v>
      </c>
      <c r="D1221" s="47"/>
      <c r="E1221" s="47">
        <f>IF(F1221&gt;0,F1221+'Bayer Gesamt 2018'!E$7,E1220)</f>
        <v>16.919600000000003</v>
      </c>
      <c r="F1221" s="47">
        <f>'Marktpreise EEX NCG 2018'!B1221</f>
        <v>16.71</v>
      </c>
      <c r="G1221">
        <f>'Marktpreise EEX NCG 2018'!H1221</f>
        <v>17.451647058823529</v>
      </c>
      <c r="H1221">
        <f>'Marktpreise EEX NCG 2018'!I1221</f>
        <v>16.564</v>
      </c>
      <c r="I1221">
        <f>'Marktpreise EEX NCG 2018'!N1221+0.19</f>
        <v>18.19976999999999</v>
      </c>
      <c r="J1221">
        <f t="shared" si="8"/>
        <v>16.557616629032257</v>
      </c>
      <c r="K1221">
        <f t="shared" si="7"/>
        <v>16.63</v>
      </c>
    </row>
    <row r="1222" spans="1:11" x14ac:dyDescent="0.2">
      <c r="A1222" s="2">
        <f>'Marktpreise EEX NCG 2018'!A1222</f>
        <v>42860</v>
      </c>
      <c r="B1222" s="47">
        <f>'Marktpreise EEX NCG 2018'!G1222+'Bayer Gesamt 2018'!E$7</f>
        <v>17.65239069767442</v>
      </c>
      <c r="C1222" s="47">
        <f>'Bayer Gesamt 2018'!M81</f>
        <v>17.068409523809525</v>
      </c>
      <c r="D1222" s="47"/>
      <c r="E1222" s="47">
        <f>IF(F1222&gt;0,F1222+'Bayer Gesamt 2018'!E$7,E1221)</f>
        <v>16.8996</v>
      </c>
      <c r="F1222" s="47">
        <f>'Marktpreise EEX NCG 2018'!B1222</f>
        <v>16.690000000000001</v>
      </c>
      <c r="G1222">
        <f>'Marktpreise EEX NCG 2018'!H1222</f>
        <v>17.442790697674418</v>
      </c>
      <c r="H1222">
        <f>'Marktpreise EEX NCG 2018'!I1222</f>
        <v>16.16</v>
      </c>
      <c r="I1222">
        <f>'Marktpreise EEX NCG 2018'!N1222+0.19</f>
        <v>18.199889999999996</v>
      </c>
      <c r="J1222">
        <f t="shared" si="8"/>
        <v>16.557616629032257</v>
      </c>
      <c r="K1222">
        <f t="shared" si="8"/>
        <v>16.63</v>
      </c>
    </row>
    <row r="1223" spans="1:11" x14ac:dyDescent="0.2">
      <c r="A1223" s="2">
        <f>'Marktpreise EEX NCG 2018'!A1223</f>
        <v>42861</v>
      </c>
      <c r="B1223" s="47">
        <f>'Marktpreise EEX NCG 2018'!G1223+'Bayer Gesamt 2018'!E$7</f>
        <v>17.65239069767442</v>
      </c>
      <c r="C1223" s="47">
        <f>'Bayer Gesamt 2018'!M82</f>
        <v>17.068409523809525</v>
      </c>
      <c r="D1223" s="47"/>
      <c r="E1223" s="47">
        <f>IF(F1223&gt;0,F1223+'Bayer Gesamt 2018'!E$7,E1222)</f>
        <v>16.8996</v>
      </c>
      <c r="F1223" s="47">
        <f>'Marktpreise EEX NCG 2018'!B1223</f>
        <v>0</v>
      </c>
      <c r="G1223">
        <f>'Marktpreise EEX NCG 2018'!H1223</f>
        <v>17.442790697674418</v>
      </c>
      <c r="H1223">
        <f>'Marktpreise EEX NCG 2018'!I1223</f>
        <v>16.489999999999998</v>
      </c>
      <c r="I1223">
        <f>'Marktpreise EEX NCG 2018'!N1223+0.19</f>
        <v>18.199295000000003</v>
      </c>
      <c r="J1223">
        <f t="shared" si="8"/>
        <v>16.557616629032257</v>
      </c>
      <c r="K1223">
        <f t="shared" si="8"/>
        <v>16.63</v>
      </c>
    </row>
    <row r="1224" spans="1:11" x14ac:dyDescent="0.2">
      <c r="A1224" s="2">
        <f>'Marktpreise EEX NCG 2018'!A1224</f>
        <v>42862</v>
      </c>
      <c r="B1224" s="47">
        <f>'Marktpreise EEX NCG 2018'!G1224+'Bayer Gesamt 2018'!E$7</f>
        <v>17.65239069767442</v>
      </c>
      <c r="C1224" s="47">
        <f>'Bayer Gesamt 2018'!M83</f>
        <v>17.068409523809525</v>
      </c>
      <c r="D1224" s="47"/>
      <c r="E1224" s="47">
        <f>IF(F1224&gt;0,F1224+'Bayer Gesamt 2018'!E$7,E1223)</f>
        <v>16.8996</v>
      </c>
      <c r="F1224" s="47">
        <f>'Marktpreise EEX NCG 2018'!B1224</f>
        <v>0</v>
      </c>
      <c r="G1224">
        <f>'Marktpreise EEX NCG 2018'!H1224</f>
        <v>17.442790697674418</v>
      </c>
      <c r="H1224">
        <f>'Marktpreise EEX NCG 2018'!I1224</f>
        <v>16.233000000000001</v>
      </c>
      <c r="I1224">
        <f>'Marktpreise EEX NCG 2018'!N1224+0.19</f>
        <v>18.195830000000008</v>
      </c>
      <c r="J1224">
        <f t="shared" si="8"/>
        <v>16.557616629032257</v>
      </c>
      <c r="K1224">
        <f t="shared" si="8"/>
        <v>16.63</v>
      </c>
    </row>
    <row r="1225" spans="1:11" x14ac:dyDescent="0.2">
      <c r="A1225" s="2">
        <f>'Marktpreise EEX NCG 2018'!A1225</f>
        <v>42863</v>
      </c>
      <c r="B1225" s="47">
        <f>'Marktpreise EEX NCG 2018'!G1225+'Bayer Gesamt 2018'!E$7</f>
        <v>17.641783908045973</v>
      </c>
      <c r="C1225" s="47">
        <f>'Bayer Gesamt 2018'!M84</f>
        <v>17.068409523809525</v>
      </c>
      <c r="D1225" s="47"/>
      <c r="E1225" s="47">
        <f>IF(F1225&gt;0,F1225+'Bayer Gesamt 2018'!E$7,E1224)</f>
        <v>16.729599999999998</v>
      </c>
      <c r="F1225" s="47">
        <f>'Marktpreise EEX NCG 2018'!B1225</f>
        <v>16.52</v>
      </c>
      <c r="G1225">
        <f>'Marktpreise EEX NCG 2018'!H1225</f>
        <v>17.432183908045975</v>
      </c>
      <c r="H1225">
        <f>'Marktpreise EEX NCG 2018'!I1225</f>
        <v>16.256</v>
      </c>
      <c r="I1225">
        <f>'Marktpreise EEX NCG 2018'!N1225+0.19</f>
        <v>18.191205000000011</v>
      </c>
      <c r="J1225">
        <f t="shared" si="8"/>
        <v>16.557616629032257</v>
      </c>
      <c r="K1225">
        <f t="shared" si="8"/>
        <v>16.63</v>
      </c>
    </row>
    <row r="1226" spans="1:11" x14ac:dyDescent="0.2">
      <c r="A1226" s="2">
        <f>'Marktpreise EEX NCG 2018'!A1226</f>
        <v>42864</v>
      </c>
      <c r="B1226" s="47">
        <f>'Marktpreise EEX NCG 2018'!G1226+'Bayer Gesamt 2018'!E$7</f>
        <v>17.630509090909094</v>
      </c>
      <c r="C1226" s="47">
        <f>'Bayer Gesamt 2018'!M85</f>
        <v>17.068409523809525</v>
      </c>
      <c r="D1226" s="47"/>
      <c r="E1226" s="47">
        <f>IF(F1226&gt;0,F1226+'Bayer Gesamt 2018'!E$7,E1225)</f>
        <v>16.6496</v>
      </c>
      <c r="F1226" s="47">
        <f>'Marktpreise EEX NCG 2018'!B1226</f>
        <v>16.440000000000001</v>
      </c>
      <c r="G1226">
        <f>'Marktpreise EEX NCG 2018'!H1226</f>
        <v>17.420909090909092</v>
      </c>
      <c r="H1226">
        <f>'Marktpreise EEX NCG 2018'!I1226</f>
        <v>16.099</v>
      </c>
      <c r="I1226">
        <f>'Marktpreise EEX NCG 2018'!N1226+0.19</f>
        <v>18.187829999999995</v>
      </c>
      <c r="J1226">
        <f t="shared" si="8"/>
        <v>16.557616629032257</v>
      </c>
      <c r="K1226">
        <f t="shared" si="8"/>
        <v>16.63</v>
      </c>
    </row>
    <row r="1227" spans="1:11" x14ac:dyDescent="0.2">
      <c r="A1227" s="2">
        <f>'Marktpreise EEX NCG 2018'!A1227</f>
        <v>42865</v>
      </c>
      <c r="B1227" s="47">
        <f>'Marktpreise EEX NCG 2018'!G1227+'Bayer Gesamt 2018'!E$7</f>
        <v>17.620161797752807</v>
      </c>
      <c r="C1227" s="47">
        <f>'Bayer Gesamt 2018'!M86</f>
        <v>17.023558333333334</v>
      </c>
      <c r="D1227" s="47"/>
      <c r="E1227" s="47">
        <f>IF(F1227&gt;0,F1227+'Bayer Gesamt 2018'!E$7,E1226)</f>
        <v>16.709600000000002</v>
      </c>
      <c r="F1227" s="47">
        <f>'Marktpreise EEX NCG 2018'!B1227</f>
        <v>16.5</v>
      </c>
      <c r="G1227">
        <f>'Marktpreise EEX NCG 2018'!H1227</f>
        <v>17.410561797752809</v>
      </c>
      <c r="H1227">
        <f>'Marktpreise EEX NCG 2018'!I1227</f>
        <v>16.338999999999999</v>
      </c>
      <c r="I1227">
        <f>'Marktpreise EEX NCG 2018'!N1227+0.19</f>
        <v>18.185455000000005</v>
      </c>
      <c r="J1227">
        <f t="shared" si="8"/>
        <v>16.557616629032257</v>
      </c>
      <c r="K1227">
        <f t="shared" si="8"/>
        <v>16.63</v>
      </c>
    </row>
    <row r="1228" spans="1:11" x14ac:dyDescent="0.2">
      <c r="A1228" s="2">
        <f>'Marktpreise EEX NCG 2018'!A1228</f>
        <v>42866</v>
      </c>
      <c r="B1228" s="47">
        <f>'Marktpreise EEX NCG 2018'!G1228+'Bayer Gesamt 2018'!E$7</f>
        <v>17.608933333333333</v>
      </c>
      <c r="C1228" s="47">
        <f>'Bayer Gesamt 2018'!M87</f>
        <v>17.023558333333334</v>
      </c>
      <c r="D1228" s="47"/>
      <c r="E1228" s="47">
        <f>IF(F1228&gt;0,F1228+'Bayer Gesamt 2018'!E$7,E1227)</f>
        <v>16.6096</v>
      </c>
      <c r="F1228" s="47">
        <f>'Marktpreise EEX NCG 2018'!B1228</f>
        <v>16.399999999999999</v>
      </c>
      <c r="G1228">
        <f>'Marktpreise EEX NCG 2018'!H1228</f>
        <v>17.399333333333335</v>
      </c>
      <c r="H1228">
        <f>'Marktpreise EEX NCG 2018'!I1228</f>
        <v>15.872</v>
      </c>
      <c r="I1228">
        <f>'Marktpreise EEX NCG 2018'!N1228+0.19</f>
        <v>18.180429999999998</v>
      </c>
      <c r="J1228">
        <f t="shared" si="8"/>
        <v>16.557616629032257</v>
      </c>
      <c r="K1228">
        <f t="shared" si="8"/>
        <v>16.63</v>
      </c>
    </row>
    <row r="1229" spans="1:11" x14ac:dyDescent="0.2">
      <c r="A1229" s="2">
        <f>'Marktpreise EEX NCG 2018'!A1229</f>
        <v>42867</v>
      </c>
      <c r="B1229" s="47">
        <f>'Marktpreise EEX NCG 2018'!G1229+'Bayer Gesamt 2018'!E$7</f>
        <v>17.598061538461543</v>
      </c>
      <c r="C1229" s="47">
        <f>'Bayer Gesamt 2018'!M88</f>
        <v>17.007400000000001</v>
      </c>
      <c r="D1229" s="47"/>
      <c r="E1229" s="47">
        <f>IF(F1229&gt;0,F1229+'Bayer Gesamt 2018'!E$7,E1228)</f>
        <v>16.619599999999998</v>
      </c>
      <c r="F1229" s="47">
        <f>'Marktpreise EEX NCG 2018'!B1229</f>
        <v>16.41</v>
      </c>
      <c r="G1229">
        <f>'Marktpreise EEX NCG 2018'!H1229</f>
        <v>17.388461538461542</v>
      </c>
      <c r="H1229">
        <f>'Marktpreise EEX NCG 2018'!I1229</f>
        <v>15.935</v>
      </c>
      <c r="I1229">
        <f>'Marktpreise EEX NCG 2018'!N1229+0.19</f>
        <v>18.173030000000001</v>
      </c>
      <c r="J1229">
        <f t="shared" si="8"/>
        <v>16.557616629032257</v>
      </c>
      <c r="K1229">
        <f t="shared" si="8"/>
        <v>16.63</v>
      </c>
    </row>
    <row r="1230" spans="1:11" x14ac:dyDescent="0.2">
      <c r="A1230" s="2">
        <f>'Marktpreise EEX NCG 2018'!A1230</f>
        <v>42868</v>
      </c>
      <c r="B1230" s="47">
        <f>'Marktpreise EEX NCG 2018'!G1230+'Bayer Gesamt 2018'!E$7</f>
        <v>17.598061538461543</v>
      </c>
      <c r="C1230" s="47">
        <f>'Bayer Gesamt 2018'!M89</f>
        <v>17.007400000000001</v>
      </c>
      <c r="D1230" s="47"/>
      <c r="E1230" s="47">
        <f>IF(F1230&gt;0,F1230+'Bayer Gesamt 2018'!E$7,E1229)</f>
        <v>16.619599999999998</v>
      </c>
      <c r="F1230" s="47">
        <f>'Marktpreise EEX NCG 2018'!B1230</f>
        <v>0</v>
      </c>
      <c r="G1230">
        <f>'Marktpreise EEX NCG 2018'!H1230</f>
        <v>17.388461538461542</v>
      </c>
      <c r="H1230">
        <f>'Marktpreise EEX NCG 2018'!I1230</f>
        <v>15.878</v>
      </c>
      <c r="I1230">
        <f>'Marktpreise EEX NCG 2018'!N1230+0.19</f>
        <v>18.164415000000009</v>
      </c>
      <c r="J1230">
        <f t="shared" si="8"/>
        <v>16.557616629032257</v>
      </c>
      <c r="K1230">
        <f t="shared" si="8"/>
        <v>16.63</v>
      </c>
    </row>
    <row r="1231" spans="1:11" x14ac:dyDescent="0.2">
      <c r="A1231" s="2">
        <f>'Marktpreise EEX NCG 2018'!A1231</f>
        <v>42869</v>
      </c>
      <c r="B1231" s="47">
        <f>'Marktpreise EEX NCG 2018'!G1231+'Bayer Gesamt 2018'!E$7</f>
        <v>17.598061538461543</v>
      </c>
      <c r="C1231" s="47">
        <f>'Bayer Gesamt 2018'!M90</f>
        <v>17.007400000000001</v>
      </c>
      <c r="D1231" s="47"/>
      <c r="E1231" s="47">
        <f>IF(F1231&gt;0,F1231+'Bayer Gesamt 2018'!E$7,E1230)</f>
        <v>16.619599999999998</v>
      </c>
      <c r="F1231" s="47">
        <f>'Marktpreise EEX NCG 2018'!B1231</f>
        <v>0</v>
      </c>
      <c r="G1231">
        <f>'Marktpreise EEX NCG 2018'!H1231</f>
        <v>17.388461538461542</v>
      </c>
      <c r="H1231">
        <f>'Marktpreise EEX NCG 2018'!I1231</f>
        <v>15.718</v>
      </c>
      <c r="I1231">
        <f>'Marktpreise EEX NCG 2018'!N1231+0.19</f>
        <v>18.155685000000013</v>
      </c>
      <c r="J1231">
        <f t="shared" si="8"/>
        <v>16.557616629032257</v>
      </c>
      <c r="K1231">
        <f t="shared" si="8"/>
        <v>16.63</v>
      </c>
    </row>
    <row r="1232" spans="1:11" x14ac:dyDescent="0.2">
      <c r="A1232" s="2">
        <f>'Marktpreise EEX NCG 2018'!A1232</f>
        <v>42870</v>
      </c>
      <c r="B1232" s="47">
        <f>'Marktpreise EEX NCG 2018'!G1232+'Bayer Gesamt 2018'!E$7</f>
        <v>17.589273913043478</v>
      </c>
      <c r="C1232" s="47">
        <f>'Bayer Gesamt 2018'!M91</f>
        <v>17.003129411764707</v>
      </c>
      <c r="D1232" s="47"/>
      <c r="E1232" s="47">
        <f>IF(F1232&gt;0,F1232+'Bayer Gesamt 2018'!E$7,E1231)</f>
        <v>16.7896</v>
      </c>
      <c r="F1232" s="47">
        <f>'Marktpreise EEX NCG 2018'!B1232</f>
        <v>16.579999999999998</v>
      </c>
      <c r="G1232">
        <f>'Marktpreise EEX NCG 2018'!H1232</f>
        <v>17.379673913043479</v>
      </c>
      <c r="H1232">
        <f>'Marktpreise EEX NCG 2018'!I1232</f>
        <v>15.842000000000001</v>
      </c>
      <c r="I1232">
        <f>'Marktpreise EEX NCG 2018'!N1232+0.19</f>
        <v>18.147605000000024</v>
      </c>
      <c r="J1232">
        <f t="shared" si="8"/>
        <v>16.557616629032257</v>
      </c>
      <c r="K1232">
        <f t="shared" si="8"/>
        <v>16.63</v>
      </c>
    </row>
    <row r="1233" spans="1:11" x14ac:dyDescent="0.2">
      <c r="A1233" s="2">
        <f>'Marktpreise EEX NCG 2018'!A1233</f>
        <v>42871</v>
      </c>
      <c r="B1233" s="47">
        <f>'Marktpreise EEX NCG 2018'!G1233+'Bayer Gesamt 2018'!E$7</f>
        <v>17.576051612903228</v>
      </c>
      <c r="C1233" s="47">
        <f>'Bayer Gesamt 2018'!M92</f>
        <v>17.003129411764707</v>
      </c>
      <c r="D1233" s="47"/>
      <c r="E1233" s="47">
        <f>IF(F1233&gt;0,F1233+'Bayer Gesamt 2018'!E$7,E1232)</f>
        <v>16.3596</v>
      </c>
      <c r="F1233" s="47">
        <f>'Marktpreise EEX NCG 2018'!B1233</f>
        <v>16.149999999999999</v>
      </c>
      <c r="G1233">
        <f>'Marktpreise EEX NCG 2018'!H1233</f>
        <v>17.366451612903226</v>
      </c>
      <c r="H1233">
        <f>'Marktpreise EEX NCG 2018'!I1233</f>
        <v>15.842000000000001</v>
      </c>
      <c r="I1233">
        <f>'Marktpreise EEX NCG 2018'!N1233+0.19</f>
        <v>18.142970000000023</v>
      </c>
      <c r="J1233">
        <f t="shared" si="8"/>
        <v>16.557616629032257</v>
      </c>
      <c r="K1233">
        <f t="shared" si="8"/>
        <v>16.63</v>
      </c>
    </row>
    <row r="1234" spans="1:11" x14ac:dyDescent="0.2">
      <c r="A1234" s="2">
        <f>'Marktpreise EEX NCG 2018'!A1234</f>
        <v>42872</v>
      </c>
      <c r="B1234" s="47">
        <f>'Marktpreise EEX NCG 2018'!G1234+'Bayer Gesamt 2018'!E$7</f>
        <v>17.568536170212766</v>
      </c>
      <c r="C1234" s="47">
        <f>'Bayer Gesamt 2018'!M93</f>
        <v>16.998090566037739</v>
      </c>
      <c r="D1234" s="47"/>
      <c r="E1234" s="47">
        <f>IF(F1234&gt;0,F1234+'Bayer Gesamt 2018'!E$7,E1233)</f>
        <v>16.869599999999998</v>
      </c>
      <c r="F1234" s="47">
        <f>'Marktpreise EEX NCG 2018'!B1234</f>
        <v>16.66</v>
      </c>
      <c r="G1234">
        <f>'Marktpreise EEX NCG 2018'!H1234</f>
        <v>17.358936170212768</v>
      </c>
      <c r="H1234">
        <f>'Marktpreise EEX NCG 2018'!I1234</f>
        <v>15.83</v>
      </c>
      <c r="I1234">
        <f>'Marktpreise EEX NCG 2018'!N1234+0.19</f>
        <v>18.138030000000036</v>
      </c>
      <c r="J1234">
        <f t="shared" si="8"/>
        <v>16.557616629032257</v>
      </c>
      <c r="K1234">
        <f t="shared" si="8"/>
        <v>16.63</v>
      </c>
    </row>
    <row r="1235" spans="1:11" x14ac:dyDescent="0.2">
      <c r="A1235" s="2">
        <f>'Marktpreise EEX NCG 2018'!A1235</f>
        <v>42873</v>
      </c>
      <c r="B1235" s="47">
        <f>'Marktpreise EEX NCG 2018'!G1235+'Bayer Gesamt 2018'!E$7</f>
        <v>17.562442105263159</v>
      </c>
      <c r="C1235" s="47">
        <f>'Bayer Gesamt 2018'!M94</f>
        <v>16.997933333333336</v>
      </c>
      <c r="D1235" s="47"/>
      <c r="E1235" s="47">
        <f>IF(F1235&gt;0,F1235+'Bayer Gesamt 2018'!E$7,E1234)</f>
        <v>16.989600000000003</v>
      </c>
      <c r="F1235" s="47">
        <f>'Marktpreise EEX NCG 2018'!B1235</f>
        <v>16.78</v>
      </c>
      <c r="G1235">
        <f>'Marktpreise EEX NCG 2018'!H1235</f>
        <v>17.352842105263161</v>
      </c>
      <c r="H1235">
        <f>'Marktpreise EEX NCG 2018'!I1235</f>
        <v>16.006</v>
      </c>
      <c r="I1235">
        <f>'Marktpreise EEX NCG 2018'!N1235+0.19</f>
        <v>18.132795000000044</v>
      </c>
      <c r="J1235">
        <f t="shared" si="8"/>
        <v>16.557616629032257</v>
      </c>
      <c r="K1235">
        <f t="shared" si="8"/>
        <v>16.63</v>
      </c>
    </row>
    <row r="1236" spans="1:11" x14ac:dyDescent="0.2">
      <c r="A1236" s="2">
        <f>'Marktpreise EEX NCG 2018'!A1236</f>
        <v>42874</v>
      </c>
      <c r="B1236" s="47">
        <f>'Marktpreise EEX NCG 2018'!G1236+'Bayer Gesamt 2018'!E$7</f>
        <v>17.55585</v>
      </c>
      <c r="C1236" s="47">
        <f>'Bayer Gesamt 2018'!M95</f>
        <v>16.997933333333336</v>
      </c>
      <c r="D1236" s="47"/>
      <c r="E1236" s="47">
        <f>IF(F1236&gt;0,F1236+'Bayer Gesamt 2018'!E$7,E1235)</f>
        <v>16.929600000000001</v>
      </c>
      <c r="F1236" s="47">
        <f>'Marktpreise EEX NCG 2018'!B1236</f>
        <v>16.72</v>
      </c>
      <c r="G1236">
        <f>'Marktpreise EEX NCG 2018'!H1236</f>
        <v>17.346250000000001</v>
      </c>
      <c r="H1236">
        <f>'Marktpreise EEX NCG 2018'!I1236</f>
        <v>15.914999999999999</v>
      </c>
      <c r="I1236">
        <f>'Marktpreise EEX NCG 2018'!N1236+0.19</f>
        <v>18.126190000000044</v>
      </c>
      <c r="J1236">
        <f t="shared" ref="J1236:K1251" si="9">J1235</f>
        <v>16.557616629032257</v>
      </c>
      <c r="K1236">
        <f t="shared" si="9"/>
        <v>16.63</v>
      </c>
    </row>
    <row r="1237" spans="1:11" x14ac:dyDescent="0.2">
      <c r="A1237" s="2">
        <f>'Marktpreise EEX NCG 2018'!A1237</f>
        <v>42875</v>
      </c>
      <c r="B1237" s="47">
        <f>'Marktpreise EEX NCG 2018'!G1237+'Bayer Gesamt 2018'!E$7</f>
        <v>17.55585</v>
      </c>
      <c r="C1237" s="47">
        <f>'Bayer Gesamt 2018'!M96</f>
        <v>16.997933333333336</v>
      </c>
      <c r="D1237" s="47"/>
      <c r="E1237" s="47">
        <f>IF(F1237&gt;0,F1237+'Bayer Gesamt 2018'!E$7,E1236)</f>
        <v>16.929600000000001</v>
      </c>
      <c r="F1237" s="47">
        <f>'Marktpreise EEX NCG 2018'!B1237</f>
        <v>0</v>
      </c>
      <c r="G1237">
        <f>'Marktpreise EEX NCG 2018'!H1237</f>
        <v>17.346250000000001</v>
      </c>
      <c r="H1237">
        <f>'Marktpreise EEX NCG 2018'!I1237</f>
        <v>15.821</v>
      </c>
      <c r="I1237">
        <f>'Marktpreise EEX NCG 2018'!N1237+0.19</f>
        <v>18.114375000000038</v>
      </c>
      <c r="J1237">
        <f t="shared" si="9"/>
        <v>16.557616629032257</v>
      </c>
      <c r="K1237">
        <f t="shared" si="9"/>
        <v>16.63</v>
      </c>
    </row>
    <row r="1238" spans="1:11" x14ac:dyDescent="0.2">
      <c r="A1238" s="2">
        <f>'Marktpreise EEX NCG 2018'!A1238</f>
        <v>42876</v>
      </c>
      <c r="B1238" s="47">
        <f>'Marktpreise EEX NCG 2018'!G1238+'Bayer Gesamt 2018'!E$7</f>
        <v>17.55585</v>
      </c>
      <c r="C1238" s="47">
        <f>'Bayer Gesamt 2018'!M97</f>
        <v>16.997933333333336</v>
      </c>
      <c r="D1238" s="47"/>
      <c r="E1238" s="47">
        <f>IF(F1238&gt;0,F1238+'Bayer Gesamt 2018'!E$7,E1237)</f>
        <v>16.929600000000001</v>
      </c>
      <c r="F1238" s="47">
        <f>'Marktpreise EEX NCG 2018'!B1238</f>
        <v>0</v>
      </c>
      <c r="G1238">
        <f>'Marktpreise EEX NCG 2018'!H1238</f>
        <v>17.346250000000001</v>
      </c>
      <c r="H1238">
        <f>'Marktpreise EEX NCG 2018'!I1238</f>
        <v>15.688000000000001</v>
      </c>
      <c r="I1238">
        <f>'Marktpreise EEX NCG 2018'!N1238+0.19</f>
        <v>18.098965000000028</v>
      </c>
      <c r="J1238">
        <f t="shared" si="9"/>
        <v>16.557616629032257</v>
      </c>
      <c r="K1238">
        <f t="shared" si="9"/>
        <v>16.63</v>
      </c>
    </row>
    <row r="1239" spans="1:11" x14ac:dyDescent="0.2">
      <c r="A1239" s="2">
        <f>'Marktpreise EEX NCG 2018'!A1239</f>
        <v>42877</v>
      </c>
      <c r="B1239" s="47">
        <f>'Marktpreise EEX NCG 2018'!G1239+'Bayer Gesamt 2018'!E$7</f>
        <v>17.549806185567014</v>
      </c>
      <c r="C1239" s="47">
        <f>'Bayer Gesamt 2018'!M98</f>
        <v>16.996921428571429</v>
      </c>
      <c r="D1239" s="47"/>
      <c r="E1239" s="47">
        <f>IF(F1239&gt;0,F1239+'Bayer Gesamt 2018'!E$7,E1238)</f>
        <v>16.9696</v>
      </c>
      <c r="F1239" s="47">
        <f>'Marktpreise EEX NCG 2018'!B1239</f>
        <v>16.760000000000002</v>
      </c>
      <c r="G1239">
        <f>'Marktpreise EEX NCG 2018'!H1239</f>
        <v>17.340206185567013</v>
      </c>
      <c r="H1239">
        <f>'Marktpreise EEX NCG 2018'!I1239</f>
        <v>15.617000000000001</v>
      </c>
      <c r="I1239">
        <f>'Marktpreise EEX NCG 2018'!N1239+0.19</f>
        <v>18.081660000000014</v>
      </c>
      <c r="J1239">
        <f t="shared" si="9"/>
        <v>16.557616629032257</v>
      </c>
      <c r="K1239">
        <f t="shared" si="9"/>
        <v>16.63</v>
      </c>
    </row>
    <row r="1240" spans="1:11" x14ac:dyDescent="0.2">
      <c r="A1240" s="2">
        <f>'Marktpreise EEX NCG 2018'!A1240</f>
        <v>42878</v>
      </c>
      <c r="B1240" s="47">
        <f>'Marktpreise EEX NCG 2018'!G1240+'Bayer Gesamt 2018'!E$7</f>
        <v>17.544804081632655</v>
      </c>
      <c r="C1240" s="47">
        <f>'Bayer Gesamt 2018'!M99</f>
        <v>16.998021052631582</v>
      </c>
      <c r="D1240" s="47"/>
      <c r="E1240" s="47">
        <f>IF(F1240&gt;0,F1240+'Bayer Gesamt 2018'!E$7,E1239)</f>
        <v>17.059600000000003</v>
      </c>
      <c r="F1240" s="47">
        <f>'Marktpreise EEX NCG 2018'!B1240</f>
        <v>16.850000000000001</v>
      </c>
      <c r="G1240">
        <f>'Marktpreise EEX NCG 2018'!H1240</f>
        <v>17.335204081632654</v>
      </c>
      <c r="H1240">
        <f>'Marktpreise EEX NCG 2018'!I1240</f>
        <v>15.722</v>
      </c>
      <c r="I1240">
        <f>'Marktpreise EEX NCG 2018'!N1240+0.19</f>
        <v>18.069670000000023</v>
      </c>
      <c r="J1240">
        <f t="shared" si="9"/>
        <v>16.557616629032257</v>
      </c>
      <c r="K1240">
        <f t="shared" si="9"/>
        <v>16.63</v>
      </c>
    </row>
    <row r="1241" spans="1:11" x14ac:dyDescent="0.2">
      <c r="A1241" s="2">
        <f>'Marktpreise EEX NCG 2018'!A1241</f>
        <v>42879</v>
      </c>
      <c r="B1241" s="47">
        <f>'Marktpreise EEX NCG 2018'!G1241+'Bayer Gesamt 2018'!E$7</f>
        <v>17.5396</v>
      </c>
      <c r="C1241" s="47">
        <f>'Bayer Gesamt 2018'!M100</f>
        <v>16.998021052631582</v>
      </c>
      <c r="D1241" s="47"/>
      <c r="E1241" s="47">
        <f>IF(F1241&gt;0,F1241+'Bayer Gesamt 2018'!E$7,E1240)</f>
        <v>17.029600000000002</v>
      </c>
      <c r="F1241" s="47">
        <f>'Marktpreise EEX NCG 2018'!B1241</f>
        <v>16.82</v>
      </c>
      <c r="G1241">
        <f>'Marktpreise EEX NCG 2018'!H1241</f>
        <v>17.330000000000002</v>
      </c>
      <c r="H1241">
        <f>'Marktpreise EEX NCG 2018'!I1241</f>
        <v>15.725</v>
      </c>
      <c r="I1241">
        <f>'Marktpreise EEX NCG 2018'!N1241+0.19</f>
        <v>18.057480000000016</v>
      </c>
      <c r="J1241">
        <f t="shared" si="9"/>
        <v>16.557616629032257</v>
      </c>
      <c r="K1241">
        <f t="shared" si="9"/>
        <v>16.63</v>
      </c>
    </row>
    <row r="1242" spans="1:11" x14ac:dyDescent="0.2">
      <c r="A1242" s="2">
        <f>'Marktpreise EEX NCG 2018'!A1242</f>
        <v>42880</v>
      </c>
      <c r="B1242" s="47">
        <f>'Marktpreise EEX NCG 2018'!G1242+'Bayer Gesamt 2018'!E$7</f>
        <v>17.533200000000001</v>
      </c>
      <c r="C1242" s="47">
        <f>'Bayer Gesamt 2018'!M101</f>
        <v>16.998021052631582</v>
      </c>
      <c r="D1242" s="47"/>
      <c r="E1242" s="47">
        <f>IF(F1242&gt;0,F1242+'Bayer Gesamt 2018'!E$7,E1241)</f>
        <v>16.8996</v>
      </c>
      <c r="F1242" s="47">
        <f>'Marktpreise EEX NCG 2018'!B1242</f>
        <v>16.690000000000001</v>
      </c>
      <c r="G1242">
        <f>'Marktpreise EEX NCG 2018'!H1242</f>
        <v>17.323600000000003</v>
      </c>
      <c r="H1242">
        <f>'Marktpreise EEX NCG 2018'!I1242</f>
        <v>15.518000000000001</v>
      </c>
      <c r="I1242">
        <f>'Marktpreise EEX NCG 2018'!N1242+0.19</f>
        <v>18.043025000000018</v>
      </c>
      <c r="J1242">
        <f t="shared" si="9"/>
        <v>16.557616629032257</v>
      </c>
      <c r="K1242">
        <f t="shared" si="9"/>
        <v>16.63</v>
      </c>
    </row>
    <row r="1243" spans="1:11" x14ac:dyDescent="0.2">
      <c r="A1243" s="2">
        <f>'Marktpreise EEX NCG 2018'!A1243</f>
        <v>42881</v>
      </c>
      <c r="B1243" s="47">
        <f>'Marktpreise EEX NCG 2018'!G1243+'Bayer Gesamt 2018'!E$7</f>
        <v>17.526035643564356</v>
      </c>
      <c r="C1243" s="47">
        <f>'Bayer Gesamt 2018'!M102</f>
        <v>16.998021052631582</v>
      </c>
      <c r="D1243" s="47"/>
      <c r="E1243" s="47">
        <f>IF(F1243&gt;0,F1243+'Bayer Gesamt 2018'!E$7,E1242)</f>
        <v>16.809600000000003</v>
      </c>
      <c r="F1243" s="47">
        <f>'Marktpreise EEX NCG 2018'!B1243</f>
        <v>16.600000000000001</v>
      </c>
      <c r="G1243">
        <f>'Marktpreise EEX NCG 2018'!H1243</f>
        <v>17.316435643564358</v>
      </c>
      <c r="H1243">
        <f>'Marktpreise EEX NCG 2018'!I1243</f>
        <v>0</v>
      </c>
      <c r="I1243">
        <f>'Marktpreise EEX NCG 2018'!N1243+0.19</f>
        <v>18.040221105527657</v>
      </c>
      <c r="J1243">
        <f t="shared" si="9"/>
        <v>16.557616629032257</v>
      </c>
      <c r="K1243">
        <f t="shared" si="9"/>
        <v>16.63</v>
      </c>
    </row>
    <row r="1244" spans="1:11" x14ac:dyDescent="0.2">
      <c r="A1244" s="2">
        <f>'Marktpreise EEX NCG 2018'!A1244</f>
        <v>42882</v>
      </c>
      <c r="B1244" s="47">
        <f>'Marktpreise EEX NCG 2018'!G1244+'Bayer Gesamt 2018'!E$7</f>
        <v>17.526035643564356</v>
      </c>
      <c r="C1244" s="47">
        <f>'Bayer Gesamt 2018'!M103</f>
        <v>16.998021052631582</v>
      </c>
      <c r="D1244" s="47"/>
      <c r="E1244" s="47">
        <f>IF(F1244&gt;0,F1244+'Bayer Gesamt 2018'!E$7,E1243)</f>
        <v>16.809600000000003</v>
      </c>
      <c r="F1244" s="47">
        <f>'Marktpreise EEX NCG 2018'!B1244</f>
        <v>0</v>
      </c>
      <c r="G1244">
        <f>'Marktpreise EEX NCG 2018'!H1244</f>
        <v>17.316435643564358</v>
      </c>
      <c r="H1244">
        <f>'Marktpreise EEX NCG 2018'!I1244</f>
        <v>15.29</v>
      </c>
      <c r="I1244">
        <f>'Marktpreise EEX NCG 2018'!N1244+0.19</f>
        <v>18.028125628140725</v>
      </c>
      <c r="J1244">
        <f t="shared" si="9"/>
        <v>16.557616629032257</v>
      </c>
      <c r="K1244">
        <f t="shared" si="9"/>
        <v>16.63</v>
      </c>
    </row>
    <row r="1245" spans="1:11" x14ac:dyDescent="0.2">
      <c r="A1245" s="2">
        <f>'Marktpreise EEX NCG 2018'!A1245</f>
        <v>42883</v>
      </c>
      <c r="B1245" s="47">
        <f>'Marktpreise EEX NCG 2018'!G1245+'Bayer Gesamt 2018'!E$7</f>
        <v>17.526035643564356</v>
      </c>
      <c r="C1245" s="47">
        <f>'Bayer Gesamt 2018'!M104</f>
        <v>16.998021052631582</v>
      </c>
      <c r="D1245" s="47"/>
      <c r="E1245" s="47">
        <f>IF(F1245&gt;0,F1245+'Bayer Gesamt 2018'!E$7,E1244)</f>
        <v>16.809600000000003</v>
      </c>
      <c r="F1245" s="47">
        <f>'Marktpreise EEX NCG 2018'!B1245</f>
        <v>0</v>
      </c>
      <c r="G1245">
        <f>'Marktpreise EEX NCG 2018'!H1245</f>
        <v>17.316435643564358</v>
      </c>
      <c r="H1245">
        <f>'Marktpreise EEX NCG 2018'!I1245</f>
        <v>15.739000000000001</v>
      </c>
      <c r="I1245">
        <f>'Marktpreise EEX NCG 2018'!N1245+0.19</f>
        <v>18.016979899497525</v>
      </c>
      <c r="J1245">
        <f t="shared" si="9"/>
        <v>16.557616629032257</v>
      </c>
      <c r="K1245">
        <f t="shared" si="9"/>
        <v>16.63</v>
      </c>
    </row>
    <row r="1246" spans="1:11" x14ac:dyDescent="0.2">
      <c r="A1246" s="2">
        <f>'Marktpreise EEX NCG 2018'!A1246</f>
        <v>42884</v>
      </c>
      <c r="B1246" s="47">
        <f>'Marktpreise EEX NCG 2018'!G1246+'Bayer Gesamt 2018'!E$7</f>
        <v>17.526035643564356</v>
      </c>
      <c r="C1246" s="47">
        <f>'Bayer Gesamt 2018'!M105</f>
        <v>16.998021052631582</v>
      </c>
      <c r="D1246" s="47"/>
      <c r="E1246" s="47">
        <f>IF(F1246&gt;0,F1246+'Bayer Gesamt 2018'!E$7,E1245)</f>
        <v>16.809600000000003</v>
      </c>
      <c r="F1246" s="47">
        <f>'Marktpreise EEX NCG 2018'!B1246</f>
        <v>0</v>
      </c>
      <c r="G1246">
        <f>'Marktpreise EEX NCG 2018'!H1246</f>
        <v>17.316435643564358</v>
      </c>
      <c r="H1246">
        <f>'Marktpreise EEX NCG 2018'!I1246</f>
        <v>15.625999999999999</v>
      </c>
      <c r="I1246">
        <f>'Marktpreise EEX NCG 2018'!N1246+0.19</f>
        <v>18.003643216080444</v>
      </c>
      <c r="J1246">
        <f t="shared" si="9"/>
        <v>16.557616629032257</v>
      </c>
      <c r="K1246">
        <f t="shared" si="9"/>
        <v>16.63</v>
      </c>
    </row>
    <row r="1247" spans="1:11" x14ac:dyDescent="0.2">
      <c r="A1247" s="2">
        <f>'Marktpreise EEX NCG 2018'!A1247</f>
        <v>42885</v>
      </c>
      <c r="B1247" s="47">
        <f>'Marktpreise EEX NCG 2018'!G1247+'Bayer Gesamt 2018'!E$7</f>
        <v>17.5217568627451</v>
      </c>
      <c r="C1247" s="47">
        <f>'Bayer Gesamt 2018'!M106</f>
        <v>17.004026229508199</v>
      </c>
      <c r="D1247" s="47"/>
      <c r="E1247" s="47">
        <f>IF(F1247&gt;0,F1247+'Bayer Gesamt 2018'!E$7,E1246)</f>
        <v>17.089599999999997</v>
      </c>
      <c r="F1247" s="47">
        <f>'Marktpreise EEX NCG 2018'!B1247</f>
        <v>16.88</v>
      </c>
      <c r="G1247">
        <f>'Marktpreise EEX NCG 2018'!H1247</f>
        <v>17.312156862745098</v>
      </c>
      <c r="H1247">
        <f>'Marktpreise EEX NCG 2018'!I1247</f>
        <v>15.895</v>
      </c>
      <c r="I1247">
        <f>'Marktpreise EEX NCG 2018'!N1247+0.19</f>
        <v>17.9921708542714</v>
      </c>
      <c r="J1247">
        <f t="shared" si="9"/>
        <v>16.557616629032257</v>
      </c>
      <c r="K1247">
        <f t="shared" si="9"/>
        <v>16.63</v>
      </c>
    </row>
    <row r="1248" spans="1:11" x14ac:dyDescent="0.2">
      <c r="A1248" s="2">
        <f>'Marktpreise EEX NCG 2018'!A1248</f>
        <v>42886</v>
      </c>
      <c r="B1248" s="47">
        <f>'Marktpreise EEX NCG 2018'!G1248+'Bayer Gesamt 2018'!E$7</f>
        <v>17.514357281553401</v>
      </c>
      <c r="C1248" s="47">
        <f>'Bayer Gesamt 2018'!M107</f>
        <v>17.004026229508199</v>
      </c>
      <c r="D1248" s="47"/>
      <c r="E1248" s="47">
        <f>IF(F1248&gt;0,F1248+'Bayer Gesamt 2018'!E$7,E1247)</f>
        <v>16.759599999999999</v>
      </c>
      <c r="F1248" s="47">
        <f>'Marktpreise EEX NCG 2018'!B1248</f>
        <v>16.55</v>
      </c>
      <c r="G1248">
        <f>'Marktpreise EEX NCG 2018'!H1248</f>
        <v>17.3047572815534</v>
      </c>
      <c r="H1248">
        <f>'Marktpreise EEX NCG 2018'!I1248</f>
        <v>15.773999999999999</v>
      </c>
      <c r="I1248">
        <f>'Marktpreise EEX NCG 2018'!N1248+0.19</f>
        <v>17.979854271356842</v>
      </c>
      <c r="J1248">
        <f t="shared" si="9"/>
        <v>16.557616629032257</v>
      </c>
      <c r="K1248">
        <f t="shared" si="9"/>
        <v>16.63</v>
      </c>
    </row>
    <row r="1249" spans="1:11" x14ac:dyDescent="0.2">
      <c r="A1249" s="2">
        <f>'Marktpreise EEX NCG 2018'!A1249</f>
        <v>42887</v>
      </c>
      <c r="B1249" s="47">
        <f>'Marktpreise EEX NCG 2018'!G1249+'Bayer Gesamt 2018'!E$7</f>
        <v>17.506619230769232</v>
      </c>
      <c r="C1249" s="47">
        <f>'Bayer Gesamt 2018'!M108</f>
        <v>17.004026229508199</v>
      </c>
      <c r="D1249" s="47"/>
      <c r="E1249" s="47">
        <f>IF(F1249&gt;0,F1249+'Bayer Gesamt 2018'!E$7,E1248)</f>
        <v>16.709600000000002</v>
      </c>
      <c r="F1249" s="47">
        <f>'Marktpreise EEX NCG 2018'!B1249</f>
        <v>16.5</v>
      </c>
      <c r="G1249">
        <f>'Marktpreise EEX NCG 2018'!H1249</f>
        <v>17.29701923076923</v>
      </c>
      <c r="H1249">
        <f>'Marktpreise EEX NCG 2018'!I1249</f>
        <v>15.494</v>
      </c>
      <c r="I1249">
        <f>'Marktpreise EEX NCG 2018'!N1249+0.19</f>
        <v>17.966055276381955</v>
      </c>
      <c r="J1249">
        <v>16.466528383333333</v>
      </c>
      <c r="K1249">
        <f t="shared" si="9"/>
        <v>16.63</v>
      </c>
    </row>
    <row r="1250" spans="1:11" x14ac:dyDescent="0.2">
      <c r="A1250" s="2">
        <f>'Marktpreise EEX NCG 2018'!A1250</f>
        <v>42888</v>
      </c>
      <c r="B1250" s="47">
        <f>'Marktpreise EEX NCG 2018'!G1250+'Bayer Gesamt 2018'!E$7</f>
        <v>17.498457142857141</v>
      </c>
      <c r="C1250" s="47">
        <f>'Bayer Gesamt 2018'!M109</f>
        <v>17.004026229508199</v>
      </c>
      <c r="D1250" s="47"/>
      <c r="E1250" s="47">
        <f>IF(F1250&gt;0,F1250+'Bayer Gesamt 2018'!E$7,E1249)</f>
        <v>16.6496</v>
      </c>
      <c r="F1250" s="47">
        <f>'Marktpreise EEX NCG 2018'!B1250</f>
        <v>16.440000000000001</v>
      </c>
      <c r="G1250">
        <f>'Marktpreise EEX NCG 2018'!H1250</f>
        <v>17.288857142857143</v>
      </c>
      <c r="H1250">
        <f>'Marktpreise EEX NCG 2018'!I1250</f>
        <v>15.21</v>
      </c>
      <c r="I1250">
        <f>'Marktpreise EEX NCG 2018'!N1250+0.19</f>
        <v>17.952809045226164</v>
      </c>
      <c r="J1250">
        <f>J1249</f>
        <v>16.466528383333333</v>
      </c>
      <c r="K1250">
        <f t="shared" si="9"/>
        <v>16.63</v>
      </c>
    </row>
    <row r="1251" spans="1:11" x14ac:dyDescent="0.2">
      <c r="A1251" s="2">
        <f>'Marktpreise EEX NCG 2018'!A1251</f>
        <v>42889</v>
      </c>
      <c r="B1251" s="47">
        <f>'Marktpreise EEX NCG 2018'!G1251+'Bayer Gesamt 2018'!E$7</f>
        <v>17.498457142857141</v>
      </c>
      <c r="C1251" s="47">
        <f>'Bayer Gesamt 2018'!M110</f>
        <v>17.004026229508199</v>
      </c>
      <c r="D1251" s="47"/>
      <c r="E1251" s="47">
        <f>IF(F1251&gt;0,F1251+'Bayer Gesamt 2018'!E$7,E1250)</f>
        <v>16.6496</v>
      </c>
      <c r="F1251" s="47">
        <f>'Marktpreise EEX NCG 2018'!B1251</f>
        <v>0</v>
      </c>
      <c r="G1251">
        <f>'Marktpreise EEX NCG 2018'!H1251</f>
        <v>17.288857142857143</v>
      </c>
      <c r="H1251">
        <f>'Marktpreise EEX NCG 2018'!I1251</f>
        <v>15.135999999999999</v>
      </c>
      <c r="I1251">
        <f>'Marktpreise EEX NCG 2018'!N1251+0.19</f>
        <v>17.9389045226131</v>
      </c>
      <c r="J1251">
        <f t="shared" ref="J1251:K1266" si="10">J1250</f>
        <v>16.466528383333333</v>
      </c>
      <c r="K1251">
        <f t="shared" si="9"/>
        <v>16.63</v>
      </c>
    </row>
    <row r="1252" spans="1:11" x14ac:dyDescent="0.2">
      <c r="A1252" s="2">
        <f>'Marktpreise EEX NCG 2018'!A1252</f>
        <v>42890</v>
      </c>
      <c r="B1252" s="47">
        <f>'Marktpreise EEX NCG 2018'!G1252+'Bayer Gesamt 2018'!E$7</f>
        <v>17.498457142857141</v>
      </c>
      <c r="C1252" s="47">
        <f>'Bayer Gesamt 2018'!M111</f>
        <v>17.004026229508199</v>
      </c>
      <c r="D1252" s="47"/>
      <c r="E1252" s="47">
        <f>IF(F1252&gt;0,F1252+'Bayer Gesamt 2018'!E$7,E1251)</f>
        <v>16.6496</v>
      </c>
      <c r="F1252" s="47">
        <f>'Marktpreise EEX NCG 2018'!B1252</f>
        <v>0</v>
      </c>
      <c r="G1252">
        <f>'Marktpreise EEX NCG 2018'!H1252</f>
        <v>17.288857142857143</v>
      </c>
      <c r="H1252">
        <f>'Marktpreise EEX NCG 2018'!I1252</f>
        <v>15.151999999999999</v>
      </c>
      <c r="I1252">
        <f>'Marktpreise EEX NCG 2018'!N1252+0.19</f>
        <v>17.925653266331679</v>
      </c>
      <c r="J1252">
        <f t="shared" si="10"/>
        <v>16.466528383333333</v>
      </c>
      <c r="K1252">
        <f t="shared" si="10"/>
        <v>16.63</v>
      </c>
    </row>
    <row r="1253" spans="1:11" x14ac:dyDescent="0.2">
      <c r="A1253" s="2">
        <f>'Marktpreise EEX NCG 2018'!A1253</f>
        <v>42891</v>
      </c>
      <c r="B1253" s="47">
        <f>'Marktpreise EEX NCG 2018'!G1253+'Bayer Gesamt 2018'!E$7</f>
        <v>17.490637735849056</v>
      </c>
      <c r="C1253" s="47">
        <f>'Bayer Gesamt 2018'!M112</f>
        <v>16.983446153846156</v>
      </c>
      <c r="D1253" s="47"/>
      <c r="E1253" s="47">
        <f>IF(F1253&gt;0,F1253+'Bayer Gesamt 2018'!E$7,E1252)</f>
        <v>16.669600000000003</v>
      </c>
      <c r="F1253" s="47">
        <f>'Marktpreise EEX NCG 2018'!B1253</f>
        <v>16.46</v>
      </c>
      <c r="G1253">
        <f>'Marktpreise EEX NCG 2018'!H1253</f>
        <v>17.281037735849058</v>
      </c>
      <c r="H1253">
        <f>'Marktpreise EEX NCG 2018'!I1253</f>
        <v>15.468</v>
      </c>
      <c r="I1253">
        <f>'Marktpreise EEX NCG 2018'!N1253+0.19</f>
        <v>17.915788944723641</v>
      </c>
      <c r="J1253">
        <f t="shared" si="10"/>
        <v>16.466528383333333</v>
      </c>
      <c r="K1253">
        <f t="shared" si="10"/>
        <v>16.63</v>
      </c>
    </row>
    <row r="1254" spans="1:11" x14ac:dyDescent="0.2">
      <c r="A1254" s="2">
        <f>'Marktpreise EEX NCG 2018'!A1254</f>
        <v>42892</v>
      </c>
      <c r="B1254" s="47">
        <f>'Marktpreise EEX NCG 2018'!G1254+'Bayer Gesamt 2018'!E$7</f>
        <v>17.481936448598134</v>
      </c>
      <c r="C1254" s="47">
        <f>'Bayer Gesamt 2018'!M113</f>
        <v>16.983446153846156</v>
      </c>
      <c r="D1254" s="47"/>
      <c r="E1254" s="47">
        <f>IF(F1254&gt;0,F1254+'Bayer Gesamt 2018'!E$7,E1253)</f>
        <v>16.559600000000003</v>
      </c>
      <c r="F1254" s="47">
        <f>'Marktpreise EEX NCG 2018'!B1254</f>
        <v>16.350000000000001</v>
      </c>
      <c r="G1254">
        <f>'Marktpreise EEX NCG 2018'!H1254</f>
        <v>17.272336448598132</v>
      </c>
      <c r="H1254">
        <f>'Marktpreise EEX NCG 2018'!I1254</f>
        <v>15.291</v>
      </c>
      <c r="I1254">
        <f>'Marktpreise EEX NCG 2018'!N1254+0.19</f>
        <v>17.904256281407068</v>
      </c>
      <c r="J1254">
        <f t="shared" si="10"/>
        <v>16.466528383333333</v>
      </c>
      <c r="K1254">
        <f t="shared" si="10"/>
        <v>16.63</v>
      </c>
    </row>
    <row r="1255" spans="1:11" x14ac:dyDescent="0.2">
      <c r="A1255" s="2">
        <f>'Marktpreise EEX NCG 2018'!A1255</f>
        <v>42893</v>
      </c>
      <c r="B1255" s="47">
        <f>'Marktpreise EEX NCG 2018'!G1255+'Bayer Gesamt 2018'!E$7</f>
        <v>17.474229629629633</v>
      </c>
      <c r="C1255" s="47">
        <f>'Bayer Gesamt 2018'!M114</f>
        <v>16.97348059701493</v>
      </c>
      <c r="D1255" s="47"/>
      <c r="E1255" s="47">
        <f>IF(F1255&gt;0,F1255+'Bayer Gesamt 2018'!E$7,E1254)</f>
        <v>16.6496</v>
      </c>
      <c r="F1255" s="47">
        <f>'Marktpreise EEX NCG 2018'!B1255</f>
        <v>16.440000000000001</v>
      </c>
      <c r="G1255">
        <f>'Marktpreise EEX NCG 2018'!H1255</f>
        <v>17.264629629629631</v>
      </c>
      <c r="H1255">
        <f>'Marktpreise EEX NCG 2018'!I1255</f>
        <v>15.311999999999999</v>
      </c>
      <c r="I1255">
        <f>'Marktpreise EEX NCG 2018'!N1255+0.19</f>
        <v>17.892723618090493</v>
      </c>
      <c r="J1255">
        <f t="shared" si="10"/>
        <v>16.466528383333333</v>
      </c>
      <c r="K1255">
        <f t="shared" si="10"/>
        <v>16.63</v>
      </c>
    </row>
    <row r="1256" spans="1:11" x14ac:dyDescent="0.2">
      <c r="A1256" s="2">
        <f>'Marktpreise EEX NCG 2018'!A1256</f>
        <v>42894</v>
      </c>
      <c r="B1256" s="47">
        <f>'Marktpreise EEX NCG 2018'!G1256+'Bayer Gesamt 2018'!E$7</f>
        <v>17.468499082568812</v>
      </c>
      <c r="C1256" s="47">
        <f>'Bayer Gesamt 2018'!M115</f>
        <v>16.971658823529417</v>
      </c>
      <c r="D1256" s="47"/>
      <c r="E1256" s="47">
        <f>IF(F1256&gt;0,F1256+'Bayer Gesamt 2018'!E$7,E1255)</f>
        <v>16.849600000000002</v>
      </c>
      <c r="F1256" s="47">
        <f>'Marktpreise EEX NCG 2018'!B1256</f>
        <v>16.64</v>
      </c>
      <c r="G1256">
        <f>'Marktpreise EEX NCG 2018'!H1256</f>
        <v>17.25889908256881</v>
      </c>
      <c r="H1256">
        <f>'Marktpreise EEX NCG 2018'!I1256</f>
        <v>15.492000000000001</v>
      </c>
      <c r="I1256">
        <f>'Marktpreise EEX NCG 2018'!N1256+0.19</f>
        <v>17.881065326633191</v>
      </c>
      <c r="J1256">
        <f t="shared" si="10"/>
        <v>16.466528383333333</v>
      </c>
      <c r="K1256">
        <f t="shared" si="10"/>
        <v>16.63</v>
      </c>
    </row>
    <row r="1257" spans="1:11" x14ac:dyDescent="0.2">
      <c r="A1257" s="2">
        <f>'Marktpreise EEX NCG 2018'!A1257</f>
        <v>42895</v>
      </c>
      <c r="B1257" s="47">
        <f>'Marktpreise EEX NCG 2018'!G1257+'Bayer Gesamt 2018'!E$7</f>
        <v>17.460781818181822</v>
      </c>
      <c r="C1257" s="47">
        <f>'Bayer Gesamt 2018'!M116</f>
        <v>16.971658823529417</v>
      </c>
      <c r="D1257" s="47"/>
      <c r="E1257" s="47">
        <f>IF(F1257&gt;0,F1257+'Bayer Gesamt 2018'!E$7,E1256)</f>
        <v>16.619599999999998</v>
      </c>
      <c r="F1257" s="47">
        <f>'Marktpreise EEX NCG 2018'!B1257</f>
        <v>16.41</v>
      </c>
      <c r="G1257">
        <f>'Marktpreise EEX NCG 2018'!H1257</f>
        <v>17.25118181818182</v>
      </c>
      <c r="H1257">
        <f>'Marktpreise EEX NCG 2018'!I1257</f>
        <v>15.414999999999999</v>
      </c>
      <c r="I1257">
        <f>'Marktpreise EEX NCG 2018'!N1257+0.19</f>
        <v>17.871412060301537</v>
      </c>
      <c r="J1257">
        <f t="shared" si="10"/>
        <v>16.466528383333333</v>
      </c>
      <c r="K1257">
        <f t="shared" si="10"/>
        <v>16.63</v>
      </c>
    </row>
    <row r="1258" spans="1:11" x14ac:dyDescent="0.2">
      <c r="A1258" s="2">
        <f>'Marktpreise EEX NCG 2018'!A1258</f>
        <v>42896</v>
      </c>
      <c r="B1258" s="47">
        <f>'Marktpreise EEX NCG 2018'!G1258+'Bayer Gesamt 2018'!E$7</f>
        <v>17.460781818181822</v>
      </c>
      <c r="C1258" s="47">
        <f>'Bayer Gesamt 2018'!M117</f>
        <v>16.971658823529417</v>
      </c>
      <c r="D1258" s="47"/>
      <c r="E1258" s="47">
        <f>IF(F1258&gt;0,F1258+'Bayer Gesamt 2018'!E$7,E1257)</f>
        <v>16.619599999999998</v>
      </c>
      <c r="F1258" s="47">
        <f>'Marktpreise EEX NCG 2018'!B1258</f>
        <v>0</v>
      </c>
      <c r="G1258">
        <f>'Marktpreise EEX NCG 2018'!H1258</f>
        <v>17.25118181818182</v>
      </c>
      <c r="H1258">
        <f>'Marktpreise EEX NCG 2018'!I1258</f>
        <v>15.347</v>
      </c>
      <c r="I1258">
        <f>'Marktpreise EEX NCG 2018'!N1258+0.19</f>
        <v>17.860713567839241</v>
      </c>
      <c r="J1258">
        <f t="shared" si="10"/>
        <v>16.466528383333333</v>
      </c>
      <c r="K1258">
        <f t="shared" si="10"/>
        <v>16.63</v>
      </c>
    </row>
    <row r="1259" spans="1:11" x14ac:dyDescent="0.2">
      <c r="A1259" s="2">
        <f>'Marktpreise EEX NCG 2018'!A1259</f>
        <v>42897</v>
      </c>
      <c r="B1259" s="47">
        <f>'Marktpreise EEX NCG 2018'!G1259+'Bayer Gesamt 2018'!E$7</f>
        <v>17.460781818181822</v>
      </c>
      <c r="C1259" s="47">
        <f>'Bayer Gesamt 2018'!M118</f>
        <v>16.971658823529417</v>
      </c>
      <c r="D1259" s="47"/>
      <c r="E1259" s="47">
        <f>IF(F1259&gt;0,F1259+'Bayer Gesamt 2018'!E$7,E1258)</f>
        <v>16.619599999999998</v>
      </c>
      <c r="F1259" s="47">
        <f>'Marktpreise EEX NCG 2018'!B1259</f>
        <v>0</v>
      </c>
      <c r="G1259">
        <f>'Marktpreise EEX NCG 2018'!H1259</f>
        <v>17.25118181818182</v>
      </c>
      <c r="H1259">
        <f>'Marktpreise EEX NCG 2018'!I1259</f>
        <v>15.509</v>
      </c>
      <c r="I1259">
        <f>'Marktpreise EEX NCG 2018'!N1259+0.19</f>
        <v>17.849532663316619</v>
      </c>
      <c r="J1259">
        <f t="shared" si="10"/>
        <v>16.466528383333333</v>
      </c>
      <c r="K1259">
        <f t="shared" si="10"/>
        <v>16.63</v>
      </c>
    </row>
    <row r="1260" spans="1:11" x14ac:dyDescent="0.2">
      <c r="A1260" s="2">
        <f>'Marktpreise EEX NCG 2018'!A1260</f>
        <v>42898</v>
      </c>
      <c r="B1260" s="47">
        <f>'Marktpreise EEX NCG 2018'!G1260+'Bayer Gesamt 2018'!E$7</f>
        <v>17.451762162162169</v>
      </c>
      <c r="C1260" s="47">
        <f>'Bayer Gesamt 2018'!M119</f>
        <v>16.971658823529417</v>
      </c>
      <c r="D1260" s="47"/>
      <c r="E1260" s="47">
        <f>IF(F1260&gt;0,F1260+'Bayer Gesamt 2018'!E$7,E1259)</f>
        <v>16.459600000000002</v>
      </c>
      <c r="F1260" s="47">
        <f>'Marktpreise EEX NCG 2018'!B1260</f>
        <v>16.25</v>
      </c>
      <c r="G1260">
        <f>'Marktpreise EEX NCG 2018'!H1260</f>
        <v>17.242162162162167</v>
      </c>
      <c r="H1260">
        <f>'Marktpreise EEX NCG 2018'!I1260</f>
        <v>15.401999999999999</v>
      </c>
      <c r="I1260">
        <f>'Marktpreise EEX NCG 2018'!N1260+0.19</f>
        <v>17.837924623115605</v>
      </c>
      <c r="J1260">
        <f t="shared" si="10"/>
        <v>16.466528383333333</v>
      </c>
      <c r="K1260">
        <f t="shared" si="10"/>
        <v>16.63</v>
      </c>
    </row>
    <row r="1261" spans="1:11" x14ac:dyDescent="0.2">
      <c r="A1261" s="2">
        <f>'Marktpreise EEX NCG 2018'!A1261</f>
        <v>42899</v>
      </c>
      <c r="B1261" s="47">
        <f>'Marktpreise EEX NCG 2018'!G1261+'Bayer Gesamt 2018'!E$7</f>
        <v>17.442367857142862</v>
      </c>
      <c r="C1261" s="47">
        <f>'Bayer Gesamt 2018'!M120</f>
        <v>16.971658823529417</v>
      </c>
      <c r="D1261" s="47"/>
      <c r="E1261" s="47">
        <f>IF(F1261&gt;0,F1261+'Bayer Gesamt 2018'!E$7,E1260)</f>
        <v>16.3996</v>
      </c>
      <c r="F1261" s="47">
        <f>'Marktpreise EEX NCG 2018'!B1261</f>
        <v>16.190000000000001</v>
      </c>
      <c r="G1261">
        <f>'Marktpreise EEX NCG 2018'!H1261</f>
        <v>17.232767857142861</v>
      </c>
      <c r="H1261">
        <f>'Marktpreise EEX NCG 2018'!I1261</f>
        <v>15.34</v>
      </c>
      <c r="I1261">
        <f>'Marktpreise EEX NCG 2018'!N1261+0.19</f>
        <v>17.825904522613094</v>
      </c>
      <c r="J1261">
        <f t="shared" si="10"/>
        <v>16.466528383333333</v>
      </c>
      <c r="K1261">
        <f t="shared" si="10"/>
        <v>16.63</v>
      </c>
    </row>
    <row r="1262" spans="1:11" x14ac:dyDescent="0.2">
      <c r="A1262" s="2">
        <f>'Marktpreise EEX NCG 2018'!A1262</f>
        <v>42900</v>
      </c>
      <c r="B1262" s="47">
        <f>'Marktpreise EEX NCG 2018'!G1262+'Bayer Gesamt 2018'!E$7</f>
        <v>17.433051327433631</v>
      </c>
      <c r="C1262" s="47">
        <f>'Bayer Gesamt 2018'!M121</f>
        <v>16.971658823529417</v>
      </c>
      <c r="D1262" s="47"/>
      <c r="E1262" s="47">
        <f>IF(F1262&gt;0,F1262+'Bayer Gesamt 2018'!E$7,E1261)</f>
        <v>16.389600000000002</v>
      </c>
      <c r="F1262" s="47">
        <f>'Marktpreise EEX NCG 2018'!B1262</f>
        <v>16.18</v>
      </c>
      <c r="G1262">
        <f>'Marktpreise EEX NCG 2018'!H1262</f>
        <v>17.223451327433633</v>
      </c>
      <c r="H1262">
        <f>'Marktpreise EEX NCG 2018'!I1262</f>
        <v>15.518000000000001</v>
      </c>
      <c r="I1262">
        <f>'Marktpreise EEX NCG 2018'!N1262+0.19</f>
        <v>17.81445226130657</v>
      </c>
      <c r="J1262">
        <f t="shared" si="10"/>
        <v>16.466528383333333</v>
      </c>
      <c r="K1262">
        <f t="shared" si="10"/>
        <v>16.63</v>
      </c>
    </row>
    <row r="1263" spans="1:11" x14ac:dyDescent="0.2">
      <c r="A1263" s="2">
        <f>'Marktpreise EEX NCG 2018'!A1263</f>
        <v>42901</v>
      </c>
      <c r="B1263" s="47">
        <f>'Marktpreise EEX NCG 2018'!G1263+'Bayer Gesamt 2018'!E$7</f>
        <v>17.423547368421055</v>
      </c>
      <c r="C1263" s="47">
        <f>'Bayer Gesamt 2018'!M122</f>
        <v>16.971658823529417</v>
      </c>
      <c r="D1263" s="47"/>
      <c r="E1263" s="47">
        <f>IF(F1263&gt;0,F1263+'Bayer Gesamt 2018'!E$7,E1262)</f>
        <v>16.349600000000002</v>
      </c>
      <c r="F1263" s="47">
        <f>'Marktpreise EEX NCG 2018'!B1263</f>
        <v>16.14</v>
      </c>
      <c r="G1263">
        <f>'Marktpreise EEX NCG 2018'!H1263</f>
        <v>17.213947368421056</v>
      </c>
      <c r="H1263">
        <f>'Marktpreise EEX NCG 2018'!I1263</f>
        <v>15.162000000000001</v>
      </c>
      <c r="I1263">
        <f>'Marktpreise EEX NCG 2018'!N1263+0.19</f>
        <v>17.801140703517618</v>
      </c>
      <c r="J1263">
        <f t="shared" si="10"/>
        <v>16.466528383333333</v>
      </c>
      <c r="K1263">
        <f t="shared" si="10"/>
        <v>16.63</v>
      </c>
    </row>
    <row r="1264" spans="1:11" x14ac:dyDescent="0.2">
      <c r="A1264" s="2">
        <f>'Marktpreise EEX NCG 2018'!A1264</f>
        <v>42902</v>
      </c>
      <c r="B1264" s="47">
        <f>'Marktpreise EEX NCG 2018'!G1264+'Bayer Gesamt 2018'!E$7</f>
        <v>17.41386086956522</v>
      </c>
      <c r="C1264" s="47">
        <f>'Bayer Gesamt 2018'!M123</f>
        <v>16.971658823529417</v>
      </c>
      <c r="D1264" s="47"/>
      <c r="E1264" s="47">
        <f>IF(F1264&gt;0,F1264+'Bayer Gesamt 2018'!E$7,E1263)</f>
        <v>16.309600000000003</v>
      </c>
      <c r="F1264" s="47">
        <f>'Marktpreise EEX NCG 2018'!B1264</f>
        <v>16.100000000000001</v>
      </c>
      <c r="G1264">
        <f>'Marktpreise EEX NCG 2018'!H1264</f>
        <v>17.204260869565221</v>
      </c>
      <c r="H1264">
        <f>'Marktpreise EEX NCG 2018'!I1264</f>
        <v>15.221</v>
      </c>
      <c r="I1264">
        <f>'Marktpreise EEX NCG 2018'!N1264+0.19</f>
        <v>17.786778894472391</v>
      </c>
      <c r="J1264">
        <f t="shared" si="10"/>
        <v>16.466528383333333</v>
      </c>
      <c r="K1264">
        <f t="shared" si="10"/>
        <v>16.63</v>
      </c>
    </row>
    <row r="1265" spans="1:11" x14ac:dyDescent="0.2">
      <c r="A1265" s="2">
        <f>'Marktpreise EEX NCG 2018'!A1265</f>
        <v>42903</v>
      </c>
      <c r="B1265" s="47">
        <f>'Marktpreise EEX NCG 2018'!G1265+'Bayer Gesamt 2018'!E$7</f>
        <v>17.41386086956522</v>
      </c>
      <c r="C1265" s="47">
        <f>'Bayer Gesamt 2018'!M124</f>
        <v>16.971658823529417</v>
      </c>
      <c r="D1265" s="47"/>
      <c r="E1265" s="47">
        <f>IF(F1265&gt;0,F1265+'Bayer Gesamt 2018'!E$7,E1264)</f>
        <v>16.309600000000003</v>
      </c>
      <c r="F1265" s="47">
        <f>'Marktpreise EEX NCG 2018'!B1265</f>
        <v>0</v>
      </c>
      <c r="G1265">
        <f>'Marktpreise EEX NCG 2018'!H1265</f>
        <v>17.204260869565221</v>
      </c>
      <c r="H1265">
        <f>'Marktpreise EEX NCG 2018'!I1265</f>
        <v>15.254</v>
      </c>
      <c r="I1265">
        <f>'Marktpreise EEX NCG 2018'!N1265+0.19</f>
        <v>17.77141708542716</v>
      </c>
      <c r="J1265">
        <f t="shared" si="10"/>
        <v>16.466528383333333</v>
      </c>
      <c r="K1265">
        <f t="shared" si="10"/>
        <v>16.63</v>
      </c>
    </row>
    <row r="1266" spans="1:11" x14ac:dyDescent="0.2">
      <c r="A1266" s="2">
        <f>'Marktpreise EEX NCG 2018'!A1266</f>
        <v>42904</v>
      </c>
      <c r="B1266" s="47">
        <f>'Marktpreise EEX NCG 2018'!G1266+'Bayer Gesamt 2018'!E$7</f>
        <v>17.41386086956522</v>
      </c>
      <c r="C1266" s="47">
        <f>'Bayer Gesamt 2018'!M125</f>
        <v>16.971658823529417</v>
      </c>
      <c r="D1266" s="47"/>
      <c r="E1266" s="47">
        <f>IF(F1266&gt;0,F1266+'Bayer Gesamt 2018'!E$7,E1265)</f>
        <v>16.309600000000003</v>
      </c>
      <c r="F1266" s="47">
        <f>'Marktpreise EEX NCG 2018'!B1266</f>
        <v>0</v>
      </c>
      <c r="G1266">
        <f>'Marktpreise EEX NCG 2018'!H1266</f>
        <v>17.204260869565221</v>
      </c>
      <c r="H1266">
        <f>'Marktpreise EEX NCG 2018'!I1266</f>
        <v>15.42</v>
      </c>
      <c r="I1266">
        <f>'Marktpreise EEX NCG 2018'!N1266+0.19</f>
        <v>17.757391959799016</v>
      </c>
      <c r="J1266">
        <f t="shared" si="10"/>
        <v>16.466528383333333</v>
      </c>
      <c r="K1266">
        <f t="shared" si="10"/>
        <v>16.63</v>
      </c>
    </row>
    <row r="1267" spans="1:11" x14ac:dyDescent="0.2">
      <c r="A1267" s="2">
        <f>'Marktpreise EEX NCG 2018'!A1267</f>
        <v>42905</v>
      </c>
      <c r="B1267" s="47">
        <f>'Marktpreise EEX NCG 2018'!G1267+'Bayer Gesamt 2018'!E$7</f>
        <v>17.404944827586213</v>
      </c>
      <c r="C1267" s="47">
        <f>'Bayer Gesamt 2018'!M126</f>
        <v>16.916400000000003</v>
      </c>
      <c r="D1267" s="47"/>
      <c r="E1267" s="47">
        <f>IF(F1267&gt;0,F1267+'Bayer Gesamt 2018'!E$7,E1266)</f>
        <v>16.379600000000003</v>
      </c>
      <c r="F1267" s="47">
        <f>'Marktpreise EEX NCG 2018'!B1267</f>
        <v>16.170000000000002</v>
      </c>
      <c r="G1267">
        <f>'Marktpreise EEX NCG 2018'!H1267</f>
        <v>17.195344827586212</v>
      </c>
      <c r="H1267">
        <f>'Marktpreise EEX NCG 2018'!I1267</f>
        <v>15.641</v>
      </c>
      <c r="I1267">
        <f>'Marktpreise EEX NCG 2018'!N1267+0.19</f>
        <v>17.744502512562839</v>
      </c>
      <c r="J1267">
        <f t="shared" ref="J1267:K1282" si="11">J1266</f>
        <v>16.466528383333333</v>
      </c>
      <c r="K1267">
        <f t="shared" si="11"/>
        <v>16.63</v>
      </c>
    </row>
    <row r="1268" spans="1:11" x14ac:dyDescent="0.2">
      <c r="A1268" s="2">
        <f>'Marktpreise EEX NCG 2018'!A1268</f>
        <v>42906</v>
      </c>
      <c r="B1268" s="47">
        <f>'Marktpreise EEX NCG 2018'!G1268+'Bayer Gesamt 2018'!E$7</f>
        <v>17.395924786324791</v>
      </c>
      <c r="C1268" s="47">
        <f>'Bayer Gesamt 2018'!M127</f>
        <v>16.916400000000003</v>
      </c>
      <c r="D1268" s="47"/>
      <c r="E1268" s="47">
        <f>IF(F1268&gt;0,F1268+'Bayer Gesamt 2018'!E$7,E1267)</f>
        <v>16.349600000000002</v>
      </c>
      <c r="F1268" s="47">
        <f>'Marktpreise EEX NCG 2018'!B1268</f>
        <v>16.14</v>
      </c>
      <c r="G1268">
        <f>'Marktpreise EEX NCG 2018'!H1268</f>
        <v>17.186324786324793</v>
      </c>
      <c r="H1268">
        <f>'Marktpreise EEX NCG 2018'!I1268</f>
        <v>15.722</v>
      </c>
      <c r="I1268">
        <f>'Marktpreise EEX NCG 2018'!N1268+0.19</f>
        <v>17.734381909547768</v>
      </c>
      <c r="J1268">
        <f t="shared" si="11"/>
        <v>16.466528383333333</v>
      </c>
      <c r="K1268">
        <f t="shared" si="11"/>
        <v>16.63</v>
      </c>
    </row>
    <row r="1269" spans="1:11" x14ac:dyDescent="0.2">
      <c r="A1269" s="2">
        <f>'Marktpreise EEX NCG 2018'!A1269</f>
        <v>42907</v>
      </c>
      <c r="B1269" s="47">
        <f>'Marktpreise EEX NCG 2018'!G1269+'Bayer Gesamt 2018'!E$7</f>
        <v>17.386718644067798</v>
      </c>
      <c r="C1269" s="47">
        <f>'Bayer Gesamt 2018'!M128</f>
        <v>16.916400000000003</v>
      </c>
      <c r="D1269" s="47"/>
      <c r="E1269" s="47">
        <f>IF(F1269&gt;0,F1269+'Bayer Gesamt 2018'!E$7,E1268)</f>
        <v>16.309600000000003</v>
      </c>
      <c r="F1269" s="47">
        <f>'Marktpreise EEX NCG 2018'!B1269</f>
        <v>16.100000000000001</v>
      </c>
      <c r="G1269">
        <f>'Marktpreise EEX NCG 2018'!H1269</f>
        <v>17.1771186440678</v>
      </c>
      <c r="H1269">
        <f>'Marktpreise EEX NCG 2018'!I1269</f>
        <v>15.682</v>
      </c>
      <c r="I1269">
        <f>'Marktpreise EEX NCG 2018'!N1269+0.19</f>
        <v>17.724050251256308</v>
      </c>
      <c r="J1269">
        <f t="shared" si="11"/>
        <v>16.466528383333333</v>
      </c>
      <c r="K1269">
        <f t="shared" si="11"/>
        <v>16.63</v>
      </c>
    </row>
    <row r="1270" spans="1:11" x14ac:dyDescent="0.2">
      <c r="A1270" s="2">
        <f>'Marktpreise EEX NCG 2018'!A1270</f>
        <v>42908</v>
      </c>
      <c r="B1270" s="47">
        <f>'Marktpreise EEX NCG 2018'!G1270+'Bayer Gesamt 2018'!E$7</f>
        <v>17.37749915966387</v>
      </c>
      <c r="C1270" s="47">
        <f>'Bayer Gesamt 2018'!M129</f>
        <v>16.916400000000003</v>
      </c>
      <c r="D1270" s="47"/>
      <c r="E1270" s="47">
        <f>IF(F1270&gt;0,F1270+'Bayer Gesamt 2018'!E$7,E1269)</f>
        <v>16.2896</v>
      </c>
      <c r="F1270" s="47">
        <f>'Marktpreise EEX NCG 2018'!B1270</f>
        <v>16.079999999999998</v>
      </c>
      <c r="G1270">
        <f>'Marktpreise EEX NCG 2018'!H1270</f>
        <v>17.167899159663868</v>
      </c>
      <c r="H1270">
        <f>'Marktpreise EEX NCG 2018'!I1270</f>
        <v>15.416</v>
      </c>
      <c r="I1270">
        <f>'Marktpreise EEX NCG 2018'!N1270+0.19</f>
        <v>17.711236180904553</v>
      </c>
      <c r="J1270">
        <f t="shared" si="11"/>
        <v>16.466528383333333</v>
      </c>
      <c r="K1270">
        <f t="shared" si="11"/>
        <v>16.63</v>
      </c>
    </row>
    <row r="1271" spans="1:11" x14ac:dyDescent="0.2">
      <c r="A1271" s="2">
        <f>'Marktpreise EEX NCG 2018'!A1271</f>
        <v>42909</v>
      </c>
      <c r="B1271" s="47">
        <f>'Marktpreise EEX NCG 2018'!G1271+'Bayer Gesamt 2018'!E$7</f>
        <v>17.36793333333334</v>
      </c>
      <c r="C1271" s="47">
        <f>'Bayer Gesamt 2018'!M130</f>
        <v>16.916400000000003</v>
      </c>
      <c r="D1271" s="47"/>
      <c r="E1271" s="47">
        <f>IF(F1271&gt;0,F1271+'Bayer Gesamt 2018'!E$7,E1270)</f>
        <v>16.229599999999998</v>
      </c>
      <c r="F1271" s="47">
        <f>'Marktpreise EEX NCG 2018'!B1271</f>
        <v>16.02</v>
      </c>
      <c r="G1271">
        <f>'Marktpreise EEX NCG 2018'!H1271</f>
        <v>17.158333333333339</v>
      </c>
      <c r="H1271">
        <f>'Marktpreise EEX NCG 2018'!I1271</f>
        <v>15.101000000000001</v>
      </c>
      <c r="I1271">
        <f>'Marktpreise EEX NCG 2018'!N1271+0.19</f>
        <v>17.699537688442234</v>
      </c>
      <c r="J1271">
        <f t="shared" si="11"/>
        <v>16.466528383333333</v>
      </c>
      <c r="K1271">
        <f t="shared" si="11"/>
        <v>16.63</v>
      </c>
    </row>
    <row r="1272" spans="1:11" x14ac:dyDescent="0.2">
      <c r="A1272" s="2">
        <f>'Marktpreise EEX NCG 2018'!A1272</f>
        <v>42910</v>
      </c>
      <c r="B1272" s="47">
        <f>'Marktpreise EEX NCG 2018'!G1272+'Bayer Gesamt 2018'!E$7</f>
        <v>17.36793333333334</v>
      </c>
      <c r="C1272" s="47">
        <f>'Bayer Gesamt 2018'!M131</f>
        <v>16.916400000000003</v>
      </c>
      <c r="D1272" s="47"/>
      <c r="E1272" s="47">
        <f>IF(F1272&gt;0,F1272+'Bayer Gesamt 2018'!E$7,E1271)</f>
        <v>16.229599999999998</v>
      </c>
      <c r="F1272" s="47">
        <f>'Marktpreise EEX NCG 2018'!B1272</f>
        <v>0</v>
      </c>
      <c r="G1272">
        <f>'Marktpreise EEX NCG 2018'!H1272</f>
        <v>17.158333333333339</v>
      </c>
      <c r="H1272">
        <f>'Marktpreise EEX NCG 2018'!I1272</f>
        <v>15.084</v>
      </c>
      <c r="I1272">
        <f>'Marktpreise EEX NCG 2018'!N1272+0.19</f>
        <v>17.691125628140714</v>
      </c>
      <c r="J1272">
        <f t="shared" si="11"/>
        <v>16.466528383333333</v>
      </c>
      <c r="K1272">
        <f t="shared" si="11"/>
        <v>16.63</v>
      </c>
    </row>
    <row r="1273" spans="1:11" x14ac:dyDescent="0.2">
      <c r="A1273" s="2">
        <f>'Marktpreise EEX NCG 2018'!A1273</f>
        <v>42911</v>
      </c>
      <c r="B1273" s="47">
        <f>'Marktpreise EEX NCG 2018'!G1273+'Bayer Gesamt 2018'!E$7</f>
        <v>17.36793333333334</v>
      </c>
      <c r="C1273" s="47">
        <f>'Bayer Gesamt 2018'!M132</f>
        <v>16.916400000000003</v>
      </c>
      <c r="D1273" s="47"/>
      <c r="E1273" s="47">
        <f>IF(F1273&gt;0,F1273+'Bayer Gesamt 2018'!E$7,E1272)</f>
        <v>16.229599999999998</v>
      </c>
      <c r="F1273" s="47">
        <f>'Marktpreise EEX NCG 2018'!B1273</f>
        <v>0</v>
      </c>
      <c r="G1273">
        <f>'Marktpreise EEX NCG 2018'!H1273</f>
        <v>17.158333333333339</v>
      </c>
      <c r="H1273">
        <f>'Marktpreise EEX NCG 2018'!I1273</f>
        <v>15.353999999999999</v>
      </c>
      <c r="I1273">
        <f>'Marktpreise EEX NCG 2018'!N1273+0.19</f>
        <v>17.685030150753782</v>
      </c>
      <c r="J1273">
        <f t="shared" si="11"/>
        <v>16.466528383333333</v>
      </c>
      <c r="K1273">
        <f t="shared" si="11"/>
        <v>16.63</v>
      </c>
    </row>
    <row r="1274" spans="1:11" x14ac:dyDescent="0.2">
      <c r="A1274" s="2">
        <f>'Marktpreise EEX NCG 2018'!A1274</f>
        <v>42912</v>
      </c>
      <c r="B1274" s="47">
        <f>'Marktpreise EEX NCG 2018'!G1274+'Bayer Gesamt 2018'!E$7</f>
        <v>17.359434710743805</v>
      </c>
      <c r="C1274" s="47">
        <f>'Bayer Gesamt 2018'!M133</f>
        <v>16.880350000000004</v>
      </c>
      <c r="D1274" s="47"/>
      <c r="E1274" s="47">
        <f>IF(F1274&gt;0,F1274+'Bayer Gesamt 2018'!E$7,E1273)</f>
        <v>16.339599999999997</v>
      </c>
      <c r="F1274" s="47">
        <f>'Marktpreise EEX NCG 2018'!B1274</f>
        <v>16.13</v>
      </c>
      <c r="G1274">
        <f>'Marktpreise EEX NCG 2018'!H1274</f>
        <v>17.149834710743807</v>
      </c>
      <c r="H1274">
        <f>'Marktpreise EEX NCG 2018'!I1274</f>
        <v>15.531000000000001</v>
      </c>
      <c r="I1274">
        <f>'Marktpreise EEX NCG 2018'!N1274+0.19</f>
        <v>17.680316582914575</v>
      </c>
      <c r="J1274">
        <f t="shared" si="11"/>
        <v>16.466528383333333</v>
      </c>
      <c r="K1274">
        <f t="shared" si="11"/>
        <v>16.63</v>
      </c>
    </row>
    <row r="1275" spans="1:11" x14ac:dyDescent="0.2">
      <c r="A1275" s="2">
        <f>'Marktpreise EEX NCG 2018'!A1275</f>
        <v>42913</v>
      </c>
      <c r="B1275" s="47">
        <f>'Marktpreise EEX NCG 2018'!G1275+'Bayer Gesamt 2018'!E$7</f>
        <v>17.351403278688529</v>
      </c>
      <c r="C1275" s="47">
        <f>'Bayer Gesamt 2018'!M134</f>
        <v>16.874167901234571</v>
      </c>
      <c r="D1275" s="47"/>
      <c r="E1275" s="47">
        <f>IF(F1275&gt;0,F1275+'Bayer Gesamt 2018'!E$7,E1274)</f>
        <v>16.379600000000003</v>
      </c>
      <c r="F1275" s="47">
        <f>'Marktpreise EEX NCG 2018'!B1275</f>
        <v>16.170000000000002</v>
      </c>
      <c r="G1275">
        <f>'Marktpreise EEX NCG 2018'!H1275</f>
        <v>17.141803278688531</v>
      </c>
      <c r="H1275">
        <f>'Marktpreise EEX NCG 2018'!I1275</f>
        <v>15.579000000000001</v>
      </c>
      <c r="I1275">
        <f>'Marktpreise EEX NCG 2018'!N1275+0.19</f>
        <v>17.674206030150774</v>
      </c>
      <c r="J1275">
        <f t="shared" si="11"/>
        <v>16.466528383333333</v>
      </c>
      <c r="K1275">
        <f t="shared" si="11"/>
        <v>16.63</v>
      </c>
    </row>
    <row r="1276" spans="1:11" x14ac:dyDescent="0.2">
      <c r="A1276" s="2">
        <f>'Marktpreise EEX NCG 2018'!A1276</f>
        <v>42914</v>
      </c>
      <c r="B1276" s="47">
        <f>'Marktpreise EEX NCG 2018'!G1276+'Bayer Gesamt 2018'!E$7</f>
        <v>17.344396747967487</v>
      </c>
      <c r="C1276" s="47">
        <f>'Bayer Gesamt 2018'!M135</f>
        <v>16.869478048780493</v>
      </c>
      <c r="D1276" s="47"/>
      <c r="E1276" s="47">
        <f>IF(F1276&gt;0,F1276+'Bayer Gesamt 2018'!E$7,E1275)</f>
        <v>16.489600000000003</v>
      </c>
      <c r="F1276" s="47">
        <f>'Marktpreise EEX NCG 2018'!B1276</f>
        <v>16.28</v>
      </c>
      <c r="G1276">
        <f>'Marktpreise EEX NCG 2018'!H1276</f>
        <v>17.134796747967485</v>
      </c>
      <c r="H1276">
        <f>'Marktpreise EEX NCG 2018'!I1276</f>
        <v>15.657</v>
      </c>
      <c r="I1276">
        <f>'Marktpreise EEX NCG 2018'!N1276+0.19</f>
        <v>17.668658291457309</v>
      </c>
      <c r="J1276">
        <f t="shared" si="11"/>
        <v>16.466528383333333</v>
      </c>
      <c r="K1276">
        <f t="shared" si="11"/>
        <v>16.63</v>
      </c>
    </row>
    <row r="1277" spans="1:11" x14ac:dyDescent="0.2">
      <c r="A1277" s="2">
        <f>'Marktpreise EEX NCG 2018'!A1277</f>
        <v>42915</v>
      </c>
      <c r="B1277" s="47">
        <f>'Marktpreise EEX NCG 2018'!G1277+'Bayer Gesamt 2018'!E$7</f>
        <v>17.336293548387104</v>
      </c>
      <c r="C1277" s="47">
        <f>'Bayer Gesamt 2018'!M136</f>
        <v>16.869478048780493</v>
      </c>
      <c r="D1277" s="47"/>
      <c r="E1277" s="47">
        <f>IF(F1277&gt;0,F1277+'Bayer Gesamt 2018'!E$7,E1276)</f>
        <v>16.339599999999997</v>
      </c>
      <c r="F1277" s="47">
        <f>'Marktpreise EEX NCG 2018'!B1277</f>
        <v>16.13</v>
      </c>
      <c r="G1277">
        <f>'Marktpreise EEX NCG 2018'!H1277</f>
        <v>17.126693548387106</v>
      </c>
      <c r="H1277">
        <f>'Marktpreise EEX NCG 2018'!I1277</f>
        <v>15.574999999999999</v>
      </c>
      <c r="I1277">
        <f>'Marktpreise EEX NCG 2018'!N1277+0.19</f>
        <v>17.662020100502534</v>
      </c>
      <c r="J1277">
        <f t="shared" si="11"/>
        <v>16.466528383333333</v>
      </c>
      <c r="K1277">
        <f t="shared" si="11"/>
        <v>16.63</v>
      </c>
    </row>
    <row r="1278" spans="1:11" x14ac:dyDescent="0.2">
      <c r="A1278" s="2">
        <f>'Marktpreise EEX NCG 2018'!A1278</f>
        <v>42916</v>
      </c>
      <c r="B1278" s="47">
        <f>'Marktpreise EEX NCG 2018'!G1278+'Bayer Gesamt 2018'!E$7</f>
        <v>17.328880000000005</v>
      </c>
      <c r="C1278" s="47">
        <f>'Bayer Gesamt 2018'!M137</f>
        <v>16.858528571428575</v>
      </c>
      <c r="D1278" s="47"/>
      <c r="E1278" s="47">
        <f>IF(F1278&gt;0,F1278+'Bayer Gesamt 2018'!E$7,E1277)</f>
        <v>16.409599999999998</v>
      </c>
      <c r="F1278" s="47">
        <f>'Marktpreise EEX NCG 2018'!B1278</f>
        <v>16.2</v>
      </c>
      <c r="G1278">
        <f>'Marktpreise EEX NCG 2018'!H1278</f>
        <v>17.119280000000007</v>
      </c>
      <c r="H1278">
        <f>'Marktpreise EEX NCG 2018'!I1278</f>
        <v>15.285</v>
      </c>
      <c r="I1278">
        <f>'Marktpreise EEX NCG 2018'!N1278+0.19</f>
        <v>17.651427135678414</v>
      </c>
      <c r="J1278">
        <f t="shared" si="11"/>
        <v>16.466528383333333</v>
      </c>
      <c r="K1278">
        <f t="shared" si="11"/>
        <v>16.63</v>
      </c>
    </row>
    <row r="1279" spans="1:11" x14ac:dyDescent="0.2">
      <c r="A1279" s="2">
        <f>'Marktpreise EEX NCG 2018'!A1279</f>
        <v>42917</v>
      </c>
      <c r="B1279" s="47">
        <f>'Marktpreise EEX NCG 2018'!G1279+'Bayer Gesamt 2018'!E$7</f>
        <v>17.328880000000005</v>
      </c>
      <c r="C1279" s="47">
        <f>'Bayer Gesamt 2018'!M138</f>
        <v>16.858528571428575</v>
      </c>
      <c r="D1279" s="47"/>
      <c r="E1279" s="47">
        <f>IF(F1279&gt;0,F1279+'Bayer Gesamt 2018'!E$7,E1278)</f>
        <v>16.409599999999998</v>
      </c>
      <c r="F1279" s="47">
        <f>'Marktpreise EEX NCG 2018'!B1279</f>
        <v>0</v>
      </c>
      <c r="G1279">
        <f>'Marktpreise EEX NCG 2018'!H1279</f>
        <v>17.119280000000007</v>
      </c>
      <c r="H1279">
        <f>'Marktpreise EEX NCG 2018'!I1279</f>
        <v>15.288</v>
      </c>
      <c r="I1279">
        <f>'Marktpreise EEX NCG 2018'!N1279+0.19</f>
        <v>17.640507537688471</v>
      </c>
      <c r="J1279">
        <v>16.437739499999999</v>
      </c>
      <c r="K1279">
        <f t="shared" si="11"/>
        <v>16.63</v>
      </c>
    </row>
    <row r="1280" spans="1:11" x14ac:dyDescent="0.2">
      <c r="A1280" s="2">
        <f>'Marktpreise EEX NCG 2018'!A1280</f>
        <v>42918</v>
      </c>
      <c r="B1280" s="47">
        <f>'Marktpreise EEX NCG 2018'!G1280+'Bayer Gesamt 2018'!E$7</f>
        <v>17.328880000000005</v>
      </c>
      <c r="C1280" s="47">
        <f>'Bayer Gesamt 2018'!M139</f>
        <v>16.858528571428575</v>
      </c>
      <c r="D1280" s="47"/>
      <c r="E1280" s="47">
        <f>IF(F1280&gt;0,F1280+'Bayer Gesamt 2018'!E$7,E1279)</f>
        <v>16.409599999999998</v>
      </c>
      <c r="F1280" s="47">
        <f>'Marktpreise EEX NCG 2018'!B1280</f>
        <v>0</v>
      </c>
      <c r="G1280">
        <f>'Marktpreise EEX NCG 2018'!H1280</f>
        <v>17.119280000000007</v>
      </c>
      <c r="H1280">
        <f>'Marktpreise EEX NCG 2018'!I1280</f>
        <v>15.372</v>
      </c>
      <c r="I1280">
        <f>'Marktpreise EEX NCG 2018'!N1280+0.19</f>
        <v>17.630482412060335</v>
      </c>
      <c r="J1280">
        <f>J1279</f>
        <v>16.437739499999999</v>
      </c>
      <c r="K1280">
        <f t="shared" si="11"/>
        <v>16.63</v>
      </c>
    </row>
    <row r="1281" spans="1:11" x14ac:dyDescent="0.2">
      <c r="A1281" s="2">
        <f>'Marktpreise EEX NCG 2018'!A1281</f>
        <v>42919</v>
      </c>
      <c r="B1281" s="47">
        <f>'Marktpreise EEX NCG 2018'!G1281+'Bayer Gesamt 2018'!E$7</f>
        <v>17.322774603174608</v>
      </c>
      <c r="C1281" s="47">
        <f>'Bayer Gesamt 2018'!M140</f>
        <v>16.855011764705885</v>
      </c>
      <c r="D1281" s="47"/>
      <c r="E1281" s="47">
        <f>IF(F1281&gt;0,F1281+'Bayer Gesamt 2018'!E$7,E1280)</f>
        <v>16.559600000000003</v>
      </c>
      <c r="F1281" s="47">
        <f>'Marktpreise EEX NCG 2018'!B1281</f>
        <v>16.350000000000001</v>
      </c>
      <c r="G1281">
        <f>'Marktpreise EEX NCG 2018'!H1281</f>
        <v>17.11317460317461</v>
      </c>
      <c r="H1281">
        <f>'Marktpreise EEX NCG 2018'!I1281</f>
        <v>15.522</v>
      </c>
      <c r="I1281">
        <f>'Marktpreise EEX NCG 2018'!N1281+0.19</f>
        <v>17.619824120603052</v>
      </c>
      <c r="J1281">
        <f t="shared" ref="J1281:K1296" si="12">J1280</f>
        <v>16.437739499999999</v>
      </c>
      <c r="K1281">
        <f t="shared" si="11"/>
        <v>16.63</v>
      </c>
    </row>
    <row r="1282" spans="1:11" x14ac:dyDescent="0.2">
      <c r="A1282" s="2">
        <f>'Marktpreise EEX NCG 2018'!A1282</f>
        <v>42920</v>
      </c>
      <c r="B1282" s="47">
        <f>'Marktpreise EEX NCG 2018'!G1282+'Bayer Gesamt 2018'!E$7</f>
        <v>17.316529133858275</v>
      </c>
      <c r="C1282" s="47">
        <f>'Bayer Gesamt 2018'!M141</f>
        <v>16.855011764705885</v>
      </c>
      <c r="D1282" s="47"/>
      <c r="E1282" s="47">
        <f>IF(F1282&gt;0,F1282+'Bayer Gesamt 2018'!E$7,E1281)</f>
        <v>16.529600000000002</v>
      </c>
      <c r="F1282" s="47">
        <f>'Marktpreise EEX NCG 2018'!B1282</f>
        <v>16.32</v>
      </c>
      <c r="G1282">
        <f>'Marktpreise EEX NCG 2018'!H1282</f>
        <v>17.106929133858273</v>
      </c>
      <c r="H1282">
        <f>'Marktpreise EEX NCG 2018'!I1282</f>
        <v>15.555999999999999</v>
      </c>
      <c r="I1282">
        <f>'Marktpreise EEX NCG 2018'!N1282+0.19</f>
        <v>17.609809045226175</v>
      </c>
      <c r="J1282">
        <f t="shared" si="12"/>
        <v>16.437739499999999</v>
      </c>
      <c r="K1282">
        <f t="shared" si="11"/>
        <v>16.63</v>
      </c>
    </row>
    <row r="1283" spans="1:11" x14ac:dyDescent="0.2">
      <c r="A1283" s="2">
        <f>'Marktpreise EEX NCG 2018'!A1283</f>
        <v>42921</v>
      </c>
      <c r="B1283" s="47">
        <f>'Marktpreise EEX NCG 2018'!G1283+'Bayer Gesamt 2018'!E$7</f>
        <v>17.309678125000005</v>
      </c>
      <c r="C1283" s="47">
        <f>'Bayer Gesamt 2018'!M142</f>
        <v>16.855011764705885</v>
      </c>
      <c r="D1283" s="47"/>
      <c r="E1283" s="47">
        <f>IF(F1283&gt;0,F1283+'Bayer Gesamt 2018'!E$7,E1282)</f>
        <v>16.439599999999999</v>
      </c>
      <c r="F1283" s="47">
        <f>'Marktpreise EEX NCG 2018'!B1283</f>
        <v>16.23</v>
      </c>
      <c r="G1283">
        <f>'Marktpreise EEX NCG 2018'!H1283</f>
        <v>17.100078125000007</v>
      </c>
      <c r="H1283">
        <f>'Marktpreise EEX NCG 2018'!I1283</f>
        <v>15.49</v>
      </c>
      <c r="I1283">
        <f>'Marktpreise EEX NCG 2018'!N1283+0.19</f>
        <v>17.599507537688488</v>
      </c>
      <c r="J1283">
        <f t="shared" si="12"/>
        <v>16.437739499999999</v>
      </c>
      <c r="K1283">
        <f t="shared" si="12"/>
        <v>16.63</v>
      </c>
    </row>
    <row r="1284" spans="1:11" x14ac:dyDescent="0.2">
      <c r="A1284" s="2">
        <f>'Marktpreise EEX NCG 2018'!A1284</f>
        <v>42922</v>
      </c>
      <c r="B1284" s="47">
        <f>'Marktpreise EEX NCG 2018'!G1284+'Bayer Gesamt 2018'!E$7</f>
        <v>17.303398449612409</v>
      </c>
      <c r="C1284" s="47">
        <f>'Bayer Gesamt 2018'!M143</f>
        <v>16.842895454545459</v>
      </c>
      <c r="D1284" s="47"/>
      <c r="E1284" s="47">
        <f>IF(F1284&gt;0,F1284+'Bayer Gesamt 2018'!E$7,E1283)</f>
        <v>16.499600000000001</v>
      </c>
      <c r="F1284" s="47">
        <f>'Marktpreise EEX NCG 2018'!B1284</f>
        <v>16.29</v>
      </c>
      <c r="G1284">
        <f>'Marktpreise EEX NCG 2018'!H1284</f>
        <v>17.093798449612411</v>
      </c>
      <c r="H1284">
        <f>'Marktpreise EEX NCG 2018'!I1284</f>
        <v>15.481</v>
      </c>
      <c r="I1284">
        <f>'Marktpreise EEX NCG 2018'!N1284+0.19</f>
        <v>17.587798994974914</v>
      </c>
      <c r="J1284">
        <f t="shared" si="12"/>
        <v>16.437739499999999</v>
      </c>
      <c r="K1284">
        <f t="shared" si="12"/>
        <v>16.63</v>
      </c>
    </row>
    <row r="1285" spans="1:11" x14ac:dyDescent="0.2">
      <c r="A1285" s="2">
        <f>'Marktpreise EEX NCG 2018'!A1285</f>
        <v>42923</v>
      </c>
      <c r="B1285" s="47">
        <f>'Marktpreise EEX NCG 2018'!G1285+'Bayer Gesamt 2018'!E$7</f>
        <v>17.29575384615385</v>
      </c>
      <c r="C1285" s="47">
        <f>'Bayer Gesamt 2018'!M144</f>
        <v>16.842895454545459</v>
      </c>
      <c r="D1285" s="47"/>
      <c r="E1285" s="47">
        <f>IF(F1285&gt;0,F1285+'Bayer Gesamt 2018'!E$7,E1284)</f>
        <v>16.309600000000003</v>
      </c>
      <c r="F1285" s="47">
        <f>'Marktpreise EEX NCG 2018'!B1285</f>
        <v>16.100000000000001</v>
      </c>
      <c r="G1285">
        <f>'Marktpreise EEX NCG 2018'!H1285</f>
        <v>17.086153846153852</v>
      </c>
      <c r="H1285">
        <f>'Marktpreise EEX NCG 2018'!I1285</f>
        <v>15.209</v>
      </c>
      <c r="I1285">
        <f>'Marktpreise EEX NCG 2018'!N1285+0.19</f>
        <v>17.574457286432189</v>
      </c>
      <c r="J1285">
        <f t="shared" si="12"/>
        <v>16.437739499999999</v>
      </c>
      <c r="K1285">
        <f t="shared" si="12"/>
        <v>16.63</v>
      </c>
    </row>
    <row r="1286" spans="1:11" x14ac:dyDescent="0.2">
      <c r="A1286" s="2">
        <f>'Marktpreise EEX NCG 2018'!A1286</f>
        <v>42924</v>
      </c>
      <c r="B1286" s="47">
        <f>'Marktpreise EEX NCG 2018'!G1286+'Bayer Gesamt 2018'!E$7</f>
        <v>17.29575384615385</v>
      </c>
      <c r="C1286" s="47">
        <f>'Bayer Gesamt 2018'!M145</f>
        <v>16.842895454545459</v>
      </c>
      <c r="D1286" s="47"/>
      <c r="E1286" s="47">
        <f>IF(F1286&gt;0,F1286+'Bayer Gesamt 2018'!E$7,E1285)</f>
        <v>16.309600000000003</v>
      </c>
      <c r="F1286" s="47">
        <f>'Marktpreise EEX NCG 2018'!B1286</f>
        <v>0</v>
      </c>
      <c r="G1286">
        <f>'Marktpreise EEX NCG 2018'!H1286</f>
        <v>17.086153846153852</v>
      </c>
      <c r="H1286">
        <f>'Marktpreise EEX NCG 2018'!I1286</f>
        <v>15.246</v>
      </c>
      <c r="I1286">
        <f>'Marktpreise EEX NCG 2018'!N1286+0.19</f>
        <v>17.5604422110553</v>
      </c>
      <c r="J1286">
        <f t="shared" si="12"/>
        <v>16.437739499999999</v>
      </c>
      <c r="K1286">
        <f t="shared" si="12"/>
        <v>16.63</v>
      </c>
    </row>
    <row r="1287" spans="1:11" x14ac:dyDescent="0.2">
      <c r="A1287" s="2">
        <f>'Marktpreise EEX NCG 2018'!A1287</f>
        <v>42925</v>
      </c>
      <c r="B1287" s="47">
        <f>'Marktpreise EEX NCG 2018'!G1287+'Bayer Gesamt 2018'!E$7</f>
        <v>17.29575384615385</v>
      </c>
      <c r="C1287" s="47">
        <f>'Bayer Gesamt 2018'!M146</f>
        <v>16.842895454545459</v>
      </c>
      <c r="D1287" s="47"/>
      <c r="E1287" s="47">
        <f>IF(F1287&gt;0,F1287+'Bayer Gesamt 2018'!E$7,E1286)</f>
        <v>16.309600000000003</v>
      </c>
      <c r="F1287" s="47">
        <f>'Marktpreise EEX NCG 2018'!B1287</f>
        <v>0</v>
      </c>
      <c r="G1287">
        <f>'Marktpreise EEX NCG 2018'!H1287</f>
        <v>17.086153846153852</v>
      </c>
      <c r="H1287">
        <f>'Marktpreise EEX NCG 2018'!I1287</f>
        <v>15.28</v>
      </c>
      <c r="I1287">
        <f>'Marktpreise EEX NCG 2018'!N1287+0.19</f>
        <v>17.546793969849269</v>
      </c>
      <c r="J1287">
        <f t="shared" si="12"/>
        <v>16.437739499999999</v>
      </c>
      <c r="K1287">
        <f t="shared" si="12"/>
        <v>16.63</v>
      </c>
    </row>
    <row r="1288" spans="1:11" x14ac:dyDescent="0.2">
      <c r="A1288" s="2">
        <f>'Marktpreise EEX NCG 2018'!A1288</f>
        <v>42926</v>
      </c>
      <c r="B1288" s="47">
        <f>'Marktpreise EEX NCG 2018'!G1288+'Bayer Gesamt 2018'!E$7</f>
        <v>17.287386259541989</v>
      </c>
      <c r="C1288" s="47">
        <f>'Bayer Gesamt 2018'!M147</f>
        <v>16.842895454545459</v>
      </c>
      <c r="D1288" s="47"/>
      <c r="E1288" s="47">
        <f>IF(F1288&gt;0,F1288+'Bayer Gesamt 2018'!E$7,E1287)</f>
        <v>16.1996</v>
      </c>
      <c r="F1288" s="47">
        <f>'Marktpreise EEX NCG 2018'!B1288</f>
        <v>15.99</v>
      </c>
      <c r="G1288">
        <f>'Marktpreise EEX NCG 2018'!H1288</f>
        <v>17.077786259541988</v>
      </c>
      <c r="H1288">
        <f>'Marktpreise EEX NCG 2018'!I1288</f>
        <v>15.151</v>
      </c>
      <c r="I1288">
        <f>'Marktpreise EEX NCG 2018'!N1288+0.19</f>
        <v>17.53140703517591</v>
      </c>
      <c r="J1288">
        <f t="shared" si="12"/>
        <v>16.437739499999999</v>
      </c>
      <c r="K1288">
        <f t="shared" si="12"/>
        <v>16.63</v>
      </c>
    </row>
    <row r="1289" spans="1:11" x14ac:dyDescent="0.2">
      <c r="A1289" s="2">
        <f>'Marktpreise EEX NCG 2018'!A1289</f>
        <v>42927</v>
      </c>
      <c r="B1289" s="47">
        <f>'Marktpreise EEX NCG 2018'!G1289+'Bayer Gesamt 2018'!E$7</f>
        <v>17.278539393939397</v>
      </c>
      <c r="C1289" s="47">
        <f>'Bayer Gesamt 2018'!M148</f>
        <v>16.842895454545459</v>
      </c>
      <c r="D1289" s="47"/>
      <c r="E1289" s="47">
        <f>IF(F1289&gt;0,F1289+'Bayer Gesamt 2018'!E$7,E1288)</f>
        <v>16.119599999999998</v>
      </c>
      <c r="F1289" s="47">
        <f>'Marktpreise EEX NCG 2018'!B1289</f>
        <v>15.91</v>
      </c>
      <c r="G1289">
        <f>'Marktpreise EEX NCG 2018'!H1289</f>
        <v>17.068939393939395</v>
      </c>
      <c r="H1289">
        <f>'Marktpreise EEX NCG 2018'!I1289</f>
        <v>15.045999999999999</v>
      </c>
      <c r="I1289">
        <f>'Marktpreise EEX NCG 2018'!N1289+0.19</f>
        <v>17.516638190954794</v>
      </c>
      <c r="J1289">
        <f t="shared" si="12"/>
        <v>16.437739499999999</v>
      </c>
      <c r="K1289">
        <f t="shared" si="12"/>
        <v>16.63</v>
      </c>
    </row>
    <row r="1290" spans="1:11" x14ac:dyDescent="0.2">
      <c r="A1290" s="2">
        <f>'Marktpreise EEX NCG 2018'!A1290</f>
        <v>42928</v>
      </c>
      <c r="B1290" s="47">
        <f>'Marktpreise EEX NCG 2018'!G1290+'Bayer Gesamt 2018'!E$7</f>
        <v>17.270126315789476</v>
      </c>
      <c r="C1290" s="47">
        <f>'Bayer Gesamt 2018'!M149</f>
        <v>16.813186956521744</v>
      </c>
      <c r="D1290" s="47"/>
      <c r="E1290" s="47">
        <f>IF(F1290&gt;0,F1290+'Bayer Gesamt 2018'!E$7,E1289)</f>
        <v>16.159599999999998</v>
      </c>
      <c r="F1290" s="47">
        <f>'Marktpreise EEX NCG 2018'!B1290</f>
        <v>15.95</v>
      </c>
      <c r="G1290">
        <f>'Marktpreise EEX NCG 2018'!H1290</f>
        <v>17.060526315789474</v>
      </c>
      <c r="H1290">
        <f>'Marktpreise EEX NCG 2018'!I1290</f>
        <v>15.032</v>
      </c>
      <c r="I1290">
        <f>'Marktpreise EEX NCG 2018'!N1290+0.19</f>
        <v>17.50246231155781</v>
      </c>
      <c r="J1290">
        <f t="shared" si="12"/>
        <v>16.437739499999999</v>
      </c>
      <c r="K1290">
        <f t="shared" si="12"/>
        <v>16.63</v>
      </c>
    </row>
    <row r="1291" spans="1:11" x14ac:dyDescent="0.2">
      <c r="A1291" s="2">
        <f>'Marktpreise EEX NCG 2018'!A1291</f>
        <v>42929</v>
      </c>
      <c r="B1291" s="47">
        <f>'Marktpreise EEX NCG 2018'!G1291+'Bayer Gesamt 2018'!E$7</f>
        <v>17.263032835820901</v>
      </c>
      <c r="C1291" s="47">
        <f>'Bayer Gesamt 2018'!M150</f>
        <v>16.807879569892478</v>
      </c>
      <c r="D1291" s="47"/>
      <c r="E1291" s="47">
        <f>IF(F1291&gt;0,F1291+'Bayer Gesamt 2018'!E$7,E1290)</f>
        <v>16.319600000000001</v>
      </c>
      <c r="F1291" s="47">
        <f>'Marktpreise EEX NCG 2018'!B1291</f>
        <v>16.11</v>
      </c>
      <c r="G1291">
        <f>'Marktpreise EEX NCG 2018'!H1291</f>
        <v>17.0534328358209</v>
      </c>
      <c r="H1291">
        <f>'Marktpreise EEX NCG 2018'!I1291</f>
        <v>15.057</v>
      </c>
      <c r="I1291">
        <f>'Marktpreise EEX NCG 2018'!N1291+0.19</f>
        <v>17.488718592964844</v>
      </c>
      <c r="J1291">
        <f t="shared" si="12"/>
        <v>16.437739499999999</v>
      </c>
      <c r="K1291">
        <f t="shared" si="12"/>
        <v>16.63</v>
      </c>
    </row>
    <row r="1292" spans="1:11" x14ac:dyDescent="0.2">
      <c r="A1292" s="2">
        <f>'Marktpreise EEX NCG 2018'!A1292</f>
        <v>42930</v>
      </c>
      <c r="B1292" s="47">
        <f>'Marktpreise EEX NCG 2018'!G1292+'Bayer Gesamt 2018'!E$7</f>
        <v>17.257155555555556</v>
      </c>
      <c r="C1292" s="47">
        <f>'Bayer Gesamt 2018'!M151</f>
        <v>16.804280851063833</v>
      </c>
      <c r="D1292" s="47"/>
      <c r="E1292" s="47">
        <f>IF(F1292&gt;0,F1292+'Bayer Gesamt 2018'!E$7,E1291)</f>
        <v>16.4696</v>
      </c>
      <c r="F1292" s="47">
        <f>'Marktpreise EEX NCG 2018'!B1292</f>
        <v>16.260000000000002</v>
      </c>
      <c r="G1292">
        <f>'Marktpreise EEX NCG 2018'!H1292</f>
        <v>17.047555555555558</v>
      </c>
      <c r="H1292">
        <f>'Marktpreise EEX NCG 2018'!I1292</f>
        <v>15.041</v>
      </c>
      <c r="I1292">
        <f>'Marktpreise EEX NCG 2018'!N1292+0.19</f>
        <v>17.47371859296484</v>
      </c>
      <c r="J1292">
        <f t="shared" si="12"/>
        <v>16.437739499999999</v>
      </c>
      <c r="K1292">
        <f t="shared" si="12"/>
        <v>16.63</v>
      </c>
    </row>
    <row r="1293" spans="1:11" x14ac:dyDescent="0.2">
      <c r="A1293" s="2">
        <f>'Marktpreise EEX NCG 2018'!A1293</f>
        <v>42931</v>
      </c>
      <c r="B1293" s="47">
        <f>'Marktpreise EEX NCG 2018'!G1293+'Bayer Gesamt 2018'!E$7</f>
        <v>17.257155555555556</v>
      </c>
      <c r="C1293" s="47">
        <f>'Bayer Gesamt 2018'!M152</f>
        <v>16.804280851063833</v>
      </c>
      <c r="D1293" s="47"/>
      <c r="E1293" s="47">
        <f>IF(F1293&gt;0,F1293+'Bayer Gesamt 2018'!E$7,E1292)</f>
        <v>16.4696</v>
      </c>
      <c r="F1293" s="47">
        <f>'Marktpreise EEX NCG 2018'!B1293</f>
        <v>0</v>
      </c>
      <c r="G1293">
        <f>'Marktpreise EEX NCG 2018'!H1293</f>
        <v>17.047555555555558</v>
      </c>
      <c r="H1293">
        <f>'Marktpreise EEX NCG 2018'!I1293</f>
        <v>15.037000000000001</v>
      </c>
      <c r="I1293">
        <f>'Marktpreise EEX NCG 2018'!N1293+0.19</f>
        <v>17.456979899497512</v>
      </c>
      <c r="J1293">
        <f t="shared" si="12"/>
        <v>16.437739499999999</v>
      </c>
      <c r="K1293">
        <f t="shared" si="12"/>
        <v>16.63</v>
      </c>
    </row>
    <row r="1294" spans="1:11" x14ac:dyDescent="0.2">
      <c r="A1294" s="2">
        <f>'Marktpreise EEX NCG 2018'!A1294</f>
        <v>42932</v>
      </c>
      <c r="B1294" s="47">
        <f>'Marktpreise EEX NCG 2018'!G1294+'Bayer Gesamt 2018'!E$7</f>
        <v>17.257155555555556</v>
      </c>
      <c r="C1294" s="47">
        <f>'Bayer Gesamt 2018'!M153</f>
        <v>16.804280851063833</v>
      </c>
      <c r="D1294" s="47"/>
      <c r="E1294" s="47">
        <f>IF(F1294&gt;0,F1294+'Bayer Gesamt 2018'!E$7,E1293)</f>
        <v>16.4696</v>
      </c>
      <c r="F1294" s="47">
        <f>'Marktpreise EEX NCG 2018'!B1294</f>
        <v>0</v>
      </c>
      <c r="G1294">
        <f>'Marktpreise EEX NCG 2018'!H1294</f>
        <v>17.047555555555558</v>
      </c>
      <c r="H1294">
        <f>'Marktpreise EEX NCG 2018'!I1294</f>
        <v>14.958</v>
      </c>
      <c r="I1294">
        <f>'Marktpreise EEX NCG 2018'!N1294+0.19</f>
        <v>17.437738693467352</v>
      </c>
      <c r="J1294">
        <f t="shared" si="12"/>
        <v>16.437739499999999</v>
      </c>
      <c r="K1294">
        <f t="shared" si="12"/>
        <v>16.63</v>
      </c>
    </row>
    <row r="1295" spans="1:11" x14ac:dyDescent="0.2">
      <c r="A1295" s="2">
        <f>'Marktpreise EEX NCG 2018'!A1295</f>
        <v>42933</v>
      </c>
      <c r="B1295" s="47">
        <f>'Marktpreise EEX NCG 2018'!G1295+'Bayer Gesamt 2018'!E$7</f>
        <v>17.252394117647064</v>
      </c>
      <c r="C1295" s="47">
        <f>'Bayer Gesamt 2018'!M154</f>
        <v>16.802231578947371</v>
      </c>
      <c r="D1295" s="47"/>
      <c r="E1295" s="47">
        <f>IF(F1295&gt;0,F1295+'Bayer Gesamt 2018'!E$7,E1294)</f>
        <v>16.6096</v>
      </c>
      <c r="F1295" s="47">
        <f>'Marktpreise EEX NCG 2018'!B1295</f>
        <v>16.399999999999999</v>
      </c>
      <c r="G1295">
        <f>'Marktpreise EEX NCG 2018'!H1295</f>
        <v>17.042794117647063</v>
      </c>
      <c r="H1295">
        <f>'Marktpreise EEX NCG 2018'!I1295</f>
        <v>15.081</v>
      </c>
      <c r="I1295">
        <f>'Marktpreise EEX NCG 2018'!N1295+0.19</f>
        <v>17.416381909547756</v>
      </c>
      <c r="J1295">
        <f t="shared" si="12"/>
        <v>16.437739499999999</v>
      </c>
      <c r="K1295">
        <f t="shared" si="12"/>
        <v>16.63</v>
      </c>
    </row>
    <row r="1296" spans="1:11" x14ac:dyDescent="0.2">
      <c r="A1296" s="2">
        <f>'Marktpreise EEX NCG 2018'!A1296</f>
        <v>42934</v>
      </c>
      <c r="B1296" s="47">
        <f>'Marktpreise EEX NCG 2018'!G1296+'Bayer Gesamt 2018'!E$7</f>
        <v>17.246972262773731</v>
      </c>
      <c r="C1296" s="47">
        <f>'Bayer Gesamt 2018'!M155</f>
        <v>16.802231578947371</v>
      </c>
      <c r="D1296" s="47"/>
      <c r="E1296" s="47">
        <f>IF(F1296&gt;0,F1296+'Bayer Gesamt 2018'!E$7,E1295)</f>
        <v>16.509599999999999</v>
      </c>
      <c r="F1296" s="47">
        <f>'Marktpreise EEX NCG 2018'!B1296</f>
        <v>16.3</v>
      </c>
      <c r="G1296">
        <f>'Marktpreise EEX NCG 2018'!H1296</f>
        <v>17.037372262773729</v>
      </c>
      <c r="H1296">
        <f>'Marktpreise EEX NCG 2018'!I1296</f>
        <v>15.192</v>
      </c>
      <c r="I1296">
        <f>'Marktpreise EEX NCG 2018'!N1296+0.19</f>
        <v>17.394422110552767</v>
      </c>
      <c r="J1296">
        <f t="shared" si="12"/>
        <v>16.437739499999999</v>
      </c>
      <c r="K1296">
        <f t="shared" si="12"/>
        <v>16.63</v>
      </c>
    </row>
    <row r="1297" spans="1:11" x14ac:dyDescent="0.2">
      <c r="A1297" s="2">
        <f>'Marktpreise EEX NCG 2018'!A1297</f>
        <v>42935</v>
      </c>
      <c r="B1297" s="47">
        <f>'Marktpreise EEX NCG 2018'!G1297+'Bayer Gesamt 2018'!E$7</f>
        <v>17.241918840579714</v>
      </c>
      <c r="C1297" s="47">
        <f>'Bayer Gesamt 2018'!M156</f>
        <v>16.797022680412375</v>
      </c>
      <c r="D1297" s="47"/>
      <c r="E1297" s="47">
        <f>IF(F1297&gt;0,F1297+'Bayer Gesamt 2018'!E$7,E1296)</f>
        <v>16.549599999999998</v>
      </c>
      <c r="F1297" s="47">
        <f>'Marktpreise EEX NCG 2018'!B1297</f>
        <v>16.34</v>
      </c>
      <c r="G1297">
        <f>'Marktpreise EEX NCG 2018'!H1297</f>
        <v>17.032318840579716</v>
      </c>
      <c r="H1297">
        <f>'Marktpreise EEX NCG 2018'!I1297</f>
        <v>15.275</v>
      </c>
      <c r="I1297">
        <f>'Marktpreise EEX NCG 2018'!N1297+0.19</f>
        <v>17.372522613065328</v>
      </c>
      <c r="J1297">
        <f t="shared" ref="J1297:K1312" si="13">J1296</f>
        <v>16.437739499999999</v>
      </c>
      <c r="K1297">
        <f t="shared" si="13"/>
        <v>16.63</v>
      </c>
    </row>
    <row r="1298" spans="1:11" x14ac:dyDescent="0.2">
      <c r="A1298" s="2">
        <f>'Marktpreise EEX NCG 2018'!A1298</f>
        <v>42936</v>
      </c>
      <c r="B1298" s="47">
        <f>'Marktpreise EEX NCG 2018'!G1298+'Bayer Gesamt 2018'!E$7</f>
        <v>17.236722302158277</v>
      </c>
      <c r="C1298" s="47">
        <f>'Bayer Gesamt 2018'!M157</f>
        <v>16.797022680412375</v>
      </c>
      <c r="D1298" s="47"/>
      <c r="E1298" s="47">
        <f>IF(F1298&gt;0,F1298+'Bayer Gesamt 2018'!E$7,E1297)</f>
        <v>16.519599999999997</v>
      </c>
      <c r="F1298" s="47">
        <f>'Marktpreise EEX NCG 2018'!B1298</f>
        <v>16.309999999999999</v>
      </c>
      <c r="G1298">
        <f>'Marktpreise EEX NCG 2018'!H1298</f>
        <v>17.027122302158279</v>
      </c>
      <c r="H1298">
        <f>'Marktpreise EEX NCG 2018'!I1298</f>
        <v>15.363</v>
      </c>
      <c r="I1298">
        <f>'Marktpreise EEX NCG 2018'!N1298+0.19</f>
        <v>17.347185929648255</v>
      </c>
      <c r="J1298">
        <f t="shared" si="13"/>
        <v>16.437739499999999</v>
      </c>
      <c r="K1298">
        <f t="shared" si="13"/>
        <v>16.63</v>
      </c>
    </row>
    <row r="1299" spans="1:11" x14ac:dyDescent="0.2">
      <c r="A1299" s="2">
        <f>'Marktpreise EEX NCG 2018'!A1299</f>
        <v>42937</v>
      </c>
      <c r="B1299" s="47">
        <f>'Marktpreise EEX NCG 2018'!G1299+'Bayer Gesamt 2018'!E$7</f>
        <v>17.230242857142862</v>
      </c>
      <c r="C1299" s="47">
        <f>'Bayer Gesamt 2018'!M158</f>
        <v>16.797022680412375</v>
      </c>
      <c r="D1299" s="47"/>
      <c r="E1299" s="47">
        <f>IF(F1299&gt;0,F1299+'Bayer Gesamt 2018'!E$7,E1298)</f>
        <v>16.329599999999999</v>
      </c>
      <c r="F1299" s="47">
        <f>'Marktpreise EEX NCG 2018'!B1299</f>
        <v>16.12</v>
      </c>
      <c r="G1299">
        <f>'Marktpreise EEX NCG 2018'!H1299</f>
        <v>17.020642857142864</v>
      </c>
      <c r="H1299">
        <f>'Marktpreise EEX NCG 2018'!I1299</f>
        <v>15.096</v>
      </c>
      <c r="I1299">
        <f>'Marktpreise EEX NCG 2018'!N1299+0.19</f>
        <v>17.324643216080432</v>
      </c>
      <c r="J1299">
        <f t="shared" si="13"/>
        <v>16.437739499999999</v>
      </c>
      <c r="K1299">
        <f t="shared" si="13"/>
        <v>16.63</v>
      </c>
    </row>
    <row r="1300" spans="1:11" x14ac:dyDescent="0.2">
      <c r="A1300" s="2">
        <f>'Marktpreise EEX NCG 2018'!A1300</f>
        <v>42938</v>
      </c>
      <c r="B1300" s="47">
        <f>'Marktpreise EEX NCG 2018'!G1300+'Bayer Gesamt 2018'!E$7</f>
        <v>17.230242857142862</v>
      </c>
      <c r="C1300" s="47">
        <f>'Bayer Gesamt 2018'!M159</f>
        <v>16.797022680412375</v>
      </c>
      <c r="D1300" s="47"/>
      <c r="E1300" s="47">
        <f>IF(F1300&gt;0,F1300+'Bayer Gesamt 2018'!E$7,E1299)</f>
        <v>16.329599999999999</v>
      </c>
      <c r="F1300" s="47">
        <f>'Marktpreise EEX NCG 2018'!B1300</f>
        <v>0</v>
      </c>
      <c r="G1300">
        <f>'Marktpreise EEX NCG 2018'!H1300</f>
        <v>17.020642857142864</v>
      </c>
      <c r="H1300">
        <f>'Marktpreise EEX NCG 2018'!I1300</f>
        <v>15.163</v>
      </c>
      <c r="I1300">
        <f>'Marktpreise EEX NCG 2018'!N1300+0.19</f>
        <v>17.305653266331692</v>
      </c>
      <c r="J1300">
        <f t="shared" si="13"/>
        <v>16.437739499999999</v>
      </c>
      <c r="K1300">
        <f t="shared" si="13"/>
        <v>16.63</v>
      </c>
    </row>
    <row r="1301" spans="1:11" x14ac:dyDescent="0.2">
      <c r="A1301" s="2">
        <f>'Marktpreise EEX NCG 2018'!A1301</f>
        <v>42939</v>
      </c>
      <c r="B1301" s="47">
        <f>'Marktpreise EEX NCG 2018'!G1301+'Bayer Gesamt 2018'!E$7</f>
        <v>17.230242857142862</v>
      </c>
      <c r="C1301" s="47">
        <f>'Bayer Gesamt 2018'!M160</f>
        <v>16.797022680412375</v>
      </c>
      <c r="D1301" s="47"/>
      <c r="E1301" s="47">
        <f>IF(F1301&gt;0,F1301+'Bayer Gesamt 2018'!E$7,E1300)</f>
        <v>16.329599999999999</v>
      </c>
      <c r="F1301" s="47">
        <f>'Marktpreise EEX NCG 2018'!B1301</f>
        <v>0</v>
      </c>
      <c r="G1301">
        <f>'Marktpreise EEX NCG 2018'!H1301</f>
        <v>17.020642857142864</v>
      </c>
      <c r="H1301">
        <f>'Marktpreise EEX NCG 2018'!I1301</f>
        <v>15.315</v>
      </c>
      <c r="I1301">
        <f>'Marktpreise EEX NCG 2018'!N1301+0.19</f>
        <v>17.286959798995003</v>
      </c>
      <c r="J1301">
        <f t="shared" si="13"/>
        <v>16.437739499999999</v>
      </c>
      <c r="K1301">
        <f t="shared" si="13"/>
        <v>16.63</v>
      </c>
    </row>
    <row r="1302" spans="1:11" x14ac:dyDescent="0.2">
      <c r="A1302" s="2">
        <f>'Marktpreise EEX NCG 2018'!A1302</f>
        <v>42940</v>
      </c>
      <c r="B1302" s="47">
        <f>'Marktpreise EEX NCG 2018'!G1302+'Bayer Gesamt 2018'!E$7</f>
        <v>17.222791489361704</v>
      </c>
      <c r="C1302" s="47">
        <f>'Bayer Gesamt 2018'!M161</f>
        <v>16.797022680412375</v>
      </c>
      <c r="D1302" s="47"/>
      <c r="E1302" s="47">
        <f>IF(F1302&gt;0,F1302+'Bayer Gesamt 2018'!E$7,E1301)</f>
        <v>16.179600000000001</v>
      </c>
      <c r="F1302" s="47">
        <f>'Marktpreise EEX NCG 2018'!B1302</f>
        <v>15.97</v>
      </c>
      <c r="G1302">
        <f>'Marktpreise EEX NCG 2018'!H1302</f>
        <v>17.013191489361706</v>
      </c>
      <c r="H1302">
        <f>'Marktpreise EEX NCG 2018'!I1302</f>
        <v>15.108000000000001</v>
      </c>
      <c r="I1302">
        <f>'Marktpreise EEX NCG 2018'!N1302+0.19</f>
        <v>17.26590954773873</v>
      </c>
      <c r="J1302">
        <f t="shared" si="13"/>
        <v>16.437739499999999</v>
      </c>
      <c r="K1302">
        <f t="shared" si="13"/>
        <v>16.63</v>
      </c>
    </row>
    <row r="1303" spans="1:11" x14ac:dyDescent="0.2">
      <c r="A1303" s="2">
        <f>'Marktpreise EEX NCG 2018'!A1303</f>
        <v>42941</v>
      </c>
      <c r="B1303" s="47">
        <f>'Marktpreise EEX NCG 2018'!G1303+'Bayer Gesamt 2018'!E$7</f>
        <v>17.216360563380285</v>
      </c>
      <c r="C1303" s="47">
        <f>'Bayer Gesamt 2018'!M162</f>
        <v>16.777718811881194</v>
      </c>
      <c r="D1303" s="47"/>
      <c r="E1303" s="47">
        <f>IF(F1303&gt;0,F1303+'Bayer Gesamt 2018'!E$7,E1302)</f>
        <v>16.309600000000003</v>
      </c>
      <c r="F1303" s="47">
        <f>'Marktpreise EEX NCG 2018'!B1303</f>
        <v>16.100000000000001</v>
      </c>
      <c r="G1303">
        <f>'Marktpreise EEX NCG 2018'!H1303</f>
        <v>17.006760563380286</v>
      </c>
      <c r="H1303">
        <f>'Marktpreise EEX NCG 2018'!I1303</f>
        <v>15.122</v>
      </c>
      <c r="I1303">
        <f>'Marktpreise EEX NCG 2018'!N1303+0.19</f>
        <v>17.246115577889473</v>
      </c>
      <c r="J1303">
        <f t="shared" si="13"/>
        <v>16.437739499999999</v>
      </c>
      <c r="K1303">
        <f t="shared" si="13"/>
        <v>16.63</v>
      </c>
    </row>
    <row r="1304" spans="1:11" x14ac:dyDescent="0.2">
      <c r="A1304" s="2">
        <f>'Marktpreise EEX NCG 2018'!A1304</f>
        <v>42942</v>
      </c>
      <c r="B1304" s="47">
        <f>'Marktpreise EEX NCG 2018'!G1304+'Bayer Gesamt 2018'!E$7</f>
        <v>17.211627972027976</v>
      </c>
      <c r="C1304" s="47">
        <f>'Bayer Gesamt 2018'!M163</f>
        <v>16.775384313725496</v>
      </c>
      <c r="D1304" s="47"/>
      <c r="E1304" s="47">
        <f>IF(F1304&gt;0,F1304+'Bayer Gesamt 2018'!E$7,E1303)</f>
        <v>16.5396</v>
      </c>
      <c r="F1304" s="47">
        <f>'Marktpreise EEX NCG 2018'!B1304</f>
        <v>16.329999999999998</v>
      </c>
      <c r="G1304">
        <f>'Marktpreise EEX NCG 2018'!H1304</f>
        <v>17.002027972027975</v>
      </c>
      <c r="H1304">
        <f>'Marktpreise EEX NCG 2018'!I1304</f>
        <v>15.388</v>
      </c>
      <c r="I1304">
        <f>'Marktpreise EEX NCG 2018'!N1304+0.19</f>
        <v>17.227733668341738</v>
      </c>
      <c r="J1304">
        <f t="shared" si="13"/>
        <v>16.437739499999999</v>
      </c>
      <c r="K1304">
        <f t="shared" si="13"/>
        <v>16.63</v>
      </c>
    </row>
    <row r="1305" spans="1:11" x14ac:dyDescent="0.2">
      <c r="A1305" s="2">
        <f>'Marktpreise EEX NCG 2018'!A1305</f>
        <v>42943</v>
      </c>
      <c r="B1305" s="47">
        <f>'Marktpreise EEX NCG 2018'!G1305+'Bayer Gesamt 2018'!E$7</f>
        <v>17.206683333333338</v>
      </c>
      <c r="C1305" s="47">
        <f>'Bayer Gesamt 2018'!M164</f>
        <v>16.775384313725496</v>
      </c>
      <c r="D1305" s="47"/>
      <c r="E1305" s="47">
        <f>IF(F1305&gt;0,F1305+'Bayer Gesamt 2018'!E$7,E1304)</f>
        <v>16.499600000000001</v>
      </c>
      <c r="F1305" s="47">
        <f>'Marktpreise EEX NCG 2018'!B1305</f>
        <v>16.29</v>
      </c>
      <c r="G1305">
        <f>'Marktpreise EEX NCG 2018'!H1305</f>
        <v>16.997083333333336</v>
      </c>
      <c r="H1305">
        <f>'Marktpreise EEX NCG 2018'!I1305</f>
        <v>15.349</v>
      </c>
      <c r="I1305">
        <f>'Marktpreise EEX NCG 2018'!N1305+0.19</f>
        <v>17.208638190954787</v>
      </c>
      <c r="J1305">
        <f t="shared" si="13"/>
        <v>16.437739499999999</v>
      </c>
      <c r="K1305">
        <f t="shared" si="13"/>
        <v>16.63</v>
      </c>
    </row>
    <row r="1306" spans="1:11" x14ac:dyDescent="0.2">
      <c r="A1306" s="2">
        <f>'Marktpreise EEX NCG 2018'!A1306</f>
        <v>42944</v>
      </c>
      <c r="B1306" s="47">
        <f>'Marktpreise EEX NCG 2018'!G1306+'Bayer Gesamt 2018'!E$7</f>
        <v>17.201393103448275</v>
      </c>
      <c r="C1306" s="47">
        <f>'Bayer Gesamt 2018'!M165</f>
        <v>16.775384313725496</v>
      </c>
      <c r="D1306" s="47"/>
      <c r="E1306" s="47">
        <f>IF(F1306&gt;0,F1306+'Bayer Gesamt 2018'!E$7,E1305)</f>
        <v>16.439599999999999</v>
      </c>
      <c r="F1306" s="47">
        <f>'Marktpreise EEX NCG 2018'!B1306</f>
        <v>16.23</v>
      </c>
      <c r="G1306">
        <f>'Marktpreise EEX NCG 2018'!H1306</f>
        <v>16.991793103448277</v>
      </c>
      <c r="H1306">
        <f>'Marktpreise EEX NCG 2018'!I1306</f>
        <v>15.162000000000001</v>
      </c>
      <c r="I1306">
        <f>'Marktpreise EEX NCG 2018'!N1306+0.19</f>
        <v>17.187241206030176</v>
      </c>
      <c r="J1306">
        <f t="shared" si="13"/>
        <v>16.437739499999999</v>
      </c>
      <c r="K1306">
        <f t="shared" si="13"/>
        <v>16.63</v>
      </c>
    </row>
    <row r="1307" spans="1:11" x14ac:dyDescent="0.2">
      <c r="A1307" s="2">
        <f>'Marktpreise EEX NCG 2018'!A1307</f>
        <v>42945</v>
      </c>
      <c r="B1307" s="47">
        <f>'Marktpreise EEX NCG 2018'!G1307+'Bayer Gesamt 2018'!E$7</f>
        <v>17.201393103448275</v>
      </c>
      <c r="C1307" s="47">
        <f>'Bayer Gesamt 2018'!M166</f>
        <v>16.775384313725496</v>
      </c>
      <c r="D1307" s="47"/>
      <c r="E1307" s="47">
        <f>IF(F1307&gt;0,F1307+'Bayer Gesamt 2018'!E$7,E1306)</f>
        <v>16.439599999999999</v>
      </c>
      <c r="F1307" s="47">
        <f>'Marktpreise EEX NCG 2018'!B1307</f>
        <v>0</v>
      </c>
      <c r="G1307">
        <f>'Marktpreise EEX NCG 2018'!H1307</f>
        <v>16.991793103448277</v>
      </c>
      <c r="H1307">
        <f>'Marktpreise EEX NCG 2018'!I1307</f>
        <v>15.151</v>
      </c>
      <c r="I1307">
        <f>'Marktpreise EEX NCG 2018'!N1307+0.19</f>
        <v>17.161763819095505</v>
      </c>
      <c r="J1307">
        <f t="shared" si="13"/>
        <v>16.437739499999999</v>
      </c>
      <c r="K1307">
        <f t="shared" si="13"/>
        <v>16.63</v>
      </c>
    </row>
    <row r="1308" spans="1:11" x14ac:dyDescent="0.2">
      <c r="A1308" s="2">
        <f>'Marktpreise EEX NCG 2018'!A1308</f>
        <v>42946</v>
      </c>
      <c r="B1308" s="47">
        <f>'Marktpreise EEX NCG 2018'!G1308+'Bayer Gesamt 2018'!E$7</f>
        <v>17.201393103448275</v>
      </c>
      <c r="C1308" s="47">
        <f>'Bayer Gesamt 2018'!M167</f>
        <v>16.775384313725496</v>
      </c>
      <c r="D1308" s="47"/>
      <c r="E1308" s="47">
        <f>IF(F1308&gt;0,F1308+'Bayer Gesamt 2018'!E$7,E1307)</f>
        <v>16.439599999999999</v>
      </c>
      <c r="F1308" s="47">
        <f>'Marktpreise EEX NCG 2018'!B1308</f>
        <v>0</v>
      </c>
      <c r="G1308">
        <f>'Marktpreise EEX NCG 2018'!H1308</f>
        <v>16.991793103448277</v>
      </c>
      <c r="H1308">
        <f>'Marktpreise EEX NCG 2018'!I1308</f>
        <v>15.221</v>
      </c>
      <c r="I1308">
        <f>'Marktpreise EEX NCG 2018'!N1308+0.19</f>
        <v>17.134748743718617</v>
      </c>
      <c r="J1308">
        <f t="shared" si="13"/>
        <v>16.437739499999999</v>
      </c>
      <c r="K1308">
        <f t="shared" si="13"/>
        <v>16.63</v>
      </c>
    </row>
    <row r="1309" spans="1:11" x14ac:dyDescent="0.2">
      <c r="A1309" s="2">
        <f>'Marktpreise EEX NCG 2018'!A1309</f>
        <v>42947</v>
      </c>
      <c r="B1309" s="47">
        <f>'Marktpreise EEX NCG 2018'!G1309+'Bayer Gesamt 2018'!E$7</f>
        <v>17.196175342465757</v>
      </c>
      <c r="C1309" s="47">
        <f>'Bayer Gesamt 2018'!M168</f>
        <v>16.765790476190478</v>
      </c>
      <c r="D1309" s="47"/>
      <c r="E1309" s="47">
        <f>IF(F1309&gt;0,F1309+'Bayer Gesamt 2018'!E$7,E1308)</f>
        <v>16.439599999999999</v>
      </c>
      <c r="F1309" s="47">
        <f>'Marktpreise EEX NCG 2018'!B1309</f>
        <v>16.23</v>
      </c>
      <c r="G1309">
        <f>'Marktpreise EEX NCG 2018'!H1309</f>
        <v>16.986575342465756</v>
      </c>
      <c r="H1309">
        <f>'Marktpreise EEX NCG 2018'!I1309</f>
        <v>15.32</v>
      </c>
      <c r="I1309">
        <f>'Marktpreise EEX NCG 2018'!N1309+0.19</f>
        <v>17.105758793969873</v>
      </c>
      <c r="J1309">
        <f t="shared" si="13"/>
        <v>16.437739499999999</v>
      </c>
      <c r="K1309">
        <f t="shared" si="13"/>
        <v>16.63</v>
      </c>
    </row>
    <row r="1310" spans="1:11" x14ac:dyDescent="0.2">
      <c r="A1310" s="2">
        <f>'Marktpreise EEX NCG 2018'!A1310</f>
        <v>42948</v>
      </c>
      <c r="B1310" s="47">
        <f>'Marktpreise EEX NCG 2018'!G1310+'Bayer Gesamt 2018'!E$7</f>
        <v>17.189940136054425</v>
      </c>
      <c r="C1310" s="47">
        <f>'Bayer Gesamt 2018'!M169</f>
        <v>16.765790476190478</v>
      </c>
      <c r="D1310" s="47"/>
      <c r="E1310" s="47">
        <f>IF(F1310&gt;0,F1310+'Bayer Gesamt 2018'!E$7,E1309)</f>
        <v>16.279600000000002</v>
      </c>
      <c r="F1310" s="47">
        <f>'Marktpreise EEX NCG 2018'!B1310</f>
        <v>16.07</v>
      </c>
      <c r="G1310">
        <f>'Marktpreise EEX NCG 2018'!H1310</f>
        <v>16.980340136054426</v>
      </c>
      <c r="H1310">
        <f>'Marktpreise EEX NCG 2018'!I1310</f>
        <v>15.128</v>
      </c>
      <c r="I1310">
        <f>'Marktpreise EEX NCG 2018'!N1310+0.19</f>
        <v>17.078597989949778</v>
      </c>
      <c r="J1310">
        <v>16.560127064516127</v>
      </c>
      <c r="K1310">
        <f t="shared" si="13"/>
        <v>16.63</v>
      </c>
    </row>
    <row r="1311" spans="1:11" x14ac:dyDescent="0.2">
      <c r="A1311" s="2">
        <f>'Marktpreise EEX NCG 2018'!A1311</f>
        <v>42949</v>
      </c>
      <c r="B1311" s="47">
        <f>'Marktpreise EEX NCG 2018'!G1311+'Bayer Gesamt 2018'!E$7</f>
        <v>17.184532432432434</v>
      </c>
      <c r="C1311" s="47">
        <f>'Bayer Gesamt 2018'!M170</f>
        <v>16.758758878504679</v>
      </c>
      <c r="D1311" s="47"/>
      <c r="E1311" s="47">
        <f>IF(F1311&gt;0,F1311+'Bayer Gesamt 2018'!E$7,E1310)</f>
        <v>16.389600000000002</v>
      </c>
      <c r="F1311" s="47">
        <f>'Marktpreise EEX NCG 2018'!B1311</f>
        <v>16.18</v>
      </c>
      <c r="G1311">
        <f>'Marktpreise EEX NCG 2018'!H1311</f>
        <v>16.974932432432436</v>
      </c>
      <c r="H1311">
        <f>'Marktpreise EEX NCG 2018'!I1311</f>
        <v>15.042999999999999</v>
      </c>
      <c r="I1311">
        <f>'Marktpreise EEX NCG 2018'!N1311+0.19</f>
        <v>17.050969849246261</v>
      </c>
      <c r="J1311">
        <f>J1310</f>
        <v>16.560127064516127</v>
      </c>
      <c r="K1311">
        <f t="shared" si="13"/>
        <v>16.63</v>
      </c>
    </row>
    <row r="1312" spans="1:11" x14ac:dyDescent="0.2">
      <c r="A1312" s="2">
        <f>'Marktpreise EEX NCG 2018'!A1312</f>
        <v>42950</v>
      </c>
      <c r="B1312" s="47">
        <f>'Marktpreise EEX NCG 2018'!G1312+'Bayer Gesamt 2018'!E$7</f>
        <v>17.179532885906042</v>
      </c>
      <c r="C1312" s="47">
        <f>'Bayer Gesamt 2018'!M171</f>
        <v>16.755803703703709</v>
      </c>
      <c r="D1312" s="47"/>
      <c r="E1312" s="47">
        <f>IF(F1312&gt;0,F1312+'Bayer Gesamt 2018'!E$7,E1311)</f>
        <v>16.439599999999999</v>
      </c>
      <c r="F1312" s="47">
        <f>'Marktpreise EEX NCG 2018'!B1312</f>
        <v>16.23</v>
      </c>
      <c r="G1312">
        <f>'Marktpreise EEX NCG 2018'!H1312</f>
        <v>16.969932885906044</v>
      </c>
      <c r="H1312">
        <f>'Marktpreise EEX NCG 2018'!I1312</f>
        <v>15.179</v>
      </c>
      <c r="I1312">
        <f>'Marktpreise EEX NCG 2018'!N1312+0.19</f>
        <v>17.022859296482437</v>
      </c>
      <c r="J1312">
        <f t="shared" ref="J1312:K1327" si="14">J1311</f>
        <v>16.560127064516127</v>
      </c>
      <c r="K1312">
        <f t="shared" si="13"/>
        <v>16.63</v>
      </c>
    </row>
    <row r="1313" spans="1:11" x14ac:dyDescent="0.2">
      <c r="A1313" s="2">
        <f>'Marktpreise EEX NCG 2018'!A1313</f>
        <v>42951</v>
      </c>
      <c r="B1313" s="47">
        <f>'Marktpreise EEX NCG 2018'!G1313+'Bayer Gesamt 2018'!E$7</f>
        <v>17.175000000000004</v>
      </c>
      <c r="C1313" s="47">
        <f>'Bayer Gesamt 2018'!M172</f>
        <v>16.753453211009177</v>
      </c>
      <c r="D1313" s="47"/>
      <c r="E1313" s="47">
        <f>IF(F1313&gt;0,F1313+'Bayer Gesamt 2018'!E$7,E1312)</f>
        <v>16.499600000000001</v>
      </c>
      <c r="F1313" s="47">
        <f>'Marktpreise EEX NCG 2018'!B1313</f>
        <v>16.29</v>
      </c>
      <c r="G1313">
        <f>'Marktpreise EEX NCG 2018'!H1313</f>
        <v>16.965400000000002</v>
      </c>
      <c r="H1313">
        <f>'Marktpreise EEX NCG 2018'!I1313</f>
        <v>15.202</v>
      </c>
      <c r="I1313">
        <f>'Marktpreise EEX NCG 2018'!N1313+0.19</f>
        <v>17.000165829145757</v>
      </c>
      <c r="J1313">
        <f t="shared" si="14"/>
        <v>16.560127064516127</v>
      </c>
      <c r="K1313">
        <f t="shared" si="14"/>
        <v>16.63</v>
      </c>
    </row>
    <row r="1314" spans="1:11" x14ac:dyDescent="0.2">
      <c r="A1314" s="2">
        <f>'Marktpreise EEX NCG 2018'!A1314</f>
        <v>42952</v>
      </c>
      <c r="B1314" s="47">
        <f>'Marktpreise EEX NCG 2018'!G1314+'Bayer Gesamt 2018'!E$7</f>
        <v>17.175000000000004</v>
      </c>
      <c r="C1314" s="47">
        <f>'Bayer Gesamt 2018'!M173</f>
        <v>16.753453211009177</v>
      </c>
      <c r="D1314" s="47"/>
      <c r="E1314" s="47">
        <f>IF(F1314&gt;0,F1314+'Bayer Gesamt 2018'!E$7,E1313)</f>
        <v>16.499600000000001</v>
      </c>
      <c r="F1314" s="47">
        <f>'Marktpreise EEX NCG 2018'!B1314</f>
        <v>0</v>
      </c>
      <c r="G1314">
        <f>'Marktpreise EEX NCG 2018'!H1314</f>
        <v>16.965400000000002</v>
      </c>
      <c r="H1314">
        <f>'Marktpreise EEX NCG 2018'!I1314</f>
        <v>15.212999999999999</v>
      </c>
      <c r="I1314">
        <f>'Marktpreise EEX NCG 2018'!N1314+0.19</f>
        <v>16.975743718592991</v>
      </c>
      <c r="J1314">
        <f t="shared" si="14"/>
        <v>16.560127064516127</v>
      </c>
      <c r="K1314">
        <f t="shared" si="14"/>
        <v>16.63</v>
      </c>
    </row>
    <row r="1315" spans="1:11" x14ac:dyDescent="0.2">
      <c r="A1315" s="2">
        <f>'Marktpreise EEX NCG 2018'!A1315</f>
        <v>42953</v>
      </c>
      <c r="B1315" s="47">
        <f>'Marktpreise EEX NCG 2018'!G1315+'Bayer Gesamt 2018'!E$7</f>
        <v>17.175000000000004</v>
      </c>
      <c r="C1315" s="47">
        <f>'Bayer Gesamt 2018'!M174</f>
        <v>16.753453211009177</v>
      </c>
      <c r="D1315" s="47"/>
      <c r="E1315" s="47">
        <f>IF(F1315&gt;0,F1315+'Bayer Gesamt 2018'!E$7,E1314)</f>
        <v>16.499600000000001</v>
      </c>
      <c r="F1315" s="47">
        <f>'Marktpreise EEX NCG 2018'!B1315</f>
        <v>0</v>
      </c>
      <c r="G1315">
        <f>'Marktpreise EEX NCG 2018'!H1315</f>
        <v>16.965400000000002</v>
      </c>
      <c r="H1315">
        <f>'Marktpreise EEX NCG 2018'!I1315</f>
        <v>15.244</v>
      </c>
      <c r="I1315">
        <f>'Marktpreise EEX NCG 2018'!N1315+0.19</f>
        <v>16.949346733668364</v>
      </c>
      <c r="J1315">
        <f t="shared" si="14"/>
        <v>16.560127064516127</v>
      </c>
      <c r="K1315">
        <f t="shared" si="14"/>
        <v>16.63</v>
      </c>
    </row>
    <row r="1316" spans="1:11" x14ac:dyDescent="0.2">
      <c r="A1316" s="2">
        <f>'Marktpreise EEX NCG 2018'!A1316</f>
        <v>42954</v>
      </c>
      <c r="B1316" s="47">
        <f>'Marktpreise EEX NCG 2018'!G1316+'Bayer Gesamt 2018'!E$7</f>
        <v>17.171520529801327</v>
      </c>
      <c r="C1316" s="47">
        <f>'Bayer Gesamt 2018'!M175</f>
        <v>16.752509090909093</v>
      </c>
      <c r="D1316" s="47"/>
      <c r="E1316" s="47">
        <f>IF(F1316&gt;0,F1316+'Bayer Gesamt 2018'!E$7,E1315)</f>
        <v>16.6496</v>
      </c>
      <c r="F1316" s="47">
        <f>'Marktpreise EEX NCG 2018'!B1316</f>
        <v>16.440000000000001</v>
      </c>
      <c r="G1316">
        <f>'Marktpreise EEX NCG 2018'!H1316</f>
        <v>16.961920529801329</v>
      </c>
      <c r="H1316">
        <f>'Marktpreise EEX NCG 2018'!I1316</f>
        <v>15.634</v>
      </c>
      <c r="I1316">
        <f>'Marktpreise EEX NCG 2018'!N1316+0.19</f>
        <v>16.923246231155787</v>
      </c>
      <c r="J1316">
        <f t="shared" si="14"/>
        <v>16.560127064516127</v>
      </c>
      <c r="K1316">
        <f t="shared" si="14"/>
        <v>16.63</v>
      </c>
    </row>
    <row r="1317" spans="1:11" x14ac:dyDescent="0.2">
      <c r="A1317" s="2">
        <f>'Marktpreise EEX NCG 2018'!A1317</f>
        <v>42955</v>
      </c>
      <c r="B1317" s="47">
        <f>'Marktpreise EEX NCG 2018'!G1317+'Bayer Gesamt 2018'!E$7</f>
        <v>17.167757894736845</v>
      </c>
      <c r="C1317" s="47">
        <f>'Bayer Gesamt 2018'!M176</f>
        <v>16.752509090909093</v>
      </c>
      <c r="D1317" s="47"/>
      <c r="E1317" s="47">
        <f>IF(F1317&gt;0,F1317+'Bayer Gesamt 2018'!E$7,E1316)</f>
        <v>16.599600000000002</v>
      </c>
      <c r="F1317" s="47">
        <f>'Marktpreise EEX NCG 2018'!B1317</f>
        <v>16.39</v>
      </c>
      <c r="G1317">
        <f>'Marktpreise EEX NCG 2018'!H1317</f>
        <v>16.958157894736843</v>
      </c>
      <c r="H1317">
        <f>'Marktpreise EEX NCG 2018'!I1317</f>
        <v>15.537000000000001</v>
      </c>
      <c r="I1317">
        <f>'Marktpreise EEX NCG 2018'!N1317+0.19</f>
        <v>16.895251256281416</v>
      </c>
      <c r="J1317">
        <f t="shared" si="14"/>
        <v>16.560127064516127</v>
      </c>
      <c r="K1317">
        <f t="shared" si="14"/>
        <v>16.63</v>
      </c>
    </row>
    <row r="1318" spans="1:11" x14ac:dyDescent="0.2">
      <c r="A1318" s="2">
        <f>'Marktpreise EEX NCG 2018'!A1318</f>
        <v>42956</v>
      </c>
      <c r="B1318" s="47">
        <f>'Marktpreise EEX NCG 2018'!G1318+'Bayer Gesamt 2018'!E$7</f>
        <v>17.164894117647059</v>
      </c>
      <c r="C1318" s="47">
        <f>'Bayer Gesamt 2018'!M177</f>
        <v>16.752100000000002</v>
      </c>
      <c r="D1318" s="47"/>
      <c r="E1318" s="47">
        <f>IF(F1318&gt;0,F1318+'Bayer Gesamt 2018'!E$7,E1317)</f>
        <v>16.729599999999998</v>
      </c>
      <c r="F1318" s="47">
        <f>'Marktpreise EEX NCG 2018'!B1318</f>
        <v>16.52</v>
      </c>
      <c r="G1318">
        <f>'Marktpreise EEX NCG 2018'!H1318</f>
        <v>16.95529411764706</v>
      </c>
      <c r="H1318">
        <f>'Marktpreise EEX NCG 2018'!I1318</f>
        <v>15.901</v>
      </c>
      <c r="I1318">
        <f>'Marktpreise EEX NCG 2018'!N1318+0.19</f>
        <v>16.86910050251258</v>
      </c>
      <c r="J1318">
        <f t="shared" si="14"/>
        <v>16.560127064516127</v>
      </c>
      <c r="K1318">
        <f t="shared" si="14"/>
        <v>16.63</v>
      </c>
    </row>
    <row r="1319" spans="1:11" x14ac:dyDescent="0.2">
      <c r="A1319" s="2">
        <f>'Marktpreise EEX NCG 2018'!A1319</f>
        <v>42957</v>
      </c>
      <c r="B1319" s="47">
        <f>'Marktpreise EEX NCG 2018'!G1319+'Bayer Gesamt 2018'!E$7</f>
        <v>17.163625974025976</v>
      </c>
      <c r="C1319" s="47">
        <f>'Bayer Gesamt 2018'!M178</f>
        <v>16.754024778761064</v>
      </c>
      <c r="D1319" s="47"/>
      <c r="E1319" s="47">
        <f>IF(F1319&gt;0,F1319+'Bayer Gesamt 2018'!E$7,E1318)</f>
        <v>16.9696</v>
      </c>
      <c r="F1319" s="47">
        <f>'Marktpreise EEX NCG 2018'!B1319</f>
        <v>16.760000000000002</v>
      </c>
      <c r="G1319">
        <f>'Marktpreise EEX NCG 2018'!H1319</f>
        <v>16.954025974025978</v>
      </c>
      <c r="H1319">
        <f>'Marktpreise EEX NCG 2018'!I1319</f>
        <v>16.198</v>
      </c>
      <c r="I1319">
        <f>'Marktpreise EEX NCG 2018'!N1319+0.19</f>
        <v>16.843768844221117</v>
      </c>
      <c r="J1319">
        <f t="shared" si="14"/>
        <v>16.560127064516127</v>
      </c>
      <c r="K1319">
        <f t="shared" si="14"/>
        <v>16.63</v>
      </c>
    </row>
    <row r="1320" spans="1:11" x14ac:dyDescent="0.2">
      <c r="A1320" s="2">
        <f>'Marktpreise EEX NCG 2018'!A1320</f>
        <v>42958</v>
      </c>
      <c r="B1320" s="47">
        <f>'Marktpreise EEX NCG 2018'!G1320+'Bayer Gesamt 2018'!E$7</f>
        <v>17.162116129032263</v>
      </c>
      <c r="C1320" s="47">
        <f>'Bayer Gesamt 2018'!M179</f>
        <v>16.754024778761064</v>
      </c>
      <c r="D1320" s="47"/>
      <c r="E1320" s="47">
        <f>IF(F1320&gt;0,F1320+'Bayer Gesamt 2018'!E$7,E1319)</f>
        <v>16.929600000000001</v>
      </c>
      <c r="F1320" s="47">
        <f>'Marktpreise EEX NCG 2018'!B1320</f>
        <v>16.72</v>
      </c>
      <c r="G1320">
        <f>'Marktpreise EEX NCG 2018'!H1320</f>
        <v>16.952516129032261</v>
      </c>
      <c r="H1320">
        <f>'Marktpreise EEX NCG 2018'!I1320</f>
        <v>16.154</v>
      </c>
      <c r="I1320">
        <f>'Marktpreise EEX NCG 2018'!N1320+0.19</f>
        <v>16.814492462311566</v>
      </c>
      <c r="J1320">
        <f t="shared" si="14"/>
        <v>16.560127064516127</v>
      </c>
      <c r="K1320">
        <f t="shared" si="14"/>
        <v>16.63</v>
      </c>
    </row>
    <row r="1321" spans="1:11" x14ac:dyDescent="0.2">
      <c r="A1321" s="2">
        <f>'Marktpreise EEX NCG 2018'!A1321</f>
        <v>42959</v>
      </c>
      <c r="B1321" s="47">
        <f>'Marktpreise EEX NCG 2018'!G1321+'Bayer Gesamt 2018'!E$7</f>
        <v>17.162116129032263</v>
      </c>
      <c r="C1321" s="47">
        <f>'Bayer Gesamt 2018'!M180</f>
        <v>16.754024778761064</v>
      </c>
      <c r="D1321" s="47"/>
      <c r="E1321" s="47">
        <f>IF(F1321&gt;0,F1321+'Bayer Gesamt 2018'!E$7,E1320)</f>
        <v>16.929600000000001</v>
      </c>
      <c r="F1321" s="47">
        <f>'Marktpreise EEX NCG 2018'!B1321</f>
        <v>0</v>
      </c>
      <c r="G1321">
        <f>'Marktpreise EEX NCG 2018'!H1321</f>
        <v>16.952516129032261</v>
      </c>
      <c r="H1321">
        <f>'Marktpreise EEX NCG 2018'!I1321</f>
        <v>16.149000000000001</v>
      </c>
      <c r="I1321">
        <f>'Marktpreise EEX NCG 2018'!N1321+0.19</f>
        <v>16.78496482412061</v>
      </c>
      <c r="J1321">
        <f t="shared" si="14"/>
        <v>16.560127064516127</v>
      </c>
      <c r="K1321">
        <f t="shared" si="14"/>
        <v>16.63</v>
      </c>
    </row>
    <row r="1322" spans="1:11" x14ac:dyDescent="0.2">
      <c r="A1322" s="2">
        <f>'Marktpreise EEX NCG 2018'!A1322</f>
        <v>42960</v>
      </c>
      <c r="B1322" s="47">
        <f>'Marktpreise EEX NCG 2018'!G1322+'Bayer Gesamt 2018'!E$7</f>
        <v>17.162116129032263</v>
      </c>
      <c r="C1322" s="47">
        <f>'Bayer Gesamt 2018'!M181</f>
        <v>16.754024778761064</v>
      </c>
      <c r="D1322" s="47"/>
      <c r="E1322" s="47">
        <f>IF(F1322&gt;0,F1322+'Bayer Gesamt 2018'!E$7,E1321)</f>
        <v>16.929600000000001</v>
      </c>
      <c r="F1322" s="47">
        <f>'Marktpreise EEX NCG 2018'!B1322</f>
        <v>0</v>
      </c>
      <c r="G1322">
        <f>'Marktpreise EEX NCG 2018'!H1322</f>
        <v>16.952516129032261</v>
      </c>
      <c r="H1322">
        <f>'Marktpreise EEX NCG 2018'!I1322</f>
        <v>16.183</v>
      </c>
      <c r="I1322">
        <f>'Marktpreise EEX NCG 2018'!N1322+0.19</f>
        <v>16.75945728643218</v>
      </c>
      <c r="J1322">
        <f t="shared" si="14"/>
        <v>16.560127064516127</v>
      </c>
      <c r="K1322">
        <f t="shared" si="14"/>
        <v>16.63</v>
      </c>
    </row>
    <row r="1323" spans="1:11" x14ac:dyDescent="0.2">
      <c r="A1323" s="2">
        <f>'Marktpreise EEX NCG 2018'!A1323</f>
        <v>42961</v>
      </c>
      <c r="B1323" s="47">
        <f>'Marktpreise EEX NCG 2018'!G1323+'Bayer Gesamt 2018'!E$7</f>
        <v>17.159407692307695</v>
      </c>
      <c r="C1323" s="47">
        <f>'Bayer Gesamt 2018'!M182</f>
        <v>16.754024778761064</v>
      </c>
      <c r="D1323" s="47"/>
      <c r="E1323" s="47">
        <f>IF(F1323&gt;0,F1323+'Bayer Gesamt 2018'!E$7,E1322)</f>
        <v>16.739600000000003</v>
      </c>
      <c r="F1323" s="47">
        <f>'Marktpreise EEX NCG 2018'!B1323</f>
        <v>16.53</v>
      </c>
      <c r="G1323">
        <f>'Marktpreise EEX NCG 2018'!H1323</f>
        <v>16.949807692307697</v>
      </c>
      <c r="H1323">
        <f>'Marktpreise EEX NCG 2018'!I1323</f>
        <v>16.05</v>
      </c>
      <c r="I1323">
        <f>'Marktpreise EEX NCG 2018'!N1323+0.19</f>
        <v>16.735989949748756</v>
      </c>
      <c r="J1323">
        <f t="shared" si="14"/>
        <v>16.560127064516127</v>
      </c>
      <c r="K1323">
        <f t="shared" si="14"/>
        <v>16.63</v>
      </c>
    </row>
    <row r="1324" spans="1:11" x14ac:dyDescent="0.2">
      <c r="A1324" s="2">
        <f>'Marktpreise EEX NCG 2018'!A1324</f>
        <v>42962</v>
      </c>
      <c r="B1324" s="47">
        <f>'Marktpreise EEX NCG 2018'!G1324+'Bayer Gesamt 2018'!E$7</f>
        <v>17.155396178343956</v>
      </c>
      <c r="C1324" s="47">
        <f>'Bayer Gesamt 2018'!M183</f>
        <v>16.754024778761064</v>
      </c>
      <c r="D1324" s="47"/>
      <c r="E1324" s="47">
        <f>IF(F1324&gt;0,F1324+'Bayer Gesamt 2018'!E$7,E1323)</f>
        <v>16.529600000000002</v>
      </c>
      <c r="F1324" s="47">
        <f>'Marktpreise EEX NCG 2018'!B1324</f>
        <v>16.32</v>
      </c>
      <c r="G1324">
        <f>'Marktpreise EEX NCG 2018'!H1324</f>
        <v>16.945796178343954</v>
      </c>
      <c r="H1324">
        <f>'Marktpreise EEX NCG 2018'!I1324</f>
        <v>15.862</v>
      </c>
      <c r="I1324">
        <f>'Marktpreise EEX NCG 2018'!N1324+0.19</f>
        <v>16.715572864321626</v>
      </c>
      <c r="J1324">
        <f t="shared" si="14"/>
        <v>16.560127064516127</v>
      </c>
      <c r="K1324">
        <f t="shared" si="14"/>
        <v>16.63</v>
      </c>
    </row>
    <row r="1325" spans="1:11" x14ac:dyDescent="0.2">
      <c r="A1325" s="2">
        <f>'Marktpreise EEX NCG 2018'!A1325</f>
        <v>42963</v>
      </c>
      <c r="B1325" s="47">
        <f>'Marktpreise EEX NCG 2018'!G1325+'Bayer Gesamt 2018'!E$7</f>
        <v>17.153144303797475</v>
      </c>
      <c r="C1325" s="47">
        <f>'Bayer Gesamt 2018'!M184</f>
        <v>16.755582905982909</v>
      </c>
      <c r="D1325" s="47"/>
      <c r="E1325" s="47">
        <f>IF(F1325&gt;0,F1325+'Bayer Gesamt 2018'!E$7,E1324)</f>
        <v>16.799599999999998</v>
      </c>
      <c r="F1325" s="47">
        <f>'Marktpreise EEX NCG 2018'!B1325</f>
        <v>16.59</v>
      </c>
      <c r="G1325">
        <f>'Marktpreise EEX NCG 2018'!H1325</f>
        <v>16.943544303797474</v>
      </c>
      <c r="H1325">
        <f>'Marktpreise EEX NCG 2018'!I1325</f>
        <v>16.123000000000001</v>
      </c>
      <c r="I1325">
        <f>'Marktpreise EEX NCG 2018'!N1325+0.19</f>
        <v>16.696688442211066</v>
      </c>
      <c r="J1325">
        <f t="shared" si="14"/>
        <v>16.560127064516127</v>
      </c>
      <c r="K1325">
        <f t="shared" si="14"/>
        <v>16.63</v>
      </c>
    </row>
    <row r="1326" spans="1:11" x14ac:dyDescent="0.2">
      <c r="A1326" s="2">
        <f>'Marktpreise EEX NCG 2018'!A1326</f>
        <v>42964</v>
      </c>
      <c r="B1326" s="47">
        <f>'Marktpreise EEX NCG 2018'!G1326+'Bayer Gesamt 2018'!E$7</f>
        <v>17.151235220125791</v>
      </c>
      <c r="C1326" s="47">
        <f>'Bayer Gesamt 2018'!M185</f>
        <v>16.756379661016954</v>
      </c>
      <c r="D1326" s="47"/>
      <c r="E1326" s="47">
        <f>IF(F1326&gt;0,F1326+'Bayer Gesamt 2018'!E$7,E1325)</f>
        <v>16.849600000000002</v>
      </c>
      <c r="F1326" s="47">
        <f>'Marktpreise EEX NCG 2018'!B1326</f>
        <v>16.64</v>
      </c>
      <c r="G1326">
        <f>'Marktpreise EEX NCG 2018'!H1326</f>
        <v>16.941635220125789</v>
      </c>
      <c r="H1326">
        <f>'Marktpreise EEX NCG 2018'!I1326</f>
        <v>16.268999999999998</v>
      </c>
      <c r="I1326">
        <f>'Marktpreise EEX NCG 2018'!N1326+0.19</f>
        <v>16.678170854271361</v>
      </c>
      <c r="J1326">
        <f t="shared" si="14"/>
        <v>16.560127064516127</v>
      </c>
      <c r="K1326">
        <f t="shared" si="14"/>
        <v>16.63</v>
      </c>
    </row>
    <row r="1327" spans="1:11" x14ac:dyDescent="0.2">
      <c r="A1327" s="2">
        <f>'Marktpreise EEX NCG 2018'!A1327</f>
        <v>42965</v>
      </c>
      <c r="B1327" s="47">
        <f>'Marktpreise EEX NCG 2018'!G1327+'Bayer Gesamt 2018'!E$7</f>
        <v>17.148600000000002</v>
      </c>
      <c r="C1327" s="47">
        <f>'Bayer Gesamt 2018'!M186</f>
        <v>16.756379661016954</v>
      </c>
      <c r="D1327" s="47"/>
      <c r="E1327" s="47">
        <f>IF(F1327&gt;0,F1327+'Bayer Gesamt 2018'!E$7,E1326)</f>
        <v>16.729599999999998</v>
      </c>
      <c r="F1327" s="47">
        <f>'Marktpreise EEX NCG 2018'!B1327</f>
        <v>16.52</v>
      </c>
      <c r="G1327">
        <f>'Marktpreise EEX NCG 2018'!H1327</f>
        <v>16.939000000000004</v>
      </c>
      <c r="H1327">
        <f>'Marktpreise EEX NCG 2018'!I1327</f>
        <v>16.254999999999999</v>
      </c>
      <c r="I1327">
        <f>'Marktpreise EEX NCG 2018'!N1327+0.19</f>
        <v>16.65587939698494</v>
      </c>
      <c r="J1327">
        <f t="shared" si="14"/>
        <v>16.560127064516127</v>
      </c>
      <c r="K1327">
        <f t="shared" si="14"/>
        <v>16.63</v>
      </c>
    </row>
    <row r="1328" spans="1:11" x14ac:dyDescent="0.2">
      <c r="A1328" s="2">
        <f>'Marktpreise EEX NCG 2018'!A1328</f>
        <v>42966</v>
      </c>
      <c r="B1328" s="47">
        <f>'Marktpreise EEX NCG 2018'!G1328+'Bayer Gesamt 2018'!E$7</f>
        <v>17.148600000000002</v>
      </c>
      <c r="C1328" s="47">
        <f>'Bayer Gesamt 2018'!M187</f>
        <v>16.756379661016954</v>
      </c>
      <c r="D1328" s="47"/>
      <c r="E1328" s="47">
        <f>IF(F1328&gt;0,F1328+'Bayer Gesamt 2018'!E$7,E1327)</f>
        <v>16.729599999999998</v>
      </c>
      <c r="F1328" s="47">
        <f>'Marktpreise EEX NCG 2018'!B1328</f>
        <v>0</v>
      </c>
      <c r="G1328">
        <f>'Marktpreise EEX NCG 2018'!H1328</f>
        <v>16.939000000000004</v>
      </c>
      <c r="H1328">
        <f>'Marktpreise EEX NCG 2018'!I1328</f>
        <v>16.271999999999998</v>
      </c>
      <c r="I1328">
        <f>'Marktpreise EEX NCG 2018'!N1328+0.19</f>
        <v>16.627834170854296</v>
      </c>
      <c r="J1328">
        <f t="shared" ref="J1328:K1343" si="15">J1327</f>
        <v>16.560127064516127</v>
      </c>
      <c r="K1328">
        <f t="shared" si="15"/>
        <v>16.63</v>
      </c>
    </row>
    <row r="1329" spans="1:11" x14ac:dyDescent="0.2">
      <c r="A1329" s="2">
        <f>'Marktpreise EEX NCG 2018'!A1329</f>
        <v>42967</v>
      </c>
      <c r="B1329" s="47">
        <f>'Marktpreise EEX NCG 2018'!G1329+'Bayer Gesamt 2018'!E$7</f>
        <v>17.148600000000002</v>
      </c>
      <c r="C1329" s="47">
        <f>'Bayer Gesamt 2018'!M188</f>
        <v>16.756379661016954</v>
      </c>
      <c r="D1329" s="47"/>
      <c r="E1329" s="47">
        <f>IF(F1329&gt;0,F1329+'Bayer Gesamt 2018'!E$7,E1328)</f>
        <v>16.729599999999998</v>
      </c>
      <c r="F1329" s="47">
        <f>'Marktpreise EEX NCG 2018'!B1329</f>
        <v>0</v>
      </c>
      <c r="G1329">
        <f>'Marktpreise EEX NCG 2018'!H1329</f>
        <v>16.939000000000004</v>
      </c>
      <c r="H1329">
        <f>'Marktpreise EEX NCG 2018'!I1329</f>
        <v>16.356999999999999</v>
      </c>
      <c r="I1329">
        <f>'Marktpreise EEX NCG 2018'!N1329+0.19</f>
        <v>16.597135678391982</v>
      </c>
      <c r="J1329">
        <f t="shared" si="15"/>
        <v>16.560127064516127</v>
      </c>
      <c r="K1329">
        <f t="shared" si="15"/>
        <v>16.63</v>
      </c>
    </row>
    <row r="1330" spans="1:11" x14ac:dyDescent="0.2">
      <c r="A1330" s="2">
        <f>'Marktpreise EEX NCG 2018'!A1330</f>
        <v>42968</v>
      </c>
      <c r="B1330" s="47">
        <f>'Marktpreise EEX NCG 2018'!G1330+'Bayer Gesamt 2018'!E$7</f>
        <v>17.145686956521743</v>
      </c>
      <c r="C1330" s="47">
        <f>'Bayer Gesamt 2018'!M189</f>
        <v>16.756379661016954</v>
      </c>
      <c r="D1330" s="47"/>
      <c r="E1330" s="47">
        <f>IF(F1330&gt;0,F1330+'Bayer Gesamt 2018'!E$7,E1329)</f>
        <v>16.679600000000001</v>
      </c>
      <c r="F1330" s="47">
        <f>'Marktpreise EEX NCG 2018'!B1330</f>
        <v>16.47</v>
      </c>
      <c r="G1330">
        <f>'Marktpreise EEX NCG 2018'!H1330</f>
        <v>16.936086956521741</v>
      </c>
      <c r="H1330">
        <f>'Marktpreise EEX NCG 2018'!I1330</f>
        <v>16.457999999999998</v>
      </c>
      <c r="I1330">
        <f>'Marktpreise EEX NCG 2018'!N1330+0.19</f>
        <v>16.565562814070358</v>
      </c>
      <c r="J1330">
        <f t="shared" si="15"/>
        <v>16.560127064516127</v>
      </c>
      <c r="K1330">
        <f t="shared" si="15"/>
        <v>16.63</v>
      </c>
    </row>
    <row r="1331" spans="1:11" x14ac:dyDescent="0.2">
      <c r="A1331" s="2">
        <f>'Marktpreise EEX NCG 2018'!A1331</f>
        <v>42969</v>
      </c>
      <c r="B1331" s="47">
        <f>'Marktpreise EEX NCG 2018'!G1331+'Bayer Gesamt 2018'!E$7</f>
        <v>17.14311851851852</v>
      </c>
      <c r="C1331" s="47">
        <f>'Bayer Gesamt 2018'!M190</f>
        <v>16.755715702479343</v>
      </c>
      <c r="D1331" s="47"/>
      <c r="E1331" s="47">
        <f>IF(F1331&gt;0,F1331+'Bayer Gesamt 2018'!E$7,E1330)</f>
        <v>16.729599999999998</v>
      </c>
      <c r="F1331" s="47">
        <f>'Marktpreise EEX NCG 2018'!B1331</f>
        <v>16.52</v>
      </c>
      <c r="G1331">
        <f>'Marktpreise EEX NCG 2018'!H1331</f>
        <v>16.933518518518522</v>
      </c>
      <c r="H1331">
        <f>'Marktpreise EEX NCG 2018'!I1331</f>
        <v>16.298999999999999</v>
      </c>
      <c r="I1331">
        <f>'Marktpreise EEX NCG 2018'!N1331+0.19</f>
        <v>16.53393969849246</v>
      </c>
      <c r="J1331">
        <f t="shared" si="15"/>
        <v>16.560127064516127</v>
      </c>
      <c r="K1331">
        <f t="shared" si="15"/>
        <v>16.63</v>
      </c>
    </row>
    <row r="1332" spans="1:11" x14ac:dyDescent="0.2">
      <c r="A1332" s="2">
        <f>'Marktpreise EEX NCG 2018'!A1332</f>
        <v>42970</v>
      </c>
      <c r="B1332" s="47">
        <f>'Marktpreise EEX NCG 2018'!G1332+'Bayer Gesamt 2018'!E$7</f>
        <v>17.141133742331292</v>
      </c>
      <c r="C1332" s="47">
        <f>'Bayer Gesamt 2018'!M191</f>
        <v>16.756239344262298</v>
      </c>
      <c r="D1332" s="47"/>
      <c r="E1332" s="47">
        <f>IF(F1332&gt;0,F1332+'Bayer Gesamt 2018'!E$7,E1331)</f>
        <v>16.819600000000001</v>
      </c>
      <c r="F1332" s="47">
        <f>'Marktpreise EEX NCG 2018'!B1332</f>
        <v>16.61</v>
      </c>
      <c r="G1332">
        <f>'Marktpreise EEX NCG 2018'!H1332</f>
        <v>16.931533742331293</v>
      </c>
      <c r="H1332">
        <f>'Marktpreise EEX NCG 2018'!I1332</f>
        <v>16.456</v>
      </c>
      <c r="I1332">
        <f>'Marktpreise EEX NCG 2018'!N1332+0.19</f>
        <v>16.502909547738678</v>
      </c>
      <c r="J1332">
        <f t="shared" si="15"/>
        <v>16.560127064516127</v>
      </c>
      <c r="K1332">
        <f t="shared" si="15"/>
        <v>16.63</v>
      </c>
    </row>
    <row r="1333" spans="1:11" x14ac:dyDescent="0.2">
      <c r="A1333" s="2">
        <f>'Marktpreise EEX NCG 2018'!A1333</f>
        <v>42971</v>
      </c>
      <c r="B1333" s="47">
        <f>'Marktpreise EEX NCG 2018'!G1333+'Bayer Gesamt 2018'!E$7</f>
        <v>17.138441463414637</v>
      </c>
      <c r="C1333" s="47">
        <f>'Bayer Gesamt 2018'!M192</f>
        <v>16.756239344262298</v>
      </c>
      <c r="D1333" s="47"/>
      <c r="E1333" s="47">
        <f>IF(F1333&gt;0,F1333+'Bayer Gesamt 2018'!E$7,E1332)</f>
        <v>16.699599999999997</v>
      </c>
      <c r="F1333" s="47">
        <f>'Marktpreise EEX NCG 2018'!B1333</f>
        <v>16.489999999999998</v>
      </c>
      <c r="G1333">
        <f>'Marktpreise EEX NCG 2018'!H1333</f>
        <v>16.928841463414635</v>
      </c>
      <c r="H1333">
        <f>'Marktpreise EEX NCG 2018'!I1333</f>
        <v>16.548999999999999</v>
      </c>
      <c r="I1333">
        <f>'Marktpreise EEX NCG 2018'!N1333+0.19</f>
        <v>16.470206030150731</v>
      </c>
      <c r="J1333">
        <f t="shared" si="15"/>
        <v>16.560127064516127</v>
      </c>
      <c r="K1333">
        <f t="shared" si="15"/>
        <v>16.63</v>
      </c>
    </row>
    <row r="1334" spans="1:11" x14ac:dyDescent="0.2">
      <c r="A1334" s="2">
        <f>'Marktpreise EEX NCG 2018'!A1334</f>
        <v>42972</v>
      </c>
      <c r="B1334" s="47">
        <f>'Marktpreise EEX NCG 2018'!G1334+'Bayer Gesamt 2018'!E$7</f>
        <v>17.136327272727272</v>
      </c>
      <c r="C1334" s="47">
        <f>'Bayer Gesamt 2018'!M193</f>
        <v>16.75677741935484</v>
      </c>
      <c r="D1334" s="47"/>
      <c r="E1334" s="47">
        <f>IF(F1334&gt;0,F1334+'Bayer Gesamt 2018'!E$7,E1333)</f>
        <v>16.7896</v>
      </c>
      <c r="F1334" s="47">
        <f>'Marktpreise EEX NCG 2018'!B1334</f>
        <v>16.579999999999998</v>
      </c>
      <c r="G1334">
        <f>'Marktpreise EEX NCG 2018'!H1334</f>
        <v>16.926727272727273</v>
      </c>
      <c r="H1334">
        <f>'Marktpreise EEX NCG 2018'!I1334</f>
        <v>16.300999999999998</v>
      </c>
      <c r="I1334">
        <f>'Marktpreise EEX NCG 2018'!N1334+0.19</f>
        <v>16.437316582914541</v>
      </c>
      <c r="J1334">
        <f t="shared" si="15"/>
        <v>16.560127064516127</v>
      </c>
      <c r="K1334">
        <f t="shared" si="15"/>
        <v>16.63</v>
      </c>
    </row>
    <row r="1335" spans="1:11" x14ac:dyDescent="0.2">
      <c r="A1335" s="2">
        <f>'Marktpreise EEX NCG 2018'!A1335</f>
        <v>42973</v>
      </c>
      <c r="B1335" s="47">
        <f>'Marktpreise EEX NCG 2018'!G1335+'Bayer Gesamt 2018'!E$7</f>
        <v>17.136327272727272</v>
      </c>
      <c r="C1335" s="47">
        <f>'Bayer Gesamt 2018'!M194</f>
        <v>16.75677741935484</v>
      </c>
      <c r="D1335" s="47"/>
      <c r="E1335" s="47">
        <f>IF(F1335&gt;0,F1335+'Bayer Gesamt 2018'!E$7,E1334)</f>
        <v>16.7896</v>
      </c>
      <c r="F1335" s="47">
        <f>'Marktpreise EEX NCG 2018'!B1335</f>
        <v>0</v>
      </c>
      <c r="G1335">
        <f>'Marktpreise EEX NCG 2018'!H1335</f>
        <v>16.926727272727273</v>
      </c>
      <c r="H1335">
        <f>'Marktpreise EEX NCG 2018'!I1335</f>
        <v>16.280999999999999</v>
      </c>
      <c r="I1335">
        <f>'Marktpreise EEX NCG 2018'!N1335+0.19</f>
        <v>16.407005025125599</v>
      </c>
      <c r="J1335">
        <f t="shared" si="15"/>
        <v>16.560127064516127</v>
      </c>
      <c r="K1335">
        <f t="shared" si="15"/>
        <v>16.63</v>
      </c>
    </row>
    <row r="1336" spans="1:11" x14ac:dyDescent="0.2">
      <c r="A1336" s="2">
        <f>'Marktpreise EEX NCG 2018'!A1336</f>
        <v>42974</v>
      </c>
      <c r="B1336" s="47">
        <f>'Marktpreise EEX NCG 2018'!G1336+'Bayer Gesamt 2018'!E$7</f>
        <v>17.136327272727272</v>
      </c>
      <c r="C1336" s="47">
        <f>'Bayer Gesamt 2018'!M195</f>
        <v>16.75677741935484</v>
      </c>
      <c r="D1336" s="47"/>
      <c r="E1336" s="47">
        <f>IF(F1336&gt;0,F1336+'Bayer Gesamt 2018'!E$7,E1335)</f>
        <v>16.7896</v>
      </c>
      <c r="F1336" s="47">
        <f>'Marktpreise EEX NCG 2018'!B1336</f>
        <v>0</v>
      </c>
      <c r="G1336">
        <f>'Marktpreise EEX NCG 2018'!H1336</f>
        <v>16.926727272727273</v>
      </c>
      <c r="H1336">
        <f>'Marktpreise EEX NCG 2018'!I1336</f>
        <v>16.588999999999999</v>
      </c>
      <c r="I1336">
        <f>'Marktpreise EEX NCG 2018'!N1336+0.19</f>
        <v>16.384442211055237</v>
      </c>
      <c r="J1336">
        <f t="shared" si="15"/>
        <v>16.560127064516127</v>
      </c>
      <c r="K1336">
        <f t="shared" si="15"/>
        <v>16.63</v>
      </c>
    </row>
    <row r="1337" spans="1:11" x14ac:dyDescent="0.2">
      <c r="A1337" s="2">
        <f>'Marktpreise EEX NCG 2018'!A1337</f>
        <v>42975</v>
      </c>
      <c r="B1337" s="47">
        <f>'Marktpreise EEX NCG 2018'!G1337+'Bayer Gesamt 2018'!E$7</f>
        <v>17.136327272727272</v>
      </c>
      <c r="C1337" s="47">
        <f>'Bayer Gesamt 2018'!M196</f>
        <v>16.75677741935484</v>
      </c>
      <c r="D1337" s="47"/>
      <c r="E1337" s="47">
        <f>IF(F1337&gt;0,F1337+'Bayer Gesamt 2018'!E$7,E1336)</f>
        <v>16.7896</v>
      </c>
      <c r="F1337" s="47">
        <f>'Marktpreise EEX NCG 2018'!B1337</f>
        <v>0</v>
      </c>
      <c r="G1337">
        <f>'Marktpreise EEX NCG 2018'!H1337</f>
        <v>16.926727272727273</v>
      </c>
      <c r="H1337">
        <f>'Marktpreise EEX NCG 2018'!I1337</f>
        <v>16.475999999999999</v>
      </c>
      <c r="I1337">
        <f>'Marktpreise EEX NCG 2018'!N1337+0.19</f>
        <v>16.361768844221057</v>
      </c>
      <c r="J1337">
        <f t="shared" si="15"/>
        <v>16.560127064516127</v>
      </c>
      <c r="K1337">
        <f t="shared" si="15"/>
        <v>16.63</v>
      </c>
    </row>
    <row r="1338" spans="1:11" x14ac:dyDescent="0.2">
      <c r="A1338" s="2">
        <f>'Marktpreise EEX NCG 2018'!A1338</f>
        <v>42976</v>
      </c>
      <c r="B1338" s="47">
        <f>'Marktpreise EEX NCG 2018'!G1338+'Bayer Gesamt 2018'!E$7</f>
        <v>17.134238554216871</v>
      </c>
      <c r="C1338" s="47">
        <f>'Bayer Gesamt 2018'!M197</f>
        <v>16.757040000000003</v>
      </c>
      <c r="D1338" s="47"/>
      <c r="E1338" s="47">
        <f>IF(F1338&gt;0,F1338+'Bayer Gesamt 2018'!E$7,E1337)</f>
        <v>16.7896</v>
      </c>
      <c r="F1338" s="47">
        <f>'Marktpreise EEX NCG 2018'!B1338</f>
        <v>16.579999999999998</v>
      </c>
      <c r="G1338">
        <f>'Marktpreise EEX NCG 2018'!H1338</f>
        <v>16.92463855421687</v>
      </c>
      <c r="H1338">
        <f>'Marktpreise EEX NCG 2018'!I1338</f>
        <v>16.524999999999999</v>
      </c>
      <c r="I1338">
        <f>'Marktpreise EEX NCG 2018'!N1338+0.19</f>
        <v>16.342864321607998</v>
      </c>
      <c r="J1338">
        <f t="shared" si="15"/>
        <v>16.560127064516127</v>
      </c>
      <c r="K1338">
        <f t="shared" si="15"/>
        <v>16.63</v>
      </c>
    </row>
    <row r="1339" spans="1:11" x14ac:dyDescent="0.2">
      <c r="A1339" s="2">
        <f>'Marktpreise EEX NCG 2018'!A1339</f>
        <v>42977</v>
      </c>
      <c r="B1339" s="47">
        <f>'Marktpreise EEX NCG 2018'!G1339+'Bayer Gesamt 2018'!E$7</f>
        <v>17.132114970059881</v>
      </c>
      <c r="C1339" s="47">
        <f>'Bayer Gesamt 2018'!M198</f>
        <v>16.757040000000003</v>
      </c>
      <c r="D1339" s="47"/>
      <c r="E1339" s="47">
        <f>IF(F1339&gt;0,F1339+'Bayer Gesamt 2018'!E$7,E1338)</f>
        <v>16.779600000000002</v>
      </c>
      <c r="F1339" s="47">
        <f>'Marktpreise EEX NCG 2018'!B1339</f>
        <v>16.57</v>
      </c>
      <c r="G1339">
        <f>'Marktpreise EEX NCG 2018'!H1339</f>
        <v>16.922514970059883</v>
      </c>
      <c r="H1339">
        <f>'Marktpreise EEX NCG 2018'!I1339</f>
        <v>16.766999999999999</v>
      </c>
      <c r="I1339">
        <f>'Marktpreise EEX NCG 2018'!N1339+0.19</f>
        <v>16.325231155778841</v>
      </c>
      <c r="J1339">
        <f t="shared" si="15"/>
        <v>16.560127064516127</v>
      </c>
      <c r="K1339">
        <f t="shared" si="15"/>
        <v>16.63</v>
      </c>
    </row>
    <row r="1340" spans="1:11" x14ac:dyDescent="0.2">
      <c r="A1340" s="2">
        <f>'Marktpreise EEX NCG 2018'!A1340</f>
        <v>42978</v>
      </c>
      <c r="B1340" s="47">
        <f>'Marktpreise EEX NCG 2018'!G1340+'Bayer Gesamt 2018'!E$7</f>
        <v>17.129361904761907</v>
      </c>
      <c r="C1340" s="47">
        <f>'Bayer Gesamt 2018'!M199</f>
        <v>16.757040000000003</v>
      </c>
      <c r="D1340" s="47"/>
      <c r="E1340" s="47">
        <f>IF(F1340&gt;0,F1340+'Bayer Gesamt 2018'!E$7,E1339)</f>
        <v>16.669600000000003</v>
      </c>
      <c r="F1340" s="47">
        <f>'Marktpreise EEX NCG 2018'!B1340</f>
        <v>16.46</v>
      </c>
      <c r="G1340">
        <f>'Marktpreise EEX NCG 2018'!H1340</f>
        <v>16.919761904761906</v>
      </c>
      <c r="H1340">
        <f>'Marktpreise EEX NCG 2018'!I1340</f>
        <v>16.588000000000001</v>
      </c>
      <c r="I1340">
        <f>'Marktpreise EEX NCG 2018'!N1340+0.19</f>
        <v>16.306170854271297</v>
      </c>
      <c r="J1340">
        <f t="shared" si="15"/>
        <v>16.560127064516127</v>
      </c>
      <c r="K1340">
        <f t="shared" si="15"/>
        <v>16.63</v>
      </c>
    </row>
    <row r="1341" spans="1:11" x14ac:dyDescent="0.2">
      <c r="A1341" s="2">
        <f>'Marktpreise EEX NCG 2018'!A1341</f>
        <v>42979</v>
      </c>
      <c r="B1341" s="47">
        <f>'Marktpreise EEX NCG 2018'!G1341+'Bayer Gesamt 2018'!E$7</f>
        <v>17.127292307692308</v>
      </c>
      <c r="C1341" s="47">
        <f>'Bayer Gesamt 2018'!M200</f>
        <v>16.757568750000004</v>
      </c>
      <c r="D1341" s="47"/>
      <c r="E1341" s="47">
        <f>IF(F1341&gt;0,F1341+'Bayer Gesamt 2018'!E$7,E1340)</f>
        <v>16.779600000000002</v>
      </c>
      <c r="F1341" s="47">
        <f>'Marktpreise EEX NCG 2018'!B1341</f>
        <v>16.57</v>
      </c>
      <c r="G1341">
        <f>'Marktpreise EEX NCG 2018'!H1341</f>
        <v>16.91769230769231</v>
      </c>
      <c r="H1341">
        <f>'Marktpreise EEX NCG 2018'!I1341</f>
        <v>16.425999999999998</v>
      </c>
      <c r="I1341">
        <f>'Marktpreise EEX NCG 2018'!N1341+0.19</f>
        <v>16.288221105527576</v>
      </c>
      <c r="J1341">
        <v>16.744125283333332</v>
      </c>
      <c r="K1341">
        <f t="shared" si="15"/>
        <v>16.63</v>
      </c>
    </row>
    <row r="1342" spans="1:11" x14ac:dyDescent="0.2">
      <c r="A1342" s="2">
        <f>'Marktpreise EEX NCG 2018'!A1342</f>
        <v>42980</v>
      </c>
      <c r="B1342" s="47">
        <f>'Marktpreise EEX NCG 2018'!G1342+'Bayer Gesamt 2018'!E$7</f>
        <v>17.127292307692308</v>
      </c>
      <c r="C1342" s="47">
        <f>'Bayer Gesamt 2018'!M201</f>
        <v>16.757568750000004</v>
      </c>
      <c r="D1342" s="47"/>
      <c r="E1342" s="47">
        <f>IF(F1342&gt;0,F1342+'Bayer Gesamt 2018'!E$7,E1341)</f>
        <v>16.779600000000002</v>
      </c>
      <c r="F1342" s="47">
        <f>'Marktpreise EEX NCG 2018'!B1342</f>
        <v>0</v>
      </c>
      <c r="G1342">
        <f>'Marktpreise EEX NCG 2018'!H1342</f>
        <v>16.91769230769231</v>
      </c>
      <c r="H1342">
        <f>'Marktpreise EEX NCG 2018'!I1342</f>
        <v>16.431999999999999</v>
      </c>
      <c r="I1342">
        <f>'Marktpreise EEX NCG 2018'!N1342+0.19</f>
        <v>16.27284422110548</v>
      </c>
      <c r="J1342">
        <f>J1341</f>
        <v>16.744125283333332</v>
      </c>
      <c r="K1342">
        <f t="shared" si="15"/>
        <v>16.63</v>
      </c>
    </row>
    <row r="1343" spans="1:11" x14ac:dyDescent="0.2">
      <c r="A1343" s="2">
        <f>'Marktpreise EEX NCG 2018'!A1343</f>
        <v>42981</v>
      </c>
      <c r="B1343" s="47">
        <f>'Marktpreise EEX NCG 2018'!G1343+'Bayer Gesamt 2018'!E$7</f>
        <v>17.127292307692308</v>
      </c>
      <c r="C1343" s="47">
        <f>'Bayer Gesamt 2018'!M202</f>
        <v>16.757568750000004</v>
      </c>
      <c r="D1343" s="47"/>
      <c r="E1343" s="47">
        <f>IF(F1343&gt;0,F1343+'Bayer Gesamt 2018'!E$7,E1342)</f>
        <v>16.779600000000002</v>
      </c>
      <c r="F1343" s="47">
        <f>'Marktpreise EEX NCG 2018'!B1343</f>
        <v>0</v>
      </c>
      <c r="G1343">
        <f>'Marktpreise EEX NCG 2018'!H1343</f>
        <v>16.91769230769231</v>
      </c>
      <c r="H1343">
        <f>'Marktpreise EEX NCG 2018'!I1343</f>
        <v>16.539000000000001</v>
      </c>
      <c r="I1343">
        <f>'Marktpreise EEX NCG 2018'!N1343+0.19</f>
        <v>16.258713567839155</v>
      </c>
      <c r="J1343">
        <f t="shared" ref="J1343:K1358" si="16">J1342</f>
        <v>16.744125283333332</v>
      </c>
      <c r="K1343">
        <f t="shared" si="15"/>
        <v>16.63</v>
      </c>
    </row>
    <row r="1344" spans="1:11" x14ac:dyDescent="0.2">
      <c r="A1344" s="2">
        <f>'Marktpreise EEX NCG 2018'!A1344</f>
        <v>42982</v>
      </c>
      <c r="B1344" s="47">
        <f>'Marktpreise EEX NCG 2018'!G1344+'Bayer Gesamt 2018'!E$7</f>
        <v>17.125600000000006</v>
      </c>
      <c r="C1344" s="47">
        <f>'Bayer Gesamt 2018'!M203</f>
        <v>16.758204651162792</v>
      </c>
      <c r="D1344" s="47"/>
      <c r="E1344" s="47">
        <f>IF(F1344&gt;0,F1344+'Bayer Gesamt 2018'!E$7,E1343)</f>
        <v>16.839599999999997</v>
      </c>
      <c r="F1344" s="47">
        <f>'Marktpreise EEX NCG 2018'!B1344</f>
        <v>16.63</v>
      </c>
      <c r="G1344">
        <f>'Marktpreise EEX NCG 2018'!H1344</f>
        <v>16.916000000000004</v>
      </c>
      <c r="H1344">
        <f>'Marktpreise EEX NCG 2018'!I1344</f>
        <v>16.446000000000002</v>
      </c>
      <c r="I1344">
        <f>'Marktpreise EEX NCG 2018'!N1344+0.19</f>
        <v>16.243477386934636</v>
      </c>
      <c r="J1344">
        <f t="shared" si="16"/>
        <v>16.744125283333332</v>
      </c>
      <c r="K1344">
        <f t="shared" si="16"/>
        <v>16.63</v>
      </c>
    </row>
    <row r="1345" spans="1:11" x14ac:dyDescent="0.2">
      <c r="A1345" s="2">
        <f>'Marktpreise EEX NCG 2018'!A1345</f>
        <v>42983</v>
      </c>
      <c r="B1345" s="47">
        <f>'Marktpreise EEX NCG 2018'!G1345+'Bayer Gesamt 2018'!E$7</f>
        <v>17.126225730994157</v>
      </c>
      <c r="C1345" s="47">
        <f>'Bayer Gesamt 2018'!M204</f>
        <v>16.761853846153848</v>
      </c>
      <c r="D1345" s="47"/>
      <c r="E1345" s="47">
        <f>IF(F1345&gt;0,F1345+'Bayer Gesamt 2018'!E$7,E1344)</f>
        <v>17.232599999999998</v>
      </c>
      <c r="F1345" s="47">
        <f>'Marktpreise EEX NCG 2018'!B1345</f>
        <v>17.023</v>
      </c>
      <c r="G1345">
        <f>'Marktpreise EEX NCG 2018'!H1345</f>
        <v>16.916625730994156</v>
      </c>
      <c r="H1345">
        <f>'Marktpreise EEX NCG 2018'!I1345</f>
        <v>16.675000000000001</v>
      </c>
      <c r="I1345">
        <f>'Marktpreise EEX NCG 2018'!N1345+0.19</f>
        <v>16.233417085427096</v>
      </c>
      <c r="J1345">
        <f t="shared" si="16"/>
        <v>16.744125283333332</v>
      </c>
      <c r="K1345">
        <f t="shared" si="16"/>
        <v>16.63</v>
      </c>
    </row>
    <row r="1346" spans="1:11" x14ac:dyDescent="0.2">
      <c r="A1346" s="2">
        <f>'Marktpreise EEX NCG 2018'!A1346</f>
        <v>42984</v>
      </c>
      <c r="B1346" s="47">
        <f>'Marktpreise EEX NCG 2018'!G1346+'Bayer Gesamt 2018'!E$7</f>
        <v>17.127629069767444</v>
      </c>
      <c r="C1346" s="47">
        <f>'Bayer Gesamt 2018'!M205</f>
        <v>16.766477862595419</v>
      </c>
      <c r="D1346" s="47"/>
      <c r="E1346" s="47">
        <f>IF(F1346&gt;0,F1346+'Bayer Gesamt 2018'!E$7,E1345)</f>
        <v>17.367600000000003</v>
      </c>
      <c r="F1346" s="47">
        <f>'Marktpreise EEX NCG 2018'!B1346</f>
        <v>17.158000000000001</v>
      </c>
      <c r="G1346">
        <f>'Marktpreise EEX NCG 2018'!H1346</f>
        <v>16.918029069767446</v>
      </c>
      <c r="H1346">
        <f>'Marktpreise EEX NCG 2018'!I1346</f>
        <v>16.753</v>
      </c>
      <c r="I1346">
        <f>'Marktpreise EEX NCG 2018'!N1346+0.19</f>
        <v>16.223788944723573</v>
      </c>
      <c r="J1346">
        <f t="shared" si="16"/>
        <v>16.744125283333332</v>
      </c>
      <c r="K1346">
        <f t="shared" si="16"/>
        <v>16.63</v>
      </c>
    </row>
    <row r="1347" spans="1:11" x14ac:dyDescent="0.2">
      <c r="A1347" s="2">
        <f>'Marktpreise EEX NCG 2018'!A1347</f>
        <v>42985</v>
      </c>
      <c r="B1347" s="47">
        <f>'Marktpreise EEX NCG 2018'!G1347+'Bayer Gesamt 2018'!E$7</f>
        <v>17.128871676300584</v>
      </c>
      <c r="C1347" s="47">
        <f>'Bayer Gesamt 2018'!M206</f>
        <v>16.766477862595419</v>
      </c>
      <c r="D1347" s="47"/>
      <c r="E1347" s="47">
        <f>IF(F1347&gt;0,F1347+'Bayer Gesamt 2018'!E$7,E1346)</f>
        <v>17.342599999999997</v>
      </c>
      <c r="F1347" s="47">
        <f>'Marktpreise EEX NCG 2018'!B1347</f>
        <v>17.132999999999999</v>
      </c>
      <c r="G1347">
        <f>'Marktpreise EEX NCG 2018'!H1347</f>
        <v>16.919271676300582</v>
      </c>
      <c r="H1347">
        <f>'Marktpreise EEX NCG 2018'!I1347</f>
        <v>16.855</v>
      </c>
      <c r="I1347">
        <f>'Marktpreise EEX NCG 2018'!N1347+0.19</f>
        <v>16.214306532663279</v>
      </c>
      <c r="J1347">
        <f t="shared" si="16"/>
        <v>16.744125283333332</v>
      </c>
      <c r="K1347">
        <f t="shared" si="16"/>
        <v>16.63</v>
      </c>
    </row>
    <row r="1348" spans="1:11" x14ac:dyDescent="0.2">
      <c r="A1348" s="2">
        <f>'Marktpreise EEX NCG 2018'!A1348</f>
        <v>42986</v>
      </c>
      <c r="B1348" s="47">
        <f>'Marktpreise EEX NCG 2018'!G1348+'Bayer Gesamt 2018'!E$7</f>
        <v>17.131387356321845</v>
      </c>
      <c r="C1348" s="47">
        <f>'Bayer Gesamt 2018'!M207</f>
        <v>16.766477862595419</v>
      </c>
      <c r="D1348" s="47"/>
      <c r="E1348" s="47">
        <f>IF(F1348&gt;0,F1348+'Bayer Gesamt 2018'!E$7,E1347)</f>
        <v>17.566600000000001</v>
      </c>
      <c r="F1348" s="47">
        <f>'Marktpreise EEX NCG 2018'!B1348</f>
        <v>17.356999999999999</v>
      </c>
      <c r="G1348">
        <f>'Marktpreise EEX NCG 2018'!H1348</f>
        <v>16.921787356321843</v>
      </c>
      <c r="H1348">
        <f>'Marktpreise EEX NCG 2018'!I1348</f>
        <v>16.751999999999999</v>
      </c>
      <c r="I1348">
        <f>'Marktpreise EEX NCG 2018'!N1348+0.19</f>
        <v>16.204613065326594</v>
      </c>
      <c r="J1348">
        <f t="shared" si="16"/>
        <v>16.744125283333332</v>
      </c>
      <c r="K1348">
        <f t="shared" si="16"/>
        <v>16.63</v>
      </c>
    </row>
    <row r="1349" spans="1:11" x14ac:dyDescent="0.2">
      <c r="A1349" s="2">
        <f>'Marktpreise EEX NCG 2018'!A1349</f>
        <v>42987</v>
      </c>
      <c r="B1349" s="47">
        <f>'Marktpreise EEX NCG 2018'!G1349+'Bayer Gesamt 2018'!E$7</f>
        <v>17.131387356321845</v>
      </c>
      <c r="C1349" s="47">
        <f>'Bayer Gesamt 2018'!M208</f>
        <v>16.766477862595419</v>
      </c>
      <c r="D1349" s="47"/>
      <c r="E1349" s="47">
        <f>IF(F1349&gt;0,F1349+'Bayer Gesamt 2018'!E$7,E1348)</f>
        <v>17.566600000000001</v>
      </c>
      <c r="F1349" s="47">
        <f>'Marktpreise EEX NCG 2018'!B1349</f>
        <v>0</v>
      </c>
      <c r="G1349">
        <f>'Marktpreise EEX NCG 2018'!H1349</f>
        <v>16.921787356321843</v>
      </c>
      <c r="H1349">
        <f>'Marktpreise EEX NCG 2018'!I1349</f>
        <v>16.754999999999999</v>
      </c>
      <c r="I1349">
        <f>'Marktpreise EEX NCG 2018'!N1349+0.19</f>
        <v>16.196703517587899</v>
      </c>
      <c r="J1349">
        <f t="shared" si="16"/>
        <v>16.744125283333332</v>
      </c>
      <c r="K1349">
        <f t="shared" si="16"/>
        <v>16.63</v>
      </c>
    </row>
    <row r="1350" spans="1:11" x14ac:dyDescent="0.2">
      <c r="A1350" s="2">
        <f>'Marktpreise EEX NCG 2018'!A1350</f>
        <v>42988</v>
      </c>
      <c r="B1350" s="47">
        <f>'Marktpreise EEX NCG 2018'!G1350+'Bayer Gesamt 2018'!E$7</f>
        <v>17.131387356321845</v>
      </c>
      <c r="C1350" s="47">
        <f>'Bayer Gesamt 2018'!M209</f>
        <v>16.766477862595419</v>
      </c>
      <c r="D1350" s="47"/>
      <c r="E1350" s="47">
        <f>IF(F1350&gt;0,F1350+'Bayer Gesamt 2018'!E$7,E1349)</f>
        <v>17.566600000000001</v>
      </c>
      <c r="F1350" s="47">
        <f>'Marktpreise EEX NCG 2018'!B1350</f>
        <v>0</v>
      </c>
      <c r="G1350">
        <f>'Marktpreise EEX NCG 2018'!H1350</f>
        <v>16.921787356321843</v>
      </c>
      <c r="H1350">
        <f>'Marktpreise EEX NCG 2018'!I1350</f>
        <v>17.103999999999999</v>
      </c>
      <c r="I1350">
        <f>'Marktpreise EEX NCG 2018'!N1350+0.19</f>
        <v>16.191934673366791</v>
      </c>
      <c r="J1350">
        <f t="shared" si="16"/>
        <v>16.744125283333332</v>
      </c>
      <c r="K1350">
        <f t="shared" si="16"/>
        <v>16.63</v>
      </c>
    </row>
    <row r="1351" spans="1:11" x14ac:dyDescent="0.2">
      <c r="A1351" s="2">
        <f>'Marktpreise EEX NCG 2018'!A1351</f>
        <v>42989</v>
      </c>
      <c r="B1351" s="47">
        <f>'Marktpreise EEX NCG 2018'!G1351+'Bayer Gesamt 2018'!E$7</f>
        <v>17.134594285714293</v>
      </c>
      <c r="C1351" s="47">
        <f>'Bayer Gesamt 2018'!M210</f>
        <v>16.766477862595419</v>
      </c>
      <c r="D1351" s="47"/>
      <c r="E1351" s="47">
        <f>IF(F1351&gt;0,F1351+'Bayer Gesamt 2018'!E$7,E1350)</f>
        <v>17.692599999999999</v>
      </c>
      <c r="F1351" s="47">
        <f>'Marktpreise EEX NCG 2018'!B1351</f>
        <v>17.483000000000001</v>
      </c>
      <c r="G1351">
        <f>'Marktpreise EEX NCG 2018'!H1351</f>
        <v>16.924994285714291</v>
      </c>
      <c r="H1351">
        <f>'Marktpreise EEX NCG 2018'!I1351</f>
        <v>17.324000000000002</v>
      </c>
      <c r="I1351">
        <f>'Marktpreise EEX NCG 2018'!N1351+0.19</f>
        <v>16.185512562814033</v>
      </c>
      <c r="J1351">
        <f t="shared" si="16"/>
        <v>16.744125283333332</v>
      </c>
      <c r="K1351">
        <f t="shared" si="16"/>
        <v>16.63</v>
      </c>
    </row>
    <row r="1352" spans="1:11" x14ac:dyDescent="0.2">
      <c r="A1352" s="2">
        <f>'Marktpreise EEX NCG 2018'!A1352</f>
        <v>42990</v>
      </c>
      <c r="B1352" s="47">
        <f>'Marktpreise EEX NCG 2018'!G1352+'Bayer Gesamt 2018'!E$7</f>
        <v>17.137350000000005</v>
      </c>
      <c r="C1352" s="47">
        <f>'Bayer Gesamt 2018'!M211</f>
        <v>16.766477862595419</v>
      </c>
      <c r="D1352" s="47"/>
      <c r="E1352" s="47">
        <f>IF(F1352&gt;0,F1352+'Bayer Gesamt 2018'!E$7,E1351)</f>
        <v>17.619599999999998</v>
      </c>
      <c r="F1352" s="47">
        <f>'Marktpreise EEX NCG 2018'!B1352</f>
        <v>17.41</v>
      </c>
      <c r="G1352">
        <f>'Marktpreise EEX NCG 2018'!H1352</f>
        <v>16.927750000000003</v>
      </c>
      <c r="H1352">
        <f>'Marktpreise EEX NCG 2018'!I1352</f>
        <v>17.324999999999999</v>
      </c>
      <c r="I1352">
        <f>'Marktpreise EEX NCG 2018'!N1352+0.19</f>
        <v>16.180839195979861</v>
      </c>
      <c r="J1352">
        <f t="shared" si="16"/>
        <v>16.744125283333332</v>
      </c>
      <c r="K1352">
        <f t="shared" si="16"/>
        <v>16.63</v>
      </c>
    </row>
    <row r="1353" spans="1:11" x14ac:dyDescent="0.2">
      <c r="A1353" s="2">
        <f>'Marktpreise EEX NCG 2018'!A1353</f>
        <v>42991</v>
      </c>
      <c r="B1353" s="47">
        <f>'Marktpreise EEX NCG 2018'!G1353+'Bayer Gesamt 2018'!E$7</f>
        <v>17.140673446327689</v>
      </c>
      <c r="C1353" s="47">
        <f>'Bayer Gesamt 2018'!M212</f>
        <v>16.766477862595419</v>
      </c>
      <c r="D1353" s="47"/>
      <c r="E1353" s="47">
        <f>IF(F1353&gt;0,F1353+'Bayer Gesamt 2018'!E$7,E1352)</f>
        <v>17.7256</v>
      </c>
      <c r="F1353" s="47">
        <f>'Marktpreise EEX NCG 2018'!B1353</f>
        <v>17.515999999999998</v>
      </c>
      <c r="G1353">
        <f>'Marktpreise EEX NCG 2018'!H1353</f>
        <v>16.931073446327687</v>
      </c>
      <c r="H1353">
        <f>'Marktpreise EEX NCG 2018'!I1353</f>
        <v>17.443999999999999</v>
      </c>
      <c r="I1353">
        <f>'Marktpreise EEX NCG 2018'!N1353+0.19</f>
        <v>16.177100502512531</v>
      </c>
      <c r="J1353">
        <f t="shared" si="16"/>
        <v>16.744125283333332</v>
      </c>
      <c r="K1353">
        <f t="shared" si="16"/>
        <v>16.63</v>
      </c>
    </row>
    <row r="1354" spans="1:11" x14ac:dyDescent="0.2">
      <c r="A1354" s="2">
        <f>'Marktpreise EEX NCG 2018'!A1354</f>
        <v>42992</v>
      </c>
      <c r="B1354" s="47">
        <f>'Marktpreise EEX NCG 2018'!G1354+'Bayer Gesamt 2018'!E$7</f>
        <v>17.14474044943821</v>
      </c>
      <c r="C1354" s="47">
        <f>'Bayer Gesamt 2018'!M213</f>
        <v>16.766477862595419</v>
      </c>
      <c r="D1354" s="47"/>
      <c r="E1354" s="47">
        <f>IF(F1354&gt;0,F1354+'Bayer Gesamt 2018'!E$7,E1353)</f>
        <v>17.864600000000003</v>
      </c>
      <c r="F1354" s="47">
        <f>'Marktpreise EEX NCG 2018'!B1354</f>
        <v>17.655000000000001</v>
      </c>
      <c r="G1354">
        <f>'Marktpreise EEX NCG 2018'!H1354</f>
        <v>16.935140449438208</v>
      </c>
      <c r="H1354">
        <f>'Marktpreise EEX NCG 2018'!I1354</f>
        <v>17.850999999999999</v>
      </c>
      <c r="I1354">
        <f>'Marktpreise EEX NCG 2018'!N1354+0.19</f>
        <v>16.175532663316542</v>
      </c>
      <c r="J1354">
        <f t="shared" si="16"/>
        <v>16.744125283333332</v>
      </c>
      <c r="K1354">
        <f t="shared" si="16"/>
        <v>16.63</v>
      </c>
    </row>
    <row r="1355" spans="1:11" x14ac:dyDescent="0.2">
      <c r="A1355" s="2">
        <f>'Marktpreise EEX NCG 2018'!A1355</f>
        <v>42993</v>
      </c>
      <c r="B1355" s="47">
        <f>'Marktpreise EEX NCG 2018'!G1355+'Bayer Gesamt 2018'!E$7</f>
        <v>17.146745251396652</v>
      </c>
      <c r="C1355" s="47">
        <f>'Bayer Gesamt 2018'!M214</f>
        <v>16.766477862595419</v>
      </c>
      <c r="D1355" s="47"/>
      <c r="E1355" s="47">
        <f>IF(F1355&gt;0,F1355+'Bayer Gesamt 2018'!E$7,E1354)</f>
        <v>17.503599999999999</v>
      </c>
      <c r="F1355" s="47">
        <f>'Marktpreise EEX NCG 2018'!B1355</f>
        <v>17.294</v>
      </c>
      <c r="G1355">
        <f>'Marktpreise EEX NCG 2018'!H1355</f>
        <v>16.93714525139665</v>
      </c>
      <c r="H1355">
        <f>'Marktpreise EEX NCG 2018'!I1355</f>
        <v>17.474</v>
      </c>
      <c r="I1355">
        <f>'Marktpreise EEX NCG 2018'!N1355+0.19</f>
        <v>16.17370854271352</v>
      </c>
      <c r="J1355">
        <f t="shared" si="16"/>
        <v>16.744125283333332</v>
      </c>
      <c r="K1355">
        <f t="shared" si="16"/>
        <v>16.63</v>
      </c>
    </row>
    <row r="1356" spans="1:11" x14ac:dyDescent="0.2">
      <c r="A1356" s="2">
        <f>'Marktpreise EEX NCG 2018'!A1356</f>
        <v>42994</v>
      </c>
      <c r="B1356" s="47">
        <f>'Marktpreise EEX NCG 2018'!G1356+'Bayer Gesamt 2018'!E$7</f>
        <v>17.146745251396652</v>
      </c>
      <c r="C1356" s="47">
        <f>'Bayer Gesamt 2018'!M215</f>
        <v>16.766477862595419</v>
      </c>
      <c r="D1356" s="47"/>
      <c r="E1356" s="47">
        <f>IF(F1356&gt;0,F1356+'Bayer Gesamt 2018'!E$7,E1355)</f>
        <v>17.503599999999999</v>
      </c>
      <c r="F1356" s="47">
        <f>'Marktpreise EEX NCG 2018'!B1356</f>
        <v>0</v>
      </c>
      <c r="G1356">
        <f>'Marktpreise EEX NCG 2018'!H1356</f>
        <v>16.93714525139665</v>
      </c>
      <c r="H1356">
        <f>'Marktpreise EEX NCG 2018'!I1356</f>
        <v>17.481000000000002</v>
      </c>
      <c r="I1356">
        <f>'Marktpreise EEX NCG 2018'!N1356+0.19</f>
        <v>16.172442211055227</v>
      </c>
      <c r="J1356">
        <f t="shared" si="16"/>
        <v>16.744125283333332</v>
      </c>
      <c r="K1356">
        <f t="shared" si="16"/>
        <v>16.63</v>
      </c>
    </row>
    <row r="1357" spans="1:11" x14ac:dyDescent="0.2">
      <c r="A1357" s="2">
        <f>'Marktpreise EEX NCG 2018'!A1357</f>
        <v>42995</v>
      </c>
      <c r="B1357" s="47">
        <f>'Marktpreise EEX NCG 2018'!G1357+'Bayer Gesamt 2018'!E$7</f>
        <v>17.146745251396652</v>
      </c>
      <c r="C1357" s="47">
        <f>'Bayer Gesamt 2018'!M216</f>
        <v>16.766477862595419</v>
      </c>
      <c r="D1357" s="47"/>
      <c r="E1357" s="47">
        <f>IF(F1357&gt;0,F1357+'Bayer Gesamt 2018'!E$7,E1356)</f>
        <v>17.503599999999999</v>
      </c>
      <c r="F1357" s="47">
        <f>'Marktpreise EEX NCG 2018'!B1357</f>
        <v>0</v>
      </c>
      <c r="G1357">
        <f>'Marktpreise EEX NCG 2018'!H1357</f>
        <v>16.93714525139665</v>
      </c>
      <c r="H1357">
        <f>'Marktpreise EEX NCG 2018'!I1357</f>
        <v>17.702000000000002</v>
      </c>
      <c r="I1357">
        <f>'Marktpreise EEX NCG 2018'!N1357+0.19</f>
        <v>16.173733668341669</v>
      </c>
      <c r="J1357">
        <f t="shared" si="16"/>
        <v>16.744125283333332</v>
      </c>
      <c r="K1357">
        <f t="shared" si="16"/>
        <v>16.63</v>
      </c>
    </row>
    <row r="1358" spans="1:11" x14ac:dyDescent="0.2">
      <c r="A1358" s="2">
        <f>'Marktpreise EEX NCG 2018'!A1358</f>
        <v>42996</v>
      </c>
      <c r="B1358" s="47">
        <f>'Marktpreise EEX NCG 2018'!G1358+'Bayer Gesamt 2018'!E$7</f>
        <v>17.148311111111113</v>
      </c>
      <c r="C1358" s="47">
        <f>'Bayer Gesamt 2018'!M217</f>
        <v>16.766477862595419</v>
      </c>
      <c r="D1358" s="47"/>
      <c r="E1358" s="47">
        <f>IF(F1358&gt;0,F1358+'Bayer Gesamt 2018'!E$7,E1357)</f>
        <v>17.428600000000003</v>
      </c>
      <c r="F1358" s="47">
        <f>'Marktpreise EEX NCG 2018'!B1358</f>
        <v>17.219000000000001</v>
      </c>
      <c r="G1358">
        <f>'Marktpreise EEX NCG 2018'!H1358</f>
        <v>16.938711111111115</v>
      </c>
      <c r="H1358">
        <f>'Marktpreise EEX NCG 2018'!I1358</f>
        <v>17.824999999999999</v>
      </c>
      <c r="I1358">
        <f>'Marktpreise EEX NCG 2018'!N1358+0.19</f>
        <v>16.175497487437156</v>
      </c>
      <c r="J1358">
        <f t="shared" si="16"/>
        <v>16.744125283333332</v>
      </c>
      <c r="K1358">
        <f t="shared" si="16"/>
        <v>16.63</v>
      </c>
    </row>
    <row r="1359" spans="1:11" x14ac:dyDescent="0.2">
      <c r="A1359" s="2">
        <f>'Marktpreise EEX NCG 2018'!A1359</f>
        <v>42997</v>
      </c>
      <c r="B1359" s="47">
        <f>'Marktpreise EEX NCG 2018'!G1359+'Bayer Gesamt 2018'!E$7</f>
        <v>17.150251933701661</v>
      </c>
      <c r="C1359" s="47">
        <f>'Bayer Gesamt 2018'!M218</f>
        <v>16.766477862595419</v>
      </c>
      <c r="D1359" s="47"/>
      <c r="E1359" s="47">
        <f>IF(F1359&gt;0,F1359+'Bayer Gesamt 2018'!E$7,E1358)</f>
        <v>17.499600000000001</v>
      </c>
      <c r="F1359" s="47">
        <f>'Marktpreise EEX NCG 2018'!B1359</f>
        <v>17.29</v>
      </c>
      <c r="G1359">
        <f>'Marktpreise EEX NCG 2018'!H1359</f>
        <v>16.940651933701663</v>
      </c>
      <c r="H1359">
        <f>'Marktpreise EEX NCG 2018'!I1359</f>
        <v>17.648</v>
      </c>
      <c r="I1359">
        <f>'Marktpreise EEX NCG 2018'!N1359+0.19</f>
        <v>16.178964824120584</v>
      </c>
      <c r="J1359">
        <f t="shared" ref="J1359:K1374" si="17">J1358</f>
        <v>16.744125283333332</v>
      </c>
      <c r="K1359">
        <f t="shared" si="17"/>
        <v>16.63</v>
      </c>
    </row>
    <row r="1360" spans="1:11" x14ac:dyDescent="0.2">
      <c r="A1360" s="2">
        <f>'Marktpreise EEX NCG 2018'!A1360</f>
        <v>42998</v>
      </c>
      <c r="B1360" s="47">
        <f>'Marktpreise EEX NCG 2018'!G1360+'Bayer Gesamt 2018'!E$7</f>
        <v>17.15184725274726</v>
      </c>
      <c r="C1360" s="47">
        <f>'Bayer Gesamt 2018'!M219</f>
        <v>16.766477862595419</v>
      </c>
      <c r="D1360" s="47"/>
      <c r="E1360" s="47">
        <f>IF(F1360&gt;0,F1360+'Bayer Gesamt 2018'!E$7,E1359)</f>
        <v>17.440600000000003</v>
      </c>
      <c r="F1360" s="47">
        <f>'Marktpreise EEX NCG 2018'!B1360</f>
        <v>17.231000000000002</v>
      </c>
      <c r="G1360">
        <f>'Marktpreise EEX NCG 2018'!H1360</f>
        <v>17.559999999999999</v>
      </c>
      <c r="H1360">
        <f>'Marktpreise EEX NCG 2018'!I1360</f>
        <v>17.559999999999999</v>
      </c>
      <c r="I1360">
        <f>'Marktpreise EEX NCG 2018'!N1360+0.19</f>
        <v>16.182140703517579</v>
      </c>
      <c r="J1360">
        <f t="shared" si="17"/>
        <v>16.744125283333332</v>
      </c>
      <c r="K1360">
        <f t="shared" si="17"/>
        <v>16.63</v>
      </c>
    </row>
    <row r="1361" spans="1:11" x14ac:dyDescent="0.2">
      <c r="A1361" s="2">
        <f>'Marktpreise EEX NCG 2018'!A1361</f>
        <v>42999</v>
      </c>
      <c r="B1361" s="47">
        <f>'Marktpreise EEX NCG 2018'!G1361+'Bayer Gesamt 2018'!E$7</f>
        <v>17.152960655737708</v>
      </c>
      <c r="C1361" s="47">
        <f>'Bayer Gesamt 2018'!M220</f>
        <v>16.766477862595419</v>
      </c>
      <c r="D1361" s="47"/>
      <c r="E1361" s="47">
        <f>IF(F1361&gt;0,F1361+'Bayer Gesamt 2018'!E$7,E1360)</f>
        <v>17.355600000000003</v>
      </c>
      <c r="F1361" s="47">
        <f>'Marktpreise EEX NCG 2018'!B1361</f>
        <v>17.146000000000001</v>
      </c>
      <c r="G1361">
        <f>'Marktpreise EEX NCG 2018'!H1361</f>
        <v>16.94336065573771</v>
      </c>
      <c r="H1361">
        <f>'Marktpreise EEX NCG 2018'!I1361</f>
        <v>17.239999999999998</v>
      </c>
      <c r="I1361">
        <f>'Marktpreise EEX NCG 2018'!N1361+0.19</f>
        <v>16.18245226130653</v>
      </c>
      <c r="J1361">
        <f t="shared" si="17"/>
        <v>16.744125283333332</v>
      </c>
      <c r="K1361">
        <f t="shared" si="17"/>
        <v>16.63</v>
      </c>
    </row>
    <row r="1362" spans="1:11" x14ac:dyDescent="0.2">
      <c r="A1362" s="2">
        <f>'Marktpreise EEX NCG 2018'!A1362</f>
        <v>43000</v>
      </c>
      <c r="B1362" s="47">
        <f>'Marktpreise EEX NCG 2018'!G1362+'Bayer Gesamt 2018'!E$7</f>
        <v>17.153600000000004</v>
      </c>
      <c r="C1362" s="47">
        <f>'Bayer Gesamt 2018'!M221</f>
        <v>16.766477862595419</v>
      </c>
      <c r="D1362" s="47"/>
      <c r="E1362" s="47">
        <f>IF(F1362&gt;0,F1362+'Bayer Gesamt 2018'!E$7,E1361)</f>
        <v>17.270600000000002</v>
      </c>
      <c r="F1362" s="47">
        <f>'Marktpreise EEX NCG 2018'!B1362</f>
        <v>17.061</v>
      </c>
      <c r="G1362">
        <f>'Marktpreise EEX NCG 2018'!H1362</f>
        <v>16.944000000000006</v>
      </c>
      <c r="H1362">
        <f>'Marktpreise EEX NCG 2018'!I1362</f>
        <v>16.885000000000002</v>
      </c>
      <c r="I1362">
        <f>'Marktpreise EEX NCG 2018'!N1362+0.19</f>
        <v>16.181266331658286</v>
      </c>
      <c r="J1362">
        <f t="shared" si="17"/>
        <v>16.744125283333332</v>
      </c>
      <c r="K1362">
        <f t="shared" si="17"/>
        <v>16.63</v>
      </c>
    </row>
    <row r="1363" spans="1:11" x14ac:dyDescent="0.2">
      <c r="A1363" s="2">
        <f>'Marktpreise EEX NCG 2018'!A1363</f>
        <v>43001</v>
      </c>
      <c r="B1363" s="47">
        <f>'Marktpreise EEX NCG 2018'!G1363+'Bayer Gesamt 2018'!E$7</f>
        <v>17.153600000000004</v>
      </c>
      <c r="C1363" s="47">
        <f>'Bayer Gesamt 2018'!M222</f>
        <v>16.766477862595419</v>
      </c>
      <c r="D1363" s="47"/>
      <c r="E1363" s="47">
        <f>IF(F1363&gt;0,F1363+'Bayer Gesamt 2018'!E$7,E1362)</f>
        <v>17.270600000000002</v>
      </c>
      <c r="F1363" s="47">
        <f>'Marktpreise EEX NCG 2018'!B1363</f>
        <v>0</v>
      </c>
      <c r="G1363">
        <f>'Marktpreise EEX NCG 2018'!H1363</f>
        <v>16.944000000000006</v>
      </c>
      <c r="H1363">
        <f>'Marktpreise EEX NCG 2018'!I1363</f>
        <v>16.888999999999999</v>
      </c>
      <c r="I1363">
        <f>'Marktpreise EEX NCG 2018'!N1363+0.19</f>
        <v>16.179582914572862</v>
      </c>
      <c r="J1363">
        <f t="shared" si="17"/>
        <v>16.744125283333332</v>
      </c>
      <c r="K1363">
        <f t="shared" si="17"/>
        <v>16.63</v>
      </c>
    </row>
    <row r="1364" spans="1:11" x14ac:dyDescent="0.2">
      <c r="A1364" s="2">
        <f>'Marktpreise EEX NCG 2018'!A1364</f>
        <v>43002</v>
      </c>
      <c r="B1364" s="47">
        <f>'Marktpreise EEX NCG 2018'!G1364+'Bayer Gesamt 2018'!E$7</f>
        <v>17.153600000000004</v>
      </c>
      <c r="C1364" s="47">
        <f>'Bayer Gesamt 2018'!M223</f>
        <v>16.766477862595419</v>
      </c>
      <c r="D1364" s="47"/>
      <c r="E1364" s="47">
        <f>IF(F1364&gt;0,F1364+'Bayer Gesamt 2018'!E$7,E1363)</f>
        <v>17.270600000000002</v>
      </c>
      <c r="F1364" s="47">
        <f>'Marktpreise EEX NCG 2018'!B1364</f>
        <v>0</v>
      </c>
      <c r="G1364">
        <f>'Marktpreise EEX NCG 2018'!H1364</f>
        <v>16.944000000000006</v>
      </c>
      <c r="H1364">
        <f>'Marktpreise EEX NCG 2018'!I1364</f>
        <v>16.998000000000001</v>
      </c>
      <c r="I1364">
        <f>'Marktpreise EEX NCG 2018'!N1364+0.19</f>
        <v>16.180869346733672</v>
      </c>
      <c r="J1364">
        <f t="shared" si="17"/>
        <v>16.744125283333332</v>
      </c>
      <c r="K1364">
        <f t="shared" si="17"/>
        <v>16.63</v>
      </c>
    </row>
    <row r="1365" spans="1:11" x14ac:dyDescent="0.2">
      <c r="A1365" s="2">
        <f>'Marktpreise EEX NCG 2018'!A1365</f>
        <v>43003</v>
      </c>
      <c r="B1365" s="47">
        <f>'Marktpreise EEX NCG 2018'!G1365+'Bayer Gesamt 2018'!E$7</f>
        <v>17.156589189189198</v>
      </c>
      <c r="C1365" s="47">
        <f>'Bayer Gesamt 2018'!M224</f>
        <v>16.766477862595419</v>
      </c>
      <c r="D1365" s="47"/>
      <c r="E1365" s="47">
        <f>IF(F1365&gt;0,F1365+'Bayer Gesamt 2018'!E$7,E1364)</f>
        <v>17.706600000000002</v>
      </c>
      <c r="F1365" s="47">
        <f>'Marktpreise EEX NCG 2018'!B1365</f>
        <v>17.497</v>
      </c>
      <c r="G1365">
        <f>'Marktpreise EEX NCG 2018'!H1365</f>
        <v>16.946989189189196</v>
      </c>
      <c r="H1365">
        <f>'Marktpreise EEX NCG 2018'!I1365</f>
        <v>17.495999999999999</v>
      </c>
      <c r="I1365">
        <f>'Marktpreise EEX NCG 2018'!N1365+0.19</f>
        <v>16.185442211055282</v>
      </c>
      <c r="J1365">
        <f t="shared" si="17"/>
        <v>16.744125283333332</v>
      </c>
      <c r="K1365">
        <f t="shared" si="17"/>
        <v>16.63</v>
      </c>
    </row>
    <row r="1366" spans="1:11" x14ac:dyDescent="0.2">
      <c r="A1366" s="2">
        <f>'Marktpreise EEX NCG 2018'!A1366</f>
        <v>43004</v>
      </c>
      <c r="B1366" s="47">
        <f>'Marktpreise EEX NCG 2018'!G1366+'Bayer Gesamt 2018'!E$7</f>
        <v>17.159046236559149</v>
      </c>
      <c r="C1366" s="47">
        <f>'Bayer Gesamt 2018'!M225</f>
        <v>16.766477862595419</v>
      </c>
      <c r="D1366" s="47"/>
      <c r="E1366" s="47">
        <f>IF(F1366&gt;0,F1366+'Bayer Gesamt 2018'!E$7,E1365)</f>
        <v>17.613599999999998</v>
      </c>
      <c r="F1366" s="47">
        <f>'Marktpreise EEX NCG 2018'!B1366</f>
        <v>17.404</v>
      </c>
      <c r="G1366">
        <f>'Marktpreise EEX NCG 2018'!H1366</f>
        <v>16.949446236559147</v>
      </c>
      <c r="H1366">
        <f>'Marktpreise EEX NCG 2018'!I1366</f>
        <v>17.738</v>
      </c>
      <c r="I1366">
        <f>'Marktpreise EEX NCG 2018'!N1366+0.19</f>
        <v>16.191889447236182</v>
      </c>
      <c r="J1366">
        <f t="shared" si="17"/>
        <v>16.744125283333332</v>
      </c>
      <c r="K1366">
        <f t="shared" si="17"/>
        <v>16.63</v>
      </c>
    </row>
    <row r="1367" spans="1:11" x14ac:dyDescent="0.2">
      <c r="A1367" s="2">
        <f>'Marktpreise EEX NCG 2018'!A1367</f>
        <v>43005</v>
      </c>
      <c r="B1367" s="47">
        <f>'Marktpreise EEX NCG 2018'!G1367+'Bayer Gesamt 2018'!E$7</f>
        <v>17.161610695187171</v>
      </c>
      <c r="C1367" s="47">
        <f>'Bayer Gesamt 2018'!M226</f>
        <v>16.766477862595419</v>
      </c>
      <c r="D1367" s="47"/>
      <c r="E1367" s="47">
        <f>IF(F1367&gt;0,F1367+'Bayer Gesamt 2018'!E$7,E1366)</f>
        <v>17.638599999999997</v>
      </c>
      <c r="F1367" s="47">
        <f>'Marktpreise EEX NCG 2018'!B1367</f>
        <v>17.428999999999998</v>
      </c>
      <c r="G1367">
        <f>'Marktpreise EEX NCG 2018'!H1367</f>
        <v>16.952010695187173</v>
      </c>
      <c r="H1367">
        <f>'Marktpreise EEX NCG 2018'!I1367</f>
        <v>17.582999999999998</v>
      </c>
      <c r="I1367">
        <f>'Marktpreise EEX NCG 2018'!N1367+0.19</f>
        <v>16.197733668341712</v>
      </c>
      <c r="J1367">
        <f t="shared" si="17"/>
        <v>16.744125283333332</v>
      </c>
      <c r="K1367">
        <f t="shared" si="17"/>
        <v>16.63</v>
      </c>
    </row>
    <row r="1368" spans="1:11" x14ac:dyDescent="0.2">
      <c r="A1368" s="2">
        <f>'Marktpreise EEX NCG 2018'!A1368</f>
        <v>43006</v>
      </c>
      <c r="B1368" s="47">
        <f>'Marktpreise EEX NCG 2018'!G1368+'Bayer Gesamt 2018'!E$7</f>
        <v>17.164350000000006</v>
      </c>
      <c r="C1368" s="47">
        <f>'Bayer Gesamt 2018'!M227</f>
        <v>16.766477862595419</v>
      </c>
      <c r="D1368" s="47"/>
      <c r="E1368" s="47">
        <f>IF(F1368&gt;0,F1368+'Bayer Gesamt 2018'!E$7,E1367)</f>
        <v>17.676600000000001</v>
      </c>
      <c r="F1368" s="47">
        <f>'Marktpreise EEX NCG 2018'!B1368</f>
        <v>17.466999999999999</v>
      </c>
      <c r="G1368">
        <f>'Marktpreise EEX NCG 2018'!H1368</f>
        <v>16.954750000000008</v>
      </c>
      <c r="H1368">
        <f>'Marktpreise EEX NCG 2018'!I1368</f>
        <v>17.728999999999999</v>
      </c>
      <c r="I1368">
        <f>'Marktpreise EEX NCG 2018'!N1368+0.19</f>
        <v>16.203075376884417</v>
      </c>
      <c r="J1368">
        <f t="shared" si="17"/>
        <v>16.744125283333332</v>
      </c>
      <c r="K1368">
        <f t="shared" si="17"/>
        <v>16.63</v>
      </c>
    </row>
    <row r="1369" spans="1:11" x14ac:dyDescent="0.2">
      <c r="A1369" s="2">
        <f>'Marktpreise EEX NCG 2018'!A1369</f>
        <v>43007</v>
      </c>
      <c r="B1369" s="47">
        <f>'Marktpreise EEX NCG 2018'!G1369+'Bayer Gesamt 2018'!E$7</f>
        <v>17.164827513227522</v>
      </c>
      <c r="C1369" s="47">
        <f>'Bayer Gesamt 2018'!M228</f>
        <v>16.766477862595419</v>
      </c>
      <c r="D1369" s="47"/>
      <c r="E1369" s="47">
        <f>IF(F1369&gt;0,F1369+'Bayer Gesamt 2018'!E$7,E1368)</f>
        <v>17.254600000000003</v>
      </c>
      <c r="F1369" s="47">
        <f>'Marktpreise EEX NCG 2018'!B1369</f>
        <v>17.045000000000002</v>
      </c>
      <c r="G1369">
        <f>'Marktpreise EEX NCG 2018'!H1369</f>
        <v>16.95522751322752</v>
      </c>
      <c r="H1369">
        <f>'Marktpreise EEX NCG 2018'!I1369</f>
        <v>16.946999999999999</v>
      </c>
      <c r="I1369">
        <f>'Marktpreise EEX NCG 2018'!N1369+0.19</f>
        <v>16.206381909547733</v>
      </c>
      <c r="J1369">
        <f t="shared" si="17"/>
        <v>16.744125283333332</v>
      </c>
      <c r="K1369">
        <f t="shared" si="17"/>
        <v>16.63</v>
      </c>
    </row>
    <row r="1370" spans="1:11" x14ac:dyDescent="0.2">
      <c r="A1370" s="2">
        <f>'Marktpreise EEX NCG 2018'!A1370</f>
        <v>43008</v>
      </c>
      <c r="B1370" s="47">
        <f>'Marktpreise EEX NCG 2018'!G1370+'Bayer Gesamt 2018'!E$7</f>
        <v>17.164827513227522</v>
      </c>
      <c r="C1370" s="47">
        <f>'Bayer Gesamt 2018'!M229</f>
        <v>16.766477862595419</v>
      </c>
      <c r="D1370" s="47"/>
      <c r="E1370" s="47">
        <f>IF(F1370&gt;0,F1370+'Bayer Gesamt 2018'!E$7,E1369)</f>
        <v>17.254600000000003</v>
      </c>
      <c r="F1370" s="47">
        <f>'Marktpreise EEX NCG 2018'!B1370</f>
        <v>0</v>
      </c>
      <c r="G1370">
        <f>'Marktpreise EEX NCG 2018'!H1370</f>
        <v>16.95522751322752</v>
      </c>
      <c r="H1370">
        <f>'Marktpreise EEX NCG 2018'!I1370</f>
        <v>16.709</v>
      </c>
      <c r="I1370">
        <f>'Marktpreise EEX NCG 2018'!N1370+0.19</f>
        <v>16.207919597989946</v>
      </c>
      <c r="J1370">
        <f t="shared" si="17"/>
        <v>16.744125283333332</v>
      </c>
      <c r="K1370">
        <f t="shared" si="17"/>
        <v>16.63</v>
      </c>
    </row>
    <row r="1371" spans="1:11" x14ac:dyDescent="0.2">
      <c r="A1371" s="2">
        <f>'Marktpreise EEX NCG 2018'!A1371</f>
        <v>43009</v>
      </c>
      <c r="B1371" s="47">
        <f>'Marktpreise EEX NCG 2018'!G1371+'Bayer Gesamt 2018'!E$7</f>
        <v>17.164827513227522</v>
      </c>
      <c r="C1371" s="47">
        <f>'Bayer Gesamt 2018'!M230</f>
        <v>16.766477862595419</v>
      </c>
      <c r="D1371" s="47"/>
      <c r="E1371" s="47">
        <f>IF(F1371&gt;0,F1371+'Bayer Gesamt 2018'!E$7,E1370)</f>
        <v>17.254600000000003</v>
      </c>
      <c r="F1371" s="47">
        <f>'Marktpreise EEX NCG 2018'!B1371</f>
        <v>0</v>
      </c>
      <c r="G1371">
        <f>'Marktpreise EEX NCG 2018'!H1371</f>
        <v>16.95522751322752</v>
      </c>
      <c r="H1371">
        <f>'Marktpreise EEX NCG 2018'!I1371</f>
        <v>16.818999999999999</v>
      </c>
      <c r="I1371">
        <f>'Marktpreise EEX NCG 2018'!N1371+0.19</f>
        <v>16.209301507537674</v>
      </c>
      <c r="J1371">
        <v>16.762863903225806</v>
      </c>
      <c r="K1371">
        <f t="shared" si="17"/>
        <v>16.63</v>
      </c>
    </row>
    <row r="1372" spans="1:11" x14ac:dyDescent="0.2">
      <c r="A1372" s="2">
        <f>'Marktpreise EEX NCG 2018'!A1372</f>
        <v>43010</v>
      </c>
      <c r="B1372" s="47">
        <f>'Marktpreise EEX NCG 2018'!G1372+'Bayer Gesamt 2018'!E$7</f>
        <v>17.165936842105275</v>
      </c>
      <c r="C1372" s="47">
        <f>'Bayer Gesamt 2018'!M231</f>
        <v>16.766477862595419</v>
      </c>
      <c r="D1372" s="47"/>
      <c r="E1372" s="47">
        <f>IF(F1372&gt;0,F1372+'Bayer Gesamt 2018'!E$7,E1371)</f>
        <v>17.375599999999999</v>
      </c>
      <c r="F1372" s="47">
        <f>'Marktpreise EEX NCG 2018'!B1372</f>
        <v>17.166</v>
      </c>
      <c r="G1372">
        <f>'Marktpreise EEX NCG 2018'!H1372</f>
        <v>16.956336842105273</v>
      </c>
      <c r="H1372">
        <f>'Marktpreise EEX NCG 2018'!I1372</f>
        <v>16.832000000000001</v>
      </c>
      <c r="I1372">
        <f>'Marktpreise EEX NCG 2018'!N1372+0.19</f>
        <v>16.212005025125595</v>
      </c>
      <c r="J1372">
        <f>J1371</f>
        <v>16.762863903225806</v>
      </c>
      <c r="K1372">
        <f t="shared" si="17"/>
        <v>16.63</v>
      </c>
    </row>
    <row r="1373" spans="1:11" x14ac:dyDescent="0.2">
      <c r="A1373" s="2">
        <f>'Marktpreise EEX NCG 2018'!A1373</f>
        <v>43011</v>
      </c>
      <c r="B1373" s="47">
        <f>'Marktpreise EEX NCG 2018'!G1373+'Bayer Gesamt 2018'!E$7</f>
        <v>17.168144502617807</v>
      </c>
      <c r="C1373" s="47">
        <f>'Bayer Gesamt 2018'!M232</f>
        <v>16.766477862595419</v>
      </c>
      <c r="D1373" s="47"/>
      <c r="E1373" s="47">
        <f>IF(F1373&gt;0,F1373+'Bayer Gesamt 2018'!E$7,E1372)</f>
        <v>17.587600000000002</v>
      </c>
      <c r="F1373" s="47">
        <f>'Marktpreise EEX NCG 2018'!B1373</f>
        <v>17.378</v>
      </c>
      <c r="G1373">
        <f>'Marktpreise EEX NCG 2018'!H1373</f>
        <v>16.958544502617809</v>
      </c>
      <c r="H1373">
        <f>'Marktpreise EEX NCG 2018'!I1373</f>
        <v>17.106999999999999</v>
      </c>
      <c r="I1373">
        <f>'Marktpreise EEX NCG 2018'!N1373+0.19</f>
        <v>16.21708542713564</v>
      </c>
      <c r="J1373">
        <f t="shared" ref="J1373:K1388" si="18">J1372</f>
        <v>16.762863903225806</v>
      </c>
      <c r="K1373">
        <f t="shared" si="17"/>
        <v>16.63</v>
      </c>
    </row>
    <row r="1374" spans="1:11" x14ac:dyDescent="0.2">
      <c r="A1374" s="2">
        <f>'Marktpreise EEX NCG 2018'!A1374</f>
        <v>43012</v>
      </c>
      <c r="B1374" s="47">
        <f>'Marktpreise EEX NCG 2018'!G1374+'Bayer Gesamt 2018'!E$7</f>
        <v>17.170464583333342</v>
      </c>
      <c r="C1374" s="47">
        <f>'Bayer Gesamt 2018'!M233</f>
        <v>16.766477862595419</v>
      </c>
      <c r="D1374" s="47"/>
      <c r="E1374" s="47">
        <f>IF(F1374&gt;0,F1374+'Bayer Gesamt 2018'!E$7,E1373)</f>
        <v>17.613599999999998</v>
      </c>
      <c r="F1374" s="47">
        <f>'Marktpreise EEX NCG 2018'!B1374</f>
        <v>17.404</v>
      </c>
      <c r="G1374">
        <f>'Marktpreise EEX NCG 2018'!H1374</f>
        <v>16.960864583333343</v>
      </c>
      <c r="H1374">
        <f>'Marktpreise EEX NCG 2018'!I1374</f>
        <v>17.635999999999999</v>
      </c>
      <c r="I1374">
        <f>'Marktpreise EEX NCG 2018'!N1374+0.19</f>
        <v>16.22504020100498</v>
      </c>
      <c r="J1374">
        <f t="shared" si="18"/>
        <v>16.762863903225806</v>
      </c>
      <c r="K1374">
        <f t="shared" si="17"/>
        <v>16.63</v>
      </c>
    </row>
    <row r="1375" spans="1:11" x14ac:dyDescent="0.2">
      <c r="A1375" s="2">
        <f>'Marktpreise EEX NCG 2018'!A1375</f>
        <v>43013</v>
      </c>
      <c r="B1375" s="47">
        <f>'Marktpreise EEX NCG 2018'!G1375+'Bayer Gesamt 2018'!E$7</f>
        <v>17.17293678756478</v>
      </c>
      <c r="C1375" s="47">
        <f>'Bayer Gesamt 2018'!M234</f>
        <v>16.766477862595419</v>
      </c>
      <c r="D1375" s="47"/>
      <c r="E1375" s="47">
        <f>IF(F1375&gt;0,F1375+'Bayer Gesamt 2018'!E$7,E1374)</f>
        <v>17.647599999999997</v>
      </c>
      <c r="F1375" s="47">
        <f>'Marktpreise EEX NCG 2018'!B1375</f>
        <v>17.437999999999999</v>
      </c>
      <c r="G1375">
        <f>'Marktpreise EEX NCG 2018'!H1375</f>
        <v>16.963336787564778</v>
      </c>
      <c r="H1375">
        <f>'Marktpreise EEX NCG 2018'!I1375</f>
        <v>17.896999999999998</v>
      </c>
      <c r="I1375">
        <f>'Marktpreise EEX NCG 2018'!N1375+0.19</f>
        <v>16.233969849246197</v>
      </c>
      <c r="J1375">
        <f t="shared" si="18"/>
        <v>16.762863903225806</v>
      </c>
      <c r="K1375">
        <f t="shared" si="18"/>
        <v>16.63</v>
      </c>
    </row>
    <row r="1376" spans="1:11" x14ac:dyDescent="0.2">
      <c r="A1376" s="2">
        <f>'Marktpreise EEX NCG 2018'!A1376</f>
        <v>43014</v>
      </c>
      <c r="B1376" s="47">
        <f>'Marktpreise EEX NCG 2018'!G1376+'Bayer Gesamt 2018'!E$7</f>
        <v>17.174965979381454</v>
      </c>
      <c r="C1376" s="47">
        <f>'Bayer Gesamt 2018'!M235</f>
        <v>16.766477862595419</v>
      </c>
      <c r="D1376" s="47"/>
      <c r="E1376" s="47">
        <f>IF(F1376&gt;0,F1376+'Bayer Gesamt 2018'!E$7,E1375)</f>
        <v>17.566600000000001</v>
      </c>
      <c r="F1376" s="47">
        <f>'Marktpreise EEX NCG 2018'!B1376</f>
        <v>17.356999999999999</v>
      </c>
      <c r="G1376">
        <f>'Marktpreise EEX NCG 2018'!H1376</f>
        <v>16.965365979381453</v>
      </c>
      <c r="H1376">
        <f>'Marktpreise EEX NCG 2018'!I1376</f>
        <v>17.68</v>
      </c>
      <c r="I1376">
        <f>'Marktpreise EEX NCG 2018'!N1376+0.19</f>
        <v>16.241979899497458</v>
      </c>
      <c r="J1376">
        <f t="shared" si="18"/>
        <v>16.762863903225806</v>
      </c>
      <c r="K1376">
        <f t="shared" si="18"/>
        <v>16.63</v>
      </c>
    </row>
    <row r="1377" spans="1:11" x14ac:dyDescent="0.2">
      <c r="A1377" s="2">
        <f>'Marktpreise EEX NCG 2018'!A1377</f>
        <v>43015</v>
      </c>
      <c r="B1377" s="47">
        <f>'Marktpreise EEX NCG 2018'!G1377+'Bayer Gesamt 2018'!E$7</f>
        <v>17.174965979381454</v>
      </c>
      <c r="C1377" s="47">
        <f>'Bayer Gesamt 2018'!M236</f>
        <v>16.766477862595419</v>
      </c>
      <c r="D1377" s="47"/>
      <c r="E1377" s="47">
        <f>IF(F1377&gt;0,F1377+'Bayer Gesamt 2018'!E$7,E1376)</f>
        <v>17.566600000000001</v>
      </c>
      <c r="F1377" s="47">
        <f>'Marktpreise EEX NCG 2018'!B1377</f>
        <v>0</v>
      </c>
      <c r="G1377">
        <f>'Marktpreise EEX NCG 2018'!H1377</f>
        <v>16.965365979381453</v>
      </c>
      <c r="H1377">
        <f>'Marktpreise EEX NCG 2018'!I1377</f>
        <v>17.698</v>
      </c>
      <c r="I1377">
        <f>'Marktpreise EEX NCG 2018'!N1377+0.19</f>
        <v>16.250185929648218</v>
      </c>
      <c r="J1377">
        <f t="shared" si="18"/>
        <v>16.762863903225806</v>
      </c>
      <c r="K1377">
        <f t="shared" si="18"/>
        <v>16.63</v>
      </c>
    </row>
    <row r="1378" spans="1:11" x14ac:dyDescent="0.2">
      <c r="A1378" s="2">
        <f>'Marktpreise EEX NCG 2018'!A1378</f>
        <v>43016</v>
      </c>
      <c r="B1378" s="47">
        <f>'Marktpreise EEX NCG 2018'!G1378+'Bayer Gesamt 2018'!E$7</f>
        <v>17.174965979381454</v>
      </c>
      <c r="C1378" s="47">
        <f>'Bayer Gesamt 2018'!M237</f>
        <v>16.766477862595419</v>
      </c>
      <c r="D1378" s="47"/>
      <c r="E1378" s="47">
        <f>IF(F1378&gt;0,F1378+'Bayer Gesamt 2018'!E$7,E1377)</f>
        <v>17.566600000000001</v>
      </c>
      <c r="F1378" s="47">
        <f>'Marktpreise EEX NCG 2018'!B1378</f>
        <v>0</v>
      </c>
      <c r="G1378">
        <f>'Marktpreise EEX NCG 2018'!H1378</f>
        <v>16.965365979381453</v>
      </c>
      <c r="H1378">
        <f>'Marktpreise EEX NCG 2018'!I1378</f>
        <v>17.89</v>
      </c>
      <c r="I1378">
        <f>'Marktpreise EEX NCG 2018'!N1378+0.19</f>
        <v>16.260422110552742</v>
      </c>
      <c r="J1378">
        <f t="shared" si="18"/>
        <v>16.762863903225806</v>
      </c>
      <c r="K1378">
        <f t="shared" si="18"/>
        <v>16.63</v>
      </c>
    </row>
    <row r="1379" spans="1:11" x14ac:dyDescent="0.2">
      <c r="A1379" s="2">
        <f>'Marktpreise EEX NCG 2018'!A1379</f>
        <v>43017</v>
      </c>
      <c r="B1379" s="47">
        <f>'Marktpreise EEX NCG 2018'!G1379+'Bayer Gesamt 2018'!E$7</f>
        <v>17.177605128205137</v>
      </c>
      <c r="C1379" s="47">
        <f>'Bayer Gesamt 2018'!M238</f>
        <v>16.766477862595419</v>
      </c>
      <c r="D1379" s="47"/>
      <c r="E1379" s="47">
        <f>IF(F1379&gt;0,F1379+'Bayer Gesamt 2018'!E$7,E1378)</f>
        <v>17.689599999999999</v>
      </c>
      <c r="F1379" s="47">
        <f>'Marktpreise EEX NCG 2018'!B1379</f>
        <v>17.48</v>
      </c>
      <c r="G1379">
        <f>'Marktpreise EEX NCG 2018'!H1379</f>
        <v>16.968005128205139</v>
      </c>
      <c r="H1379">
        <f>'Marktpreise EEX NCG 2018'!I1379</f>
        <v>18.295000000000002</v>
      </c>
      <c r="I1379">
        <f>'Marktpreise EEX NCG 2018'!N1379+0.19</f>
        <v>16.272623115577868</v>
      </c>
      <c r="J1379">
        <f t="shared" si="18"/>
        <v>16.762863903225806</v>
      </c>
      <c r="K1379">
        <f t="shared" si="18"/>
        <v>16.63</v>
      </c>
    </row>
    <row r="1380" spans="1:11" x14ac:dyDescent="0.2">
      <c r="A1380" s="2">
        <f>'Marktpreise EEX NCG 2018'!A1380</f>
        <v>43018</v>
      </c>
      <c r="B1380" s="47">
        <f>'Marktpreise EEX NCG 2018'!G1380+'Bayer Gesamt 2018'!E$7</f>
        <v>17.180406122448986</v>
      </c>
      <c r="C1380" s="47">
        <f>'Bayer Gesamt 2018'!M239</f>
        <v>16.766477862595419</v>
      </c>
      <c r="D1380" s="47"/>
      <c r="E1380" s="47">
        <f>IF(F1380&gt;0,F1380+'Bayer Gesamt 2018'!E$7,E1379)</f>
        <v>17.726599999999998</v>
      </c>
      <c r="F1380" s="47">
        <f>'Marktpreise EEX NCG 2018'!B1380</f>
        <v>17.516999999999999</v>
      </c>
      <c r="G1380">
        <f>'Marktpreise EEX NCG 2018'!H1380</f>
        <v>16.970806122448987</v>
      </c>
      <c r="H1380">
        <f>'Marktpreise EEX NCG 2018'!I1380</f>
        <v>17.849</v>
      </c>
      <c r="I1380">
        <f>'Marktpreise EEX NCG 2018'!N1380+0.19</f>
        <v>16.284296482412021</v>
      </c>
      <c r="J1380">
        <f t="shared" si="18"/>
        <v>16.762863903225806</v>
      </c>
      <c r="K1380">
        <f t="shared" si="18"/>
        <v>16.63</v>
      </c>
    </row>
    <row r="1381" spans="1:11" x14ac:dyDescent="0.2">
      <c r="A1381" s="2">
        <f>'Marktpreise EEX NCG 2018'!A1381</f>
        <v>43019</v>
      </c>
      <c r="B1381" s="47">
        <f>'Marktpreise EEX NCG 2018'!G1381+'Bayer Gesamt 2018'!E$7</f>
        <v>17.1827573604061</v>
      </c>
      <c r="C1381" s="47">
        <f>'Bayer Gesamt 2018'!M240</f>
        <v>16.766477862595419</v>
      </c>
      <c r="D1381" s="47"/>
      <c r="E1381" s="47">
        <f>IF(F1381&gt;0,F1381+'Bayer Gesamt 2018'!E$7,E1380)</f>
        <v>17.643599999999999</v>
      </c>
      <c r="F1381" s="47">
        <f>'Marktpreise EEX NCG 2018'!B1381</f>
        <v>17.434000000000001</v>
      </c>
      <c r="G1381">
        <f>'Marktpreise EEX NCG 2018'!H1381</f>
        <v>16.973157360406102</v>
      </c>
      <c r="H1381">
        <f>'Marktpreise EEX NCG 2018'!I1381</f>
        <v>17.495999999999999</v>
      </c>
      <c r="I1381">
        <f>'Marktpreise EEX NCG 2018'!N1381+0.19</f>
        <v>16.294427135678351</v>
      </c>
      <c r="J1381">
        <f t="shared" si="18"/>
        <v>16.762863903225806</v>
      </c>
      <c r="K1381">
        <f t="shared" si="18"/>
        <v>16.63</v>
      </c>
    </row>
    <row r="1382" spans="1:11" x14ac:dyDescent="0.2">
      <c r="A1382" s="2">
        <f>'Marktpreise EEX NCG 2018'!A1382</f>
        <v>43020</v>
      </c>
      <c r="B1382" s="47">
        <f>'Marktpreise EEX NCG 2018'!G1382+'Bayer Gesamt 2018'!E$7</f>
        <v>17.185307070707083</v>
      </c>
      <c r="C1382" s="47">
        <f>'Bayer Gesamt 2018'!M241</f>
        <v>16.766477862595419</v>
      </c>
      <c r="D1382" s="47"/>
      <c r="E1382" s="47">
        <f>IF(F1382&gt;0,F1382+'Bayer Gesamt 2018'!E$7,E1381)</f>
        <v>17.687600000000003</v>
      </c>
      <c r="F1382" s="47">
        <f>'Marktpreise EEX NCG 2018'!B1382</f>
        <v>17.478000000000002</v>
      </c>
      <c r="G1382">
        <f>'Marktpreise EEX NCG 2018'!H1382</f>
        <v>16.975707070707081</v>
      </c>
      <c r="H1382">
        <f>'Marktpreise EEX NCG 2018'!I1382</f>
        <v>17.238</v>
      </c>
      <c r="I1382">
        <f>'Marktpreise EEX NCG 2018'!N1382+0.19</f>
        <v>16.302653266331632</v>
      </c>
      <c r="J1382">
        <f t="shared" si="18"/>
        <v>16.762863903225806</v>
      </c>
      <c r="K1382">
        <f t="shared" si="18"/>
        <v>16.63</v>
      </c>
    </row>
    <row r="1383" spans="1:11" x14ac:dyDescent="0.2">
      <c r="A1383" s="2">
        <f>'Marktpreise EEX NCG 2018'!A1383</f>
        <v>43021</v>
      </c>
      <c r="B1383" s="47">
        <f>'Marktpreise EEX NCG 2018'!G1383+'Bayer Gesamt 2018'!E$7</f>
        <v>17.188640201005036</v>
      </c>
      <c r="C1383" s="47">
        <f>'Bayer Gesamt 2018'!M242</f>
        <v>16.766477862595419</v>
      </c>
      <c r="D1383" s="47"/>
      <c r="E1383" s="47">
        <f>IF(F1383&gt;0,F1383+'Bayer Gesamt 2018'!E$7,E1382)</f>
        <v>17.848599999999998</v>
      </c>
      <c r="F1383" s="47">
        <f>'Marktpreise EEX NCG 2018'!B1383</f>
        <v>17.638999999999999</v>
      </c>
      <c r="G1383">
        <f>'Marktpreise EEX NCG 2018'!H1383</f>
        <v>16.979040201005034</v>
      </c>
      <c r="H1383">
        <f>'Marktpreise EEX NCG 2018'!I1383</f>
        <v>16.989999999999998</v>
      </c>
      <c r="I1383">
        <f>'Marktpreise EEX NCG 2018'!N1383+0.19</f>
        <v>16.311673366834153</v>
      </c>
      <c r="J1383">
        <f t="shared" si="18"/>
        <v>16.762863903225806</v>
      </c>
      <c r="K1383">
        <f t="shared" si="18"/>
        <v>16.63</v>
      </c>
    </row>
    <row r="1384" spans="1:11" x14ac:dyDescent="0.2">
      <c r="A1384" s="2">
        <f>'Marktpreise EEX NCG 2018'!A1384</f>
        <v>43022</v>
      </c>
      <c r="B1384" s="47">
        <f>'Marktpreise EEX NCG 2018'!G1384+'Bayer Gesamt 2018'!E$7</f>
        <v>17.188640201005036</v>
      </c>
      <c r="C1384" s="47">
        <f>'Bayer Gesamt 2018'!M243</f>
        <v>16.766477862595419</v>
      </c>
      <c r="D1384" s="47"/>
      <c r="E1384" s="47">
        <f>IF(F1384&gt;0,F1384+'Bayer Gesamt 2018'!E$7,E1383)</f>
        <v>17.848599999999998</v>
      </c>
      <c r="F1384" s="47">
        <f>'Marktpreise EEX NCG 2018'!B1384</f>
        <v>0</v>
      </c>
      <c r="G1384">
        <f>'Marktpreise EEX NCG 2018'!H1384</f>
        <v>16.979040201005034</v>
      </c>
      <c r="H1384">
        <f>'Marktpreise EEX NCG 2018'!I1384</f>
        <v>16.914999999999999</v>
      </c>
      <c r="I1384">
        <f>'Marktpreise EEX NCG 2018'!N1384+0.19</f>
        <v>16.320562814070335</v>
      </c>
      <c r="J1384">
        <f t="shared" si="18"/>
        <v>16.762863903225806</v>
      </c>
      <c r="K1384">
        <f t="shared" si="18"/>
        <v>16.63</v>
      </c>
    </row>
    <row r="1385" spans="1:11" x14ac:dyDescent="0.2">
      <c r="A1385" s="2">
        <f>'Marktpreise EEX NCG 2018'!A1385</f>
        <v>43023</v>
      </c>
      <c r="B1385" s="47">
        <f>'Marktpreise EEX NCG 2018'!G1385+'Bayer Gesamt 2018'!E$7</f>
        <v>17.188640201005036</v>
      </c>
      <c r="C1385" s="47">
        <f>'Bayer Gesamt 2018'!M244</f>
        <v>16.766477862595419</v>
      </c>
      <c r="D1385" s="47"/>
      <c r="E1385" s="47">
        <f>IF(F1385&gt;0,F1385+'Bayer Gesamt 2018'!E$7,E1384)</f>
        <v>17.848599999999998</v>
      </c>
      <c r="F1385" s="47">
        <f>'Marktpreise EEX NCG 2018'!B1385</f>
        <v>0</v>
      </c>
      <c r="G1385">
        <f>'Marktpreise EEX NCG 2018'!H1385</f>
        <v>16.979040201005034</v>
      </c>
      <c r="H1385">
        <f>'Marktpreise EEX NCG 2018'!I1385</f>
        <v>16.957000000000001</v>
      </c>
      <c r="I1385">
        <f>'Marktpreise EEX NCG 2018'!N1385+0.19</f>
        <v>16.327688442211027</v>
      </c>
      <c r="J1385">
        <f t="shared" si="18"/>
        <v>16.762863903225806</v>
      </c>
      <c r="K1385">
        <f t="shared" si="18"/>
        <v>16.63</v>
      </c>
    </row>
    <row r="1386" spans="1:11" x14ac:dyDescent="0.2">
      <c r="A1386" s="2">
        <f>'Marktpreise EEX NCG 2018'!A1386</f>
        <v>43024</v>
      </c>
      <c r="B1386" s="47">
        <f>'Marktpreise EEX NCG 2018'!G1386+'Bayer Gesamt 2018'!E$7</f>
        <v>17.192490000000006</v>
      </c>
      <c r="C1386" s="47">
        <f>'Bayer Gesamt 2018'!M245</f>
        <v>16.766477862595419</v>
      </c>
      <c r="D1386" s="47"/>
      <c r="E1386" s="47">
        <f>IF(F1386&gt;0,F1386+'Bayer Gesamt 2018'!E$7,E1385)</f>
        <v>17.958599999999997</v>
      </c>
      <c r="F1386" s="47">
        <f>'Marktpreise EEX NCG 2018'!B1386</f>
        <v>17.748999999999999</v>
      </c>
      <c r="G1386">
        <f>'Marktpreise EEX NCG 2018'!H1386</f>
        <v>16.978381909547746</v>
      </c>
      <c r="H1386">
        <f>'Marktpreise EEX NCG 2018'!I1386</f>
        <v>16.948</v>
      </c>
      <c r="I1386">
        <f>'Marktpreise EEX NCG 2018'!N1386+0.19</f>
        <v>16.33426633165827</v>
      </c>
      <c r="J1386">
        <f t="shared" si="18"/>
        <v>16.762863903225806</v>
      </c>
      <c r="K1386">
        <f t="shared" si="18"/>
        <v>16.63</v>
      </c>
    </row>
    <row r="1387" spans="1:11" x14ac:dyDescent="0.2">
      <c r="A1387" s="2">
        <f>'Marktpreise EEX NCG 2018'!A1387</f>
        <v>43025</v>
      </c>
      <c r="B1387" s="47">
        <f>'Marktpreise EEX NCG 2018'!G1387+'Bayer Gesamt 2018'!E$7</f>
        <v>17.19624676616916</v>
      </c>
      <c r="C1387" s="47">
        <f>'Bayer Gesamt 2018'!M246</f>
        <v>16.766477862595419</v>
      </c>
      <c r="D1387" s="47"/>
      <c r="E1387" s="47">
        <f>IF(F1387&gt;0,F1387+'Bayer Gesamt 2018'!E$7,E1386)</f>
        <v>17.947600000000001</v>
      </c>
      <c r="F1387" s="47">
        <f>'Marktpreise EEX NCG 2018'!B1387</f>
        <v>17.738</v>
      </c>
      <c r="G1387">
        <f>'Marktpreise EEX NCG 2018'!H1387</f>
        <v>16.976713567839205</v>
      </c>
      <c r="H1387">
        <f>'Marktpreise EEX NCG 2018'!I1387</f>
        <v>16.876000000000001</v>
      </c>
      <c r="I1387">
        <f>'Marktpreise EEX NCG 2018'!N1387+0.19</f>
        <v>16.341834170854256</v>
      </c>
      <c r="J1387">
        <f t="shared" si="18"/>
        <v>16.762863903225806</v>
      </c>
      <c r="K1387">
        <f t="shared" si="18"/>
        <v>16.63</v>
      </c>
    </row>
    <row r="1388" spans="1:11" x14ac:dyDescent="0.2">
      <c r="A1388" s="2">
        <f>'Marktpreise EEX NCG 2018'!A1388</f>
        <v>43026</v>
      </c>
      <c r="B1388" s="47">
        <f>'Marktpreise EEX NCG 2018'!G1388+'Bayer Gesamt 2018'!E$7</f>
        <v>17.200005940594068</v>
      </c>
      <c r="C1388" s="47">
        <f>'Bayer Gesamt 2018'!M247</f>
        <v>16.766477862595419</v>
      </c>
      <c r="D1388" s="47"/>
      <c r="E1388" s="47">
        <f>IF(F1388&gt;0,F1388+'Bayer Gesamt 2018'!E$7,E1387)</f>
        <v>17.955599999999997</v>
      </c>
      <c r="F1388" s="47">
        <f>'Marktpreise EEX NCG 2018'!B1388</f>
        <v>17.745999999999999</v>
      </c>
      <c r="G1388">
        <f>'Marktpreise EEX NCG 2018'!H1388</f>
        <v>16.97553768844222</v>
      </c>
      <c r="H1388">
        <f>'Marktpreise EEX NCG 2018'!I1388</f>
        <v>17.21</v>
      </c>
      <c r="I1388">
        <f>'Marktpreise EEX NCG 2018'!N1388+0.19</f>
        <v>16.348497487437175</v>
      </c>
      <c r="J1388">
        <f t="shared" si="18"/>
        <v>16.762863903225806</v>
      </c>
      <c r="K1388">
        <f t="shared" si="18"/>
        <v>16.63</v>
      </c>
    </row>
    <row r="1389" spans="1:11" x14ac:dyDescent="0.2">
      <c r="A1389" s="2">
        <f>'Marktpreise EEX NCG 2018'!A1389</f>
        <v>43027</v>
      </c>
      <c r="B1389" s="47">
        <f>'Marktpreise EEX NCG 2018'!G1389+'Bayer Gesamt 2018'!E$7</f>
        <v>17.202915270935968</v>
      </c>
      <c r="C1389" s="47">
        <f>'Bayer Gesamt 2018'!M248</f>
        <v>16.766477862595419</v>
      </c>
      <c r="D1389" s="47"/>
      <c r="E1389" s="47">
        <f>IF(F1389&gt;0,F1389+'Bayer Gesamt 2018'!E$7,E1388)</f>
        <v>17.790599999999998</v>
      </c>
      <c r="F1389" s="47">
        <f>'Marktpreise EEX NCG 2018'!B1389</f>
        <v>17.581</v>
      </c>
      <c r="G1389">
        <f>'Marktpreise EEX NCG 2018'!H1389</f>
        <v>16.974386934673376</v>
      </c>
      <c r="H1389">
        <f>'Marktpreise EEX NCG 2018'!I1389</f>
        <v>17.012</v>
      </c>
      <c r="I1389">
        <f>'Marktpreise EEX NCG 2018'!N1389+0.19</f>
        <v>16.352753768844199</v>
      </c>
      <c r="J1389">
        <f t="shared" ref="J1389:K1404" si="19">J1388</f>
        <v>16.762863903225806</v>
      </c>
      <c r="K1389">
        <f t="shared" si="19"/>
        <v>16.63</v>
      </c>
    </row>
    <row r="1390" spans="1:11" x14ac:dyDescent="0.2">
      <c r="A1390" s="2">
        <f>'Marktpreise EEX NCG 2018'!A1390</f>
        <v>43028</v>
      </c>
      <c r="B1390" s="47">
        <f>'Marktpreise EEX NCG 2018'!G1390+'Bayer Gesamt 2018'!E$7</f>
        <v>17.204600000000006</v>
      </c>
      <c r="C1390" s="47">
        <f>'Bayer Gesamt 2018'!M249</f>
        <v>16.766477862595419</v>
      </c>
      <c r="D1390" s="47"/>
      <c r="E1390" s="47">
        <f>IF(F1390&gt;0,F1390+'Bayer Gesamt 2018'!E$7,E1389)</f>
        <v>17.546599999999998</v>
      </c>
      <c r="F1390" s="47">
        <f>'Marktpreise EEX NCG 2018'!B1390</f>
        <v>17.337</v>
      </c>
      <c r="G1390">
        <f>'Marktpreise EEX NCG 2018'!H1390</f>
        <v>16.976200000000009</v>
      </c>
      <c r="H1390">
        <f>'Marktpreise EEX NCG 2018'!I1390</f>
        <v>16.748999999999999</v>
      </c>
      <c r="I1390">
        <f>'Marktpreise EEX NCG 2018'!N1390+0.19</f>
        <v>16.354030150753751</v>
      </c>
      <c r="J1390">
        <f t="shared" si="19"/>
        <v>16.762863903225806</v>
      </c>
      <c r="K1390">
        <f t="shared" si="19"/>
        <v>16.63</v>
      </c>
    </row>
    <row r="1391" spans="1:11" x14ac:dyDescent="0.2">
      <c r="A1391" s="2">
        <f>'Marktpreise EEX NCG 2018'!A1391</f>
        <v>43029</v>
      </c>
      <c r="B1391" s="47">
        <f>'Marktpreise EEX NCG 2018'!G1391+'Bayer Gesamt 2018'!E$7</f>
        <v>17.204600000000006</v>
      </c>
      <c r="C1391" s="47">
        <f>'Bayer Gesamt 2018'!M250</f>
        <v>16.766477862595419</v>
      </c>
      <c r="D1391" s="47"/>
      <c r="E1391" s="47">
        <f>IF(F1391&gt;0,F1391+'Bayer Gesamt 2018'!E$7,E1390)</f>
        <v>17.546599999999998</v>
      </c>
      <c r="F1391" s="47">
        <f>'Marktpreise EEX NCG 2018'!B1391</f>
        <v>0</v>
      </c>
      <c r="G1391">
        <f>'Marktpreise EEX NCG 2018'!H1391</f>
        <v>16.976200000000009</v>
      </c>
      <c r="H1391">
        <f>'Marktpreise EEX NCG 2018'!I1391</f>
        <v>16.803000000000001</v>
      </c>
      <c r="I1391">
        <f>'Marktpreise EEX NCG 2018'!N1391+0.19</f>
        <v>16.357256281407018</v>
      </c>
      <c r="J1391">
        <f t="shared" si="19"/>
        <v>16.762863903225806</v>
      </c>
      <c r="K1391">
        <f t="shared" si="19"/>
        <v>16.63</v>
      </c>
    </row>
    <row r="1392" spans="1:11" x14ac:dyDescent="0.2">
      <c r="A1392" s="2">
        <f>'Marktpreise EEX NCG 2018'!A1392</f>
        <v>43030</v>
      </c>
      <c r="B1392" s="47">
        <f>'Marktpreise EEX NCG 2018'!G1392+'Bayer Gesamt 2018'!E$7</f>
        <v>17.204600000000006</v>
      </c>
      <c r="C1392" s="47">
        <f>'Bayer Gesamt 2018'!M251</f>
        <v>16.766477862595419</v>
      </c>
      <c r="D1392" s="47"/>
      <c r="E1392" s="47">
        <f>IF(F1392&gt;0,F1392+'Bayer Gesamt 2018'!E$7,E1391)</f>
        <v>17.546599999999998</v>
      </c>
      <c r="F1392" s="47">
        <f>'Marktpreise EEX NCG 2018'!B1392</f>
        <v>0</v>
      </c>
      <c r="G1392">
        <f>'Marktpreise EEX NCG 2018'!H1392</f>
        <v>16.971005025125638</v>
      </c>
      <c r="H1392">
        <f>'Marktpreise EEX NCG 2018'!I1392</f>
        <v>17.28</v>
      </c>
      <c r="I1392">
        <f>'Marktpreise EEX NCG 2018'!N1392+0.19</f>
        <v>16.360944723618072</v>
      </c>
      <c r="J1392">
        <f t="shared" si="19"/>
        <v>16.762863903225806</v>
      </c>
      <c r="K1392">
        <f t="shared" si="19"/>
        <v>16.63</v>
      </c>
    </row>
    <row r="1393" spans="1:11" x14ac:dyDescent="0.2">
      <c r="A1393" s="2">
        <f>'Marktpreise EEX NCG 2018'!A1393</f>
        <v>43031</v>
      </c>
      <c r="B1393" s="47">
        <f>'Marktpreise EEX NCG 2018'!G1393+'Bayer Gesamt 2018'!E$7</f>
        <v>17.206019512195134</v>
      </c>
      <c r="C1393" s="47">
        <f>'Bayer Gesamt 2018'!M252</f>
        <v>16.766477862595419</v>
      </c>
      <c r="D1393" s="47"/>
      <c r="E1393" s="47">
        <f>IF(F1393&gt;0,F1393+'Bayer Gesamt 2018'!E$7,E1392)</f>
        <v>17.495600000000003</v>
      </c>
      <c r="F1393" s="47">
        <f>'Marktpreise EEX NCG 2018'!B1393</f>
        <v>17.286000000000001</v>
      </c>
      <c r="G1393">
        <f>'Marktpreise EEX NCG 2018'!H1393</f>
        <v>16.967266331658301</v>
      </c>
      <c r="H1393">
        <f>'Marktpreise EEX NCG 2018'!I1393</f>
        <v>17.134</v>
      </c>
      <c r="I1393">
        <f>'Marktpreise EEX NCG 2018'!N1393+0.19</f>
        <v>16.364020100502483</v>
      </c>
      <c r="J1393">
        <f t="shared" si="19"/>
        <v>16.762863903225806</v>
      </c>
      <c r="K1393">
        <f t="shared" si="19"/>
        <v>16.63</v>
      </c>
    </row>
    <row r="1394" spans="1:11" x14ac:dyDescent="0.2">
      <c r="A1394" s="2">
        <f>'Marktpreise EEX NCG 2018'!A1394</f>
        <v>43032</v>
      </c>
      <c r="B1394" s="47">
        <f>'Marktpreise EEX NCG 2018'!G1394+'Bayer Gesamt 2018'!E$7</f>
        <v>17.207308737864089</v>
      </c>
      <c r="C1394" s="47">
        <f>'Bayer Gesamt 2018'!M253</f>
        <v>16.766477862595419</v>
      </c>
      <c r="D1394" s="47"/>
      <c r="E1394" s="47">
        <f>IF(F1394&gt;0,F1394+'Bayer Gesamt 2018'!E$7,E1393)</f>
        <v>17.471600000000002</v>
      </c>
      <c r="F1394" s="47">
        <f>'Marktpreise EEX NCG 2018'!B1394</f>
        <v>17.262</v>
      </c>
      <c r="G1394">
        <f>'Marktpreise EEX NCG 2018'!H1394</f>
        <v>16.960693467336693</v>
      </c>
      <c r="H1394">
        <f>'Marktpreise EEX NCG 2018'!I1394</f>
        <v>17.126000000000001</v>
      </c>
      <c r="I1394">
        <f>'Marktpreise EEX NCG 2018'!N1394+0.19</f>
        <v>16.367884422110524</v>
      </c>
      <c r="J1394">
        <f t="shared" si="19"/>
        <v>16.762863903225806</v>
      </c>
      <c r="K1394">
        <f t="shared" si="19"/>
        <v>16.63</v>
      </c>
    </row>
    <row r="1395" spans="1:11" x14ac:dyDescent="0.2">
      <c r="A1395" s="2">
        <f>'Marktpreise EEX NCG 2018'!A1395</f>
        <v>43033</v>
      </c>
      <c r="B1395" s="47">
        <f>'Marktpreise EEX NCG 2018'!G1395+'Bayer Gesamt 2018'!E$7</f>
        <v>17.209628985507258</v>
      </c>
      <c r="C1395" s="47">
        <f>'Bayer Gesamt 2018'!M254</f>
        <v>16.766477862595419</v>
      </c>
      <c r="D1395" s="47"/>
      <c r="E1395" s="47">
        <f>IF(F1395&gt;0,F1395+'Bayer Gesamt 2018'!E$7,E1394)</f>
        <v>17.687600000000003</v>
      </c>
      <c r="F1395" s="47">
        <f>'Marktpreise EEX NCG 2018'!B1395</f>
        <v>17.478000000000002</v>
      </c>
      <c r="G1395">
        <f>'Marktpreise EEX NCG 2018'!H1395</f>
        <v>16.956010050251265</v>
      </c>
      <c r="H1395">
        <f>'Marktpreise EEX NCG 2018'!I1395</f>
        <v>17.297000000000001</v>
      </c>
      <c r="I1395">
        <f>'Marktpreise EEX NCG 2018'!N1395+0.19</f>
        <v>16.373944723618052</v>
      </c>
      <c r="J1395">
        <f t="shared" si="19"/>
        <v>16.762863903225806</v>
      </c>
      <c r="K1395">
        <f t="shared" si="19"/>
        <v>16.63</v>
      </c>
    </row>
    <row r="1396" spans="1:11" x14ac:dyDescent="0.2">
      <c r="A1396" s="2">
        <f>'Marktpreise EEX NCG 2018'!A1396</f>
        <v>43034</v>
      </c>
      <c r="B1396" s="47">
        <f>'Marktpreise EEX NCG 2018'!G1396+'Bayer Gesamt 2018'!E$7</f>
        <v>17.211917307692318</v>
      </c>
      <c r="C1396" s="47">
        <f>'Bayer Gesamt 2018'!M255</f>
        <v>16.766477862595419</v>
      </c>
      <c r="D1396" s="47"/>
      <c r="E1396" s="47">
        <f>IF(F1396&gt;0,F1396+'Bayer Gesamt 2018'!E$7,E1395)</f>
        <v>17.685600000000001</v>
      </c>
      <c r="F1396" s="47">
        <f>'Marktpreise EEX NCG 2018'!B1396</f>
        <v>17.475999999999999</v>
      </c>
      <c r="G1396">
        <f>'Marktpreise EEX NCG 2018'!H1396</f>
        <v>16.951567839195992</v>
      </c>
      <c r="H1396">
        <f>'Marktpreise EEX NCG 2018'!I1396</f>
        <v>17.259</v>
      </c>
      <c r="I1396">
        <f>'Marktpreise EEX NCG 2018'!N1396+0.19</f>
        <v>16.378688442211015</v>
      </c>
      <c r="J1396">
        <f t="shared" si="19"/>
        <v>16.762863903225806</v>
      </c>
      <c r="K1396">
        <f t="shared" si="19"/>
        <v>16.63</v>
      </c>
    </row>
    <row r="1397" spans="1:11" x14ac:dyDescent="0.2">
      <c r="A1397" s="2">
        <f>'Marktpreise EEX NCG 2018'!A1397</f>
        <v>43035</v>
      </c>
      <c r="B1397" s="47">
        <f>'Marktpreise EEX NCG 2018'!G1397+'Bayer Gesamt 2018'!E$7</f>
        <v>17.215102392344512</v>
      </c>
      <c r="C1397" s="47">
        <f>'Bayer Gesamt 2018'!M256</f>
        <v>16.766477862595419</v>
      </c>
      <c r="D1397" s="47"/>
      <c r="E1397" s="47">
        <f>IF(F1397&gt;0,F1397+'Bayer Gesamt 2018'!E$7,E1396)</f>
        <v>17.877600000000001</v>
      </c>
      <c r="F1397" s="47">
        <f>'Marktpreise EEX NCG 2018'!B1397</f>
        <v>17.667999999999999</v>
      </c>
      <c r="G1397">
        <f>'Marktpreise EEX NCG 2018'!H1397</f>
        <v>16.955150000000014</v>
      </c>
      <c r="H1397">
        <f>'Marktpreise EEX NCG 2018'!I1397</f>
        <v>17.012</v>
      </c>
      <c r="I1397">
        <f>'Marktpreise EEX NCG 2018'!N1397+0.19</f>
        <v>16.383195979899444</v>
      </c>
      <c r="J1397">
        <f t="shared" si="19"/>
        <v>16.762863903225806</v>
      </c>
      <c r="K1397">
        <f t="shared" si="19"/>
        <v>16.63</v>
      </c>
    </row>
    <row r="1398" spans="1:11" x14ac:dyDescent="0.2">
      <c r="A1398" s="2">
        <f>'Marktpreise EEX NCG 2018'!A1398</f>
        <v>43036</v>
      </c>
      <c r="B1398" s="47">
        <f>'Marktpreise EEX NCG 2018'!G1398+'Bayer Gesamt 2018'!E$7</f>
        <v>17.215102392344512</v>
      </c>
      <c r="C1398" s="47">
        <f>'Bayer Gesamt 2018'!M257</f>
        <v>16.766477862595419</v>
      </c>
      <c r="D1398" s="47"/>
      <c r="E1398" s="47">
        <f>IF(F1398&gt;0,F1398+'Bayer Gesamt 2018'!E$7,E1397)</f>
        <v>17.877600000000001</v>
      </c>
      <c r="F1398" s="47">
        <f>'Marktpreise EEX NCG 2018'!B1398</f>
        <v>0</v>
      </c>
      <c r="G1398">
        <f>'Marktpreise EEX NCG 2018'!H1398</f>
        <v>16.955150000000014</v>
      </c>
      <c r="H1398">
        <f>'Marktpreise EEX NCG 2018'!I1398</f>
        <v>17.268999999999998</v>
      </c>
      <c r="I1398">
        <f>'Marktpreise EEX NCG 2018'!N1398+0.19</f>
        <v>16.389879396984881</v>
      </c>
      <c r="J1398">
        <f t="shared" si="19"/>
        <v>16.762863903225806</v>
      </c>
      <c r="K1398">
        <f t="shared" si="19"/>
        <v>16.63</v>
      </c>
    </row>
    <row r="1399" spans="1:11" x14ac:dyDescent="0.2">
      <c r="A1399" s="2">
        <f>'Marktpreise EEX NCG 2018'!A1399</f>
        <v>43037</v>
      </c>
      <c r="B1399" s="47">
        <f>'Marktpreise EEX NCG 2018'!G1399+'Bayer Gesamt 2018'!E$7</f>
        <v>17.215102392344512</v>
      </c>
      <c r="C1399" s="47">
        <f>'Bayer Gesamt 2018'!M258</f>
        <v>16.766477862595419</v>
      </c>
      <c r="D1399" s="47"/>
      <c r="E1399" s="47">
        <f>IF(F1399&gt;0,F1399+'Bayer Gesamt 2018'!E$7,E1398)</f>
        <v>17.877600000000001</v>
      </c>
      <c r="F1399" s="47">
        <f>'Marktpreise EEX NCG 2018'!B1399</f>
        <v>0</v>
      </c>
      <c r="G1399">
        <f>'Marktpreise EEX NCG 2018'!H1399</f>
        <v>16.950000000000014</v>
      </c>
      <c r="H1399">
        <f>'Marktpreise EEX NCG 2018'!I1399</f>
        <v>17.585000000000001</v>
      </c>
      <c r="I1399">
        <f>'Marktpreise EEX NCG 2018'!N1399+0.19</f>
        <v>16.395798994974829</v>
      </c>
      <c r="J1399">
        <f t="shared" si="19"/>
        <v>16.762863903225806</v>
      </c>
      <c r="K1399">
        <f t="shared" si="19"/>
        <v>16.63</v>
      </c>
    </row>
    <row r="1400" spans="1:11" x14ac:dyDescent="0.2">
      <c r="A1400" s="2">
        <f>'Marktpreise EEX NCG 2018'!A1400</f>
        <v>43038</v>
      </c>
      <c r="B1400" s="47">
        <f>'Marktpreise EEX NCG 2018'!G1400+'Bayer Gesamt 2018'!E$7</f>
        <v>17.218004761904773</v>
      </c>
      <c r="C1400" s="47">
        <f>'Bayer Gesamt 2018'!M259</f>
        <v>16.766477862595419</v>
      </c>
      <c r="D1400" s="47"/>
      <c r="E1400" s="47">
        <f>IF(F1400&gt;0,F1400+'Bayer Gesamt 2018'!E$7,E1399)</f>
        <v>17.824599999999997</v>
      </c>
      <c r="F1400" s="47">
        <f>'Marktpreise EEX NCG 2018'!B1400</f>
        <v>17.614999999999998</v>
      </c>
      <c r="G1400">
        <f>'Marktpreise EEX NCG 2018'!H1400</f>
        <v>16.946206030150766</v>
      </c>
      <c r="H1400">
        <f>'Marktpreise EEX NCG 2018'!I1400</f>
        <v>18.058</v>
      </c>
      <c r="I1400">
        <f>'Marktpreise EEX NCG 2018'!N1400+0.19</f>
        <v>16.405693467336643</v>
      </c>
      <c r="J1400">
        <f t="shared" si="19"/>
        <v>16.762863903225806</v>
      </c>
      <c r="K1400">
        <f t="shared" si="19"/>
        <v>16.63</v>
      </c>
    </row>
    <row r="1401" spans="1:11" x14ac:dyDescent="0.2">
      <c r="A1401" s="2">
        <f>'Marktpreise EEX NCG 2018'!A1401</f>
        <v>43039</v>
      </c>
      <c r="B1401" s="47">
        <f>'Marktpreise EEX NCG 2018'!G1401+'Bayer Gesamt 2018'!E$7</f>
        <v>17.221505213270149</v>
      </c>
      <c r="C1401" s="47">
        <f>'Bayer Gesamt 2018'!M260</f>
        <v>16.766477862595419</v>
      </c>
      <c r="D1401" s="47"/>
      <c r="E1401" s="47">
        <f>IF(F1401&gt;0,F1401+'Bayer Gesamt 2018'!E$7,E1400)</f>
        <v>17.956600000000002</v>
      </c>
      <c r="F1401" s="47">
        <f>'Marktpreise EEX NCG 2018'!B1401</f>
        <v>17.747</v>
      </c>
      <c r="G1401">
        <f>'Marktpreise EEX NCG 2018'!H1401</f>
        <v>16.943125628140713</v>
      </c>
      <c r="H1401">
        <f>'Marktpreise EEX NCG 2018'!I1401</f>
        <v>18.062000000000001</v>
      </c>
      <c r="I1401">
        <f>'Marktpreise EEX NCG 2018'!N1401+0.19</f>
        <v>16.415879396984892</v>
      </c>
      <c r="J1401">
        <f t="shared" si="19"/>
        <v>16.762863903225806</v>
      </c>
      <c r="K1401">
        <f t="shared" si="19"/>
        <v>16.63</v>
      </c>
    </row>
    <row r="1402" spans="1:11" x14ac:dyDescent="0.2">
      <c r="A1402" s="2">
        <f>'Marktpreise EEX NCG 2018'!A1402</f>
        <v>43040</v>
      </c>
      <c r="B1402" s="47">
        <f>'Marktpreise EEX NCG 2018'!G1402+'Bayer Gesamt 2018'!E$7</f>
        <v>17.225486792452841</v>
      </c>
      <c r="C1402" s="47">
        <f>'Bayer Gesamt 2018'!M261</f>
        <v>16.766477862595419</v>
      </c>
      <c r="D1402" s="47"/>
      <c r="E1402" s="47">
        <f>IF(F1402&gt;0,F1402+'Bayer Gesamt 2018'!E$7,E1401)</f>
        <v>18.065600000000003</v>
      </c>
      <c r="F1402" s="47">
        <f>'Marktpreise EEX NCG 2018'!B1402</f>
        <v>17.856000000000002</v>
      </c>
      <c r="G1402">
        <f>'Marktpreise EEX NCG 2018'!H1402</f>
        <v>16.940643216080414</v>
      </c>
      <c r="H1402">
        <f>'Marktpreise EEX NCG 2018'!I1402</f>
        <v>18.161999999999999</v>
      </c>
      <c r="I1402">
        <f>'Marktpreise EEX NCG 2018'!N1402+0.19</f>
        <v>16.426462311557756</v>
      </c>
      <c r="J1402">
        <v>17.111137316666667</v>
      </c>
      <c r="K1402">
        <f t="shared" si="19"/>
        <v>16.63</v>
      </c>
    </row>
    <row r="1403" spans="1:11" x14ac:dyDescent="0.2">
      <c r="A1403" s="2">
        <f>'Marktpreise EEX NCG 2018'!A1403</f>
        <v>43041</v>
      </c>
      <c r="B1403" s="47">
        <f>'Marktpreise EEX NCG 2018'!G1403+'Bayer Gesamt 2018'!E$7</f>
        <v>17.228853521126773</v>
      </c>
      <c r="C1403" s="47">
        <f>'Bayer Gesamt 2018'!M262</f>
        <v>16.766477862595419</v>
      </c>
      <c r="D1403" s="47"/>
      <c r="E1403" s="47">
        <f>IF(F1403&gt;0,F1403+'Bayer Gesamt 2018'!E$7,E1402)</f>
        <v>17.942599999999999</v>
      </c>
      <c r="F1403" s="47">
        <f>'Marktpreise EEX NCG 2018'!B1403</f>
        <v>17.733000000000001</v>
      </c>
      <c r="G1403">
        <f>'Marktpreise EEX NCG 2018'!H1403</f>
        <v>16.936587939698505</v>
      </c>
      <c r="H1403">
        <f>'Marktpreise EEX NCG 2018'!I1403</f>
        <v>18.236999999999998</v>
      </c>
      <c r="I1403">
        <f>'Marktpreise EEX NCG 2018'!N1403+0.19</f>
        <v>16.435824120602987</v>
      </c>
      <c r="J1403">
        <f>J1402</f>
        <v>17.111137316666667</v>
      </c>
      <c r="K1403">
        <f t="shared" si="19"/>
        <v>16.63</v>
      </c>
    </row>
    <row r="1404" spans="1:11" x14ac:dyDescent="0.2">
      <c r="A1404" s="2">
        <f>'Marktpreise EEX NCG 2018'!A1404</f>
        <v>43042</v>
      </c>
      <c r="B1404" s="47">
        <f>'Marktpreise EEX NCG 2018'!G1404+'Bayer Gesamt 2018'!E$7</f>
        <v>17.231291588785062</v>
      </c>
      <c r="C1404" s="47">
        <f>'Bayer Gesamt 2018'!M263</f>
        <v>16.766477862595419</v>
      </c>
      <c r="D1404" s="47"/>
      <c r="E1404" s="47">
        <f>IF(F1404&gt;0,F1404+'Bayer Gesamt 2018'!E$7,E1403)</f>
        <v>17.750599999999999</v>
      </c>
      <c r="F1404" s="47">
        <f>'Marktpreise EEX NCG 2018'!B1404</f>
        <v>17.541</v>
      </c>
      <c r="G1404">
        <f>'Marktpreise EEX NCG 2018'!H1404</f>
        <v>16.939610000000012</v>
      </c>
      <c r="H1404">
        <f>'Marktpreise EEX NCG 2018'!I1404</f>
        <v>17.82</v>
      </c>
      <c r="I1404">
        <f>'Marktpreise EEX NCG 2018'!N1404+0.19</f>
        <v>16.443005025125601</v>
      </c>
      <c r="J1404">
        <f t="shared" ref="J1404:K1419" si="20">J1403</f>
        <v>17.111137316666667</v>
      </c>
      <c r="K1404">
        <f t="shared" si="19"/>
        <v>16.63</v>
      </c>
    </row>
    <row r="1405" spans="1:11" x14ac:dyDescent="0.2">
      <c r="A1405" s="2">
        <f>'Marktpreise EEX NCG 2018'!A1405</f>
        <v>43043</v>
      </c>
      <c r="B1405" s="47">
        <f>'Marktpreise EEX NCG 2018'!G1405+'Bayer Gesamt 2018'!E$7</f>
        <v>17.231291588785062</v>
      </c>
      <c r="C1405" s="47">
        <f>'Bayer Gesamt 2018'!M264</f>
        <v>16.766477862595419</v>
      </c>
      <c r="D1405" s="47"/>
      <c r="E1405" s="47">
        <f>IF(F1405&gt;0,F1405+'Bayer Gesamt 2018'!E$7,E1404)</f>
        <v>17.750599999999999</v>
      </c>
      <c r="F1405" s="47">
        <f>'Marktpreise EEX NCG 2018'!B1405</f>
        <v>0</v>
      </c>
      <c r="G1405">
        <f>'Marktpreise EEX NCG 2018'!H1405</f>
        <v>16.939610000000012</v>
      </c>
      <c r="H1405">
        <f>'Marktpreise EEX NCG 2018'!I1405</f>
        <v>17.913</v>
      </c>
      <c r="I1405">
        <f>'Marktpreise EEX NCG 2018'!N1405+0.19</f>
        <v>16.449095477386905</v>
      </c>
      <c r="J1405">
        <f t="shared" si="20"/>
        <v>17.111137316666667</v>
      </c>
      <c r="K1405">
        <f t="shared" si="20"/>
        <v>16.63</v>
      </c>
    </row>
    <row r="1406" spans="1:11" x14ac:dyDescent="0.2">
      <c r="A1406" s="2">
        <f>'Marktpreise EEX NCG 2018'!A1406</f>
        <v>43044</v>
      </c>
      <c r="B1406" s="47">
        <f>'Marktpreise EEX NCG 2018'!G1406+'Bayer Gesamt 2018'!E$7</f>
        <v>17.231291588785062</v>
      </c>
      <c r="C1406" s="47">
        <f>'Bayer Gesamt 2018'!M265</f>
        <v>16.766477862595419</v>
      </c>
      <c r="D1406" s="47"/>
      <c r="E1406" s="47">
        <f>IF(F1406&gt;0,F1406+'Bayer Gesamt 2018'!E$7,E1405)</f>
        <v>17.750599999999999</v>
      </c>
      <c r="F1406" s="47">
        <f>'Marktpreise EEX NCG 2018'!B1406</f>
        <v>0</v>
      </c>
      <c r="G1406">
        <f>'Marktpreise EEX NCG 2018'!H1406</f>
        <v>16.931165829145741</v>
      </c>
      <c r="H1406">
        <f>'Marktpreise EEX NCG 2018'!I1406</f>
        <v>18.215</v>
      </c>
      <c r="I1406">
        <f>'Marktpreise EEX NCG 2018'!N1406+0.19</f>
        <v>16.454894472361772</v>
      </c>
      <c r="J1406">
        <f t="shared" si="20"/>
        <v>17.111137316666667</v>
      </c>
      <c r="K1406">
        <f t="shared" si="20"/>
        <v>16.63</v>
      </c>
    </row>
    <row r="1407" spans="1:11" x14ac:dyDescent="0.2">
      <c r="A1407" s="2">
        <f>'Marktpreise EEX NCG 2018'!A1407</f>
        <v>43045</v>
      </c>
      <c r="B1407" s="47">
        <f>'Marktpreise EEX NCG 2018'!G1407+'Bayer Gesamt 2018'!E$7</f>
        <v>17.236009302325591</v>
      </c>
      <c r="C1407" s="47">
        <f>'Bayer Gesamt 2018'!M266</f>
        <v>16.766477862595419</v>
      </c>
      <c r="D1407" s="47"/>
      <c r="E1407" s="47">
        <f>IF(F1407&gt;0,F1407+'Bayer Gesamt 2018'!E$7,E1406)</f>
        <v>18.245600000000003</v>
      </c>
      <c r="F1407" s="47">
        <f>'Marktpreise EEX NCG 2018'!B1407</f>
        <v>18.036000000000001</v>
      </c>
      <c r="G1407">
        <f>'Marktpreise EEX NCG 2018'!H1407</f>
        <v>16.929286432160819</v>
      </c>
      <c r="H1407">
        <f>'Marktpreise EEX NCG 2018'!I1407</f>
        <v>19.05</v>
      </c>
      <c r="I1407">
        <f>'Marktpreise EEX NCG 2018'!N1407+0.19</f>
        <v>16.466497487437138</v>
      </c>
      <c r="J1407">
        <f t="shared" si="20"/>
        <v>17.111137316666667</v>
      </c>
      <c r="K1407">
        <f t="shared" si="20"/>
        <v>16.63</v>
      </c>
    </row>
    <row r="1408" spans="1:11" x14ac:dyDescent="0.2">
      <c r="A1408" s="2">
        <f>'Marktpreise EEX NCG 2018'!A1408</f>
        <v>43046</v>
      </c>
      <c r="B1408" s="47">
        <f>'Marktpreise EEX NCG 2018'!G1408+'Bayer Gesamt 2018'!E$7</f>
        <v>17.241803703703717</v>
      </c>
      <c r="C1408" s="47">
        <f>'Bayer Gesamt 2018'!M267</f>
        <v>16.766477862595419</v>
      </c>
      <c r="D1408" s="47"/>
      <c r="E1408" s="47">
        <f>IF(F1408&gt;0,F1408+'Bayer Gesamt 2018'!E$7,E1407)</f>
        <v>18.4876</v>
      </c>
      <c r="F1408" s="47">
        <f>'Marktpreise EEX NCG 2018'!B1408</f>
        <v>18.277999999999999</v>
      </c>
      <c r="G1408">
        <f>'Marktpreise EEX NCG 2018'!H1408</f>
        <v>16.929929648241217</v>
      </c>
      <c r="H1408">
        <f>'Marktpreise EEX NCG 2018'!I1408</f>
        <v>19.34</v>
      </c>
      <c r="I1408">
        <f>'Marktpreise EEX NCG 2018'!N1408+0.19</f>
        <v>16.479723618090411</v>
      </c>
      <c r="J1408">
        <f t="shared" si="20"/>
        <v>17.111137316666667</v>
      </c>
      <c r="K1408">
        <f t="shared" si="20"/>
        <v>16.63</v>
      </c>
    </row>
    <row r="1409" spans="1:11" x14ac:dyDescent="0.2">
      <c r="A1409" s="2">
        <f>'Marktpreise EEX NCG 2018'!A1409</f>
        <v>43047</v>
      </c>
      <c r="B1409" s="47">
        <f>'Marktpreise EEX NCG 2018'!G1409+'Bayer Gesamt 2018'!E$7</f>
        <v>17.247710599078353</v>
      </c>
      <c r="C1409" s="47">
        <f>'Bayer Gesamt 2018'!M268</f>
        <v>16.766477862595419</v>
      </c>
      <c r="D1409" s="47"/>
      <c r="E1409" s="47">
        <f>IF(F1409&gt;0,F1409+'Bayer Gesamt 2018'!E$7,E1408)</f>
        <v>18.523600000000002</v>
      </c>
      <c r="F1409" s="47">
        <f>'Marktpreise EEX NCG 2018'!B1409</f>
        <v>18.314</v>
      </c>
      <c r="G1409">
        <f>'Marktpreise EEX NCG 2018'!H1409</f>
        <v>16.93075376884423</v>
      </c>
      <c r="H1409">
        <f>'Marktpreise EEX NCG 2018'!I1409</f>
        <v>19.376999999999999</v>
      </c>
      <c r="I1409">
        <f>'Marktpreise EEX NCG 2018'!N1409+0.19</f>
        <v>16.493155778894426</v>
      </c>
      <c r="J1409">
        <f t="shared" si="20"/>
        <v>17.111137316666667</v>
      </c>
      <c r="K1409">
        <f t="shared" si="20"/>
        <v>16.63</v>
      </c>
    </row>
    <row r="1410" spans="1:11" x14ac:dyDescent="0.2">
      <c r="A1410" s="2">
        <f>'Marktpreise EEX NCG 2018'!A1410</f>
        <v>43048</v>
      </c>
      <c r="B1410" s="47">
        <f>'Marktpreise EEX NCG 2018'!G1410+'Bayer Gesamt 2018'!E$7</f>
        <v>17.254393577981659</v>
      </c>
      <c r="C1410" s="47">
        <f>'Bayer Gesamt 2018'!M269</f>
        <v>16.766477862595419</v>
      </c>
      <c r="D1410" s="47"/>
      <c r="E1410" s="47">
        <f>IF(F1410&gt;0,F1410+'Bayer Gesamt 2018'!E$7,E1409)</f>
        <v>18.704599999999999</v>
      </c>
      <c r="F1410" s="47">
        <f>'Marktpreise EEX NCG 2018'!B1410</f>
        <v>18.495000000000001</v>
      </c>
      <c r="G1410">
        <f>'Marktpreise EEX NCG 2018'!H1410</f>
        <v>16.93349246231157</v>
      </c>
      <c r="H1410">
        <f>'Marktpreise EEX NCG 2018'!I1410</f>
        <v>19.481999999999999</v>
      </c>
      <c r="I1410">
        <f>'Marktpreise EEX NCG 2018'!N1410+0.19</f>
        <v>16.506834170854233</v>
      </c>
      <c r="J1410">
        <f t="shared" si="20"/>
        <v>17.111137316666667</v>
      </c>
      <c r="K1410">
        <f t="shared" si="20"/>
        <v>16.63</v>
      </c>
    </row>
    <row r="1411" spans="1:11" x14ac:dyDescent="0.2">
      <c r="A1411" s="2">
        <f>'Marktpreise EEX NCG 2018'!A1411</f>
        <v>43049</v>
      </c>
      <c r="B1411" s="47">
        <f>'Marktpreise EEX NCG 2018'!G1411+'Bayer Gesamt 2018'!E$7</f>
        <v>17.261883105022839</v>
      </c>
      <c r="C1411" s="47">
        <f>'Bayer Gesamt 2018'!M270</f>
        <v>16.766477862595419</v>
      </c>
      <c r="D1411" s="47"/>
      <c r="E1411" s="47">
        <f>IF(F1411&gt;0,F1411+'Bayer Gesamt 2018'!E$7,E1410)</f>
        <v>18.894599999999997</v>
      </c>
      <c r="F1411" s="47">
        <f>'Marktpreise EEX NCG 2018'!B1411</f>
        <v>18.684999999999999</v>
      </c>
      <c r="G1411">
        <f>'Marktpreise EEX NCG 2018'!H1411</f>
        <v>16.942250000000012</v>
      </c>
      <c r="H1411">
        <f>'Marktpreise EEX NCG 2018'!I1411</f>
        <v>19.475999999999999</v>
      </c>
      <c r="I1411">
        <f>'Marktpreise EEX NCG 2018'!N1411+0.19</f>
        <v>16.519552763819053</v>
      </c>
      <c r="J1411">
        <f t="shared" si="20"/>
        <v>17.111137316666667</v>
      </c>
      <c r="K1411">
        <f t="shared" si="20"/>
        <v>16.63</v>
      </c>
    </row>
    <row r="1412" spans="1:11" x14ac:dyDescent="0.2">
      <c r="A1412" s="2">
        <f>'Marktpreise EEX NCG 2018'!A1412</f>
        <v>43050</v>
      </c>
      <c r="B1412" s="47">
        <f>'Marktpreise EEX NCG 2018'!G1412+'Bayer Gesamt 2018'!E$7</f>
        <v>17.261883105022839</v>
      </c>
      <c r="C1412" s="47">
        <f>'Bayer Gesamt 2018'!M271</f>
        <v>16.766477862595419</v>
      </c>
      <c r="D1412" s="47"/>
      <c r="E1412" s="47">
        <f>IF(F1412&gt;0,F1412+'Bayer Gesamt 2018'!E$7,E1411)</f>
        <v>18.894599999999997</v>
      </c>
      <c r="F1412" s="47">
        <f>'Marktpreise EEX NCG 2018'!B1412</f>
        <v>0</v>
      </c>
      <c r="G1412">
        <f>'Marktpreise EEX NCG 2018'!H1412</f>
        <v>16.942250000000012</v>
      </c>
      <c r="H1412">
        <f>'Marktpreise EEX NCG 2018'!I1412</f>
        <v>19.704000000000001</v>
      </c>
      <c r="I1412">
        <f>'Marktpreise EEX NCG 2018'!N1412+0.19</f>
        <v>16.534301507537652</v>
      </c>
      <c r="J1412">
        <f t="shared" si="20"/>
        <v>17.111137316666667</v>
      </c>
      <c r="K1412">
        <f t="shared" si="20"/>
        <v>16.63</v>
      </c>
    </row>
    <row r="1413" spans="1:11" x14ac:dyDescent="0.2">
      <c r="A1413" s="2">
        <f>'Marktpreise EEX NCG 2018'!A1413</f>
        <v>43051</v>
      </c>
      <c r="B1413" s="47">
        <f>'Marktpreise EEX NCG 2018'!G1413+'Bayer Gesamt 2018'!E$7</f>
        <v>17.261883105022839</v>
      </c>
      <c r="C1413" s="47">
        <f>'Bayer Gesamt 2018'!M272</f>
        <v>16.766477862595419</v>
      </c>
      <c r="D1413" s="47"/>
      <c r="E1413" s="47">
        <f>IF(F1413&gt;0,F1413+'Bayer Gesamt 2018'!E$7,E1412)</f>
        <v>18.894599999999997</v>
      </c>
      <c r="F1413" s="47">
        <f>'Marktpreise EEX NCG 2018'!B1413</f>
        <v>0</v>
      </c>
      <c r="G1413">
        <f>'Marktpreise EEX NCG 2018'!H1413</f>
        <v>16.93668341708544</v>
      </c>
      <c r="H1413">
        <f>'Marktpreise EEX NCG 2018'!I1413</f>
        <v>19.893999999999998</v>
      </c>
      <c r="I1413">
        <f>'Marktpreise EEX NCG 2018'!N1413+0.19</f>
        <v>16.549964824120575</v>
      </c>
      <c r="J1413">
        <f t="shared" si="20"/>
        <v>17.111137316666667</v>
      </c>
      <c r="K1413">
        <f t="shared" si="20"/>
        <v>16.63</v>
      </c>
    </row>
    <row r="1414" spans="1:11" x14ac:dyDescent="0.2">
      <c r="A1414" s="2">
        <f>'Marktpreise EEX NCG 2018'!A1414</f>
        <v>43052</v>
      </c>
      <c r="B1414" s="47">
        <f>'Marktpreise EEX NCG 2018'!G1414+'Bayer Gesamt 2018'!E$7</f>
        <v>17.269431818181829</v>
      </c>
      <c r="C1414" s="47">
        <f>'Bayer Gesamt 2018'!M273</f>
        <v>16.766477862595419</v>
      </c>
      <c r="D1414" s="47"/>
      <c r="E1414" s="47">
        <f>IF(F1414&gt;0,F1414+'Bayer Gesamt 2018'!E$7,E1413)</f>
        <v>18.922600000000003</v>
      </c>
      <c r="F1414" s="47">
        <f>'Marktpreise EEX NCG 2018'!B1414</f>
        <v>18.713000000000001</v>
      </c>
      <c r="G1414">
        <f>'Marktpreise EEX NCG 2018'!H1414</f>
        <v>16.940065326633178</v>
      </c>
      <c r="H1414">
        <f>'Marktpreise EEX NCG 2018'!I1414</f>
        <v>20.048999999999999</v>
      </c>
      <c r="I1414">
        <f>'Marktpreise EEX NCG 2018'!N1414+0.19</f>
        <v>16.565939698492436</v>
      </c>
      <c r="J1414">
        <f t="shared" si="20"/>
        <v>17.111137316666667</v>
      </c>
      <c r="K1414">
        <f t="shared" si="20"/>
        <v>16.63</v>
      </c>
    </row>
    <row r="1415" spans="1:11" x14ac:dyDescent="0.2">
      <c r="A1415" s="2">
        <f>'Marktpreise EEX NCG 2018'!A1415</f>
        <v>43053</v>
      </c>
      <c r="B1415" s="47">
        <f>'Marktpreise EEX NCG 2018'!G1415+'Bayer Gesamt 2018'!E$7</f>
        <v>17.275305882352953</v>
      </c>
      <c r="C1415" s="47">
        <f>'Bayer Gesamt 2018'!M274</f>
        <v>16.766477862595419</v>
      </c>
      <c r="D1415" s="47"/>
      <c r="E1415" s="47">
        <f>IF(F1415&gt;0,F1415+'Bayer Gesamt 2018'!E$7,E1414)</f>
        <v>18.567599999999999</v>
      </c>
      <c r="F1415" s="47">
        <f>'Marktpreise EEX NCG 2018'!B1415</f>
        <v>18.358000000000001</v>
      </c>
      <c r="G1415">
        <f>'Marktpreise EEX NCG 2018'!H1415</f>
        <v>16.940557788944737</v>
      </c>
      <c r="H1415">
        <f>'Marktpreise EEX NCG 2018'!I1415</f>
        <v>19.681000000000001</v>
      </c>
      <c r="I1415">
        <f>'Marktpreise EEX NCG 2018'!N1415+0.19</f>
        <v>16.580633165829113</v>
      </c>
      <c r="J1415">
        <f t="shared" si="20"/>
        <v>17.111137316666667</v>
      </c>
      <c r="K1415">
        <f t="shared" si="20"/>
        <v>16.63</v>
      </c>
    </row>
    <row r="1416" spans="1:11" x14ac:dyDescent="0.2">
      <c r="A1416" s="2">
        <f>'Marktpreise EEX NCG 2018'!A1416</f>
        <v>43054</v>
      </c>
      <c r="B1416" s="47">
        <f>'Marktpreise EEX NCG 2018'!G1416+'Bayer Gesamt 2018'!E$7</f>
        <v>17.280113513513527</v>
      </c>
      <c r="C1416" s="47">
        <f>'Bayer Gesamt 2018'!M275</f>
        <v>16.766477862595419</v>
      </c>
      <c r="D1416" s="47"/>
      <c r="E1416" s="47">
        <f>IF(F1416&gt;0,F1416+'Bayer Gesamt 2018'!E$7,E1415)</f>
        <v>18.342599999999997</v>
      </c>
      <c r="F1416" s="47">
        <f>'Marktpreise EEX NCG 2018'!B1416</f>
        <v>18.132999999999999</v>
      </c>
      <c r="G1416">
        <f>'Marktpreise EEX NCG 2018'!H1416</f>
        <v>16.940371859296494</v>
      </c>
      <c r="H1416">
        <f>'Marktpreise EEX NCG 2018'!I1416</f>
        <v>19.210999999999999</v>
      </c>
      <c r="I1416">
        <f>'Marktpreise EEX NCG 2018'!N1416+0.19</f>
        <v>16.594768844221065</v>
      </c>
      <c r="J1416">
        <f t="shared" si="20"/>
        <v>17.111137316666667</v>
      </c>
      <c r="K1416">
        <f t="shared" si="20"/>
        <v>16.63</v>
      </c>
    </row>
    <row r="1417" spans="1:11" x14ac:dyDescent="0.2">
      <c r="A1417" s="2">
        <f>'Marktpreise EEX NCG 2018'!A1417</f>
        <v>43055</v>
      </c>
      <c r="B1417" s="47">
        <f>'Marktpreise EEX NCG 2018'!G1417+'Bayer Gesamt 2018'!E$7</f>
        <v>17.285635874439471</v>
      </c>
      <c r="C1417" s="47">
        <f>'Bayer Gesamt 2018'!M276</f>
        <v>16.766477862595419</v>
      </c>
      <c r="D1417" s="47"/>
      <c r="E1417" s="47">
        <f>IF(F1417&gt;0,F1417+'Bayer Gesamt 2018'!E$7,E1416)</f>
        <v>18.511600000000001</v>
      </c>
      <c r="F1417" s="47">
        <f>'Marktpreise EEX NCG 2018'!B1417</f>
        <v>18.302</v>
      </c>
      <c r="G1417">
        <f>'Marktpreise EEX NCG 2018'!H1417</f>
        <v>16.941135678391973</v>
      </c>
      <c r="H1417">
        <f>'Marktpreise EEX NCG 2018'!I1417</f>
        <v>19.417999999999999</v>
      </c>
      <c r="I1417">
        <f>'Marktpreise EEX NCG 2018'!N1417+0.19</f>
        <v>16.60975879396981</v>
      </c>
      <c r="J1417">
        <f t="shared" si="20"/>
        <v>17.111137316666667</v>
      </c>
      <c r="K1417">
        <f t="shared" si="20"/>
        <v>16.63</v>
      </c>
    </row>
    <row r="1418" spans="1:11" x14ac:dyDescent="0.2">
      <c r="A1418" s="2">
        <f>'Marktpreise EEX NCG 2018'!A1418</f>
        <v>43056</v>
      </c>
      <c r="B1418" s="47">
        <f>'Marktpreise EEX NCG 2018'!G1418+'Bayer Gesamt 2018'!E$7</f>
        <v>17.290425892857151</v>
      </c>
      <c r="C1418" s="47">
        <f>'Bayer Gesamt 2018'!M277</f>
        <v>16.766477862595419</v>
      </c>
      <c r="D1418" s="47"/>
      <c r="E1418" s="47">
        <f>IF(F1418&gt;0,F1418+'Bayer Gesamt 2018'!E$7,E1417)</f>
        <v>18.358600000000003</v>
      </c>
      <c r="F1418" s="47">
        <f>'Marktpreise EEX NCG 2018'!B1418</f>
        <v>18.149000000000001</v>
      </c>
      <c r="G1418">
        <f>'Marktpreise EEX NCG 2018'!H1418</f>
        <v>16.947175000000012</v>
      </c>
      <c r="H1418">
        <f>'Marktpreise EEX NCG 2018'!I1418</f>
        <v>19.148</v>
      </c>
      <c r="I1418">
        <f>'Marktpreise EEX NCG 2018'!N1418+0.19</f>
        <v>16.622095477386903</v>
      </c>
      <c r="J1418">
        <f t="shared" si="20"/>
        <v>17.111137316666667</v>
      </c>
      <c r="K1418">
        <f t="shared" si="20"/>
        <v>16.63</v>
      </c>
    </row>
    <row r="1419" spans="1:11" x14ac:dyDescent="0.2">
      <c r="A1419" s="2">
        <f>'Marktpreise EEX NCG 2018'!A1419</f>
        <v>43057</v>
      </c>
      <c r="B1419" s="47">
        <f>'Marktpreise EEX NCG 2018'!G1419+'Bayer Gesamt 2018'!E$7</f>
        <v>17.290425892857151</v>
      </c>
      <c r="C1419" s="47">
        <f>'Bayer Gesamt 2018'!M278</f>
        <v>16.766477862595419</v>
      </c>
      <c r="D1419" s="47"/>
      <c r="E1419" s="47">
        <f>IF(F1419&gt;0,F1419+'Bayer Gesamt 2018'!E$7,E1418)</f>
        <v>18.358600000000003</v>
      </c>
      <c r="F1419" s="47">
        <f>'Marktpreise EEX NCG 2018'!B1419</f>
        <v>0</v>
      </c>
      <c r="G1419">
        <f>'Marktpreise EEX NCG 2018'!H1419</f>
        <v>16.947175000000012</v>
      </c>
      <c r="H1419">
        <f>'Marktpreise EEX NCG 2018'!I1419</f>
        <v>19.137</v>
      </c>
      <c r="I1419">
        <f>'Marktpreise EEX NCG 2018'!N1419+0.19</f>
        <v>16.63315577889443</v>
      </c>
      <c r="J1419">
        <f t="shared" si="20"/>
        <v>17.111137316666667</v>
      </c>
      <c r="K1419">
        <f t="shared" si="20"/>
        <v>16.63</v>
      </c>
    </row>
    <row r="1420" spans="1:11" x14ac:dyDescent="0.2">
      <c r="A1420" s="2">
        <f>'Marktpreise EEX NCG 2018'!A1420</f>
        <v>43058</v>
      </c>
      <c r="B1420" s="47">
        <f>'Marktpreise EEX NCG 2018'!G1420+'Bayer Gesamt 2018'!E$7</f>
        <v>17.290425892857151</v>
      </c>
      <c r="C1420" s="47">
        <f>'Bayer Gesamt 2018'!M279</f>
        <v>16.766477862595419</v>
      </c>
      <c r="D1420" s="47"/>
      <c r="E1420" s="47">
        <f>IF(F1420&gt;0,F1420+'Bayer Gesamt 2018'!E$7,E1419)</f>
        <v>18.358600000000003</v>
      </c>
      <c r="F1420" s="47">
        <f>'Marktpreise EEX NCG 2018'!B1420</f>
        <v>0</v>
      </c>
      <c r="G1420">
        <f>'Marktpreise EEX NCG 2018'!H1420</f>
        <v>16.941683417085439</v>
      </c>
      <c r="H1420">
        <f>'Marktpreise EEX NCG 2018'!I1420</f>
        <v>19.222999999999999</v>
      </c>
      <c r="I1420">
        <f>'Marktpreise EEX NCG 2018'!N1420+0.19</f>
        <v>16.645170854271328</v>
      </c>
      <c r="J1420">
        <f t="shared" ref="J1420:K1435" si="21">J1419</f>
        <v>17.111137316666667</v>
      </c>
      <c r="K1420">
        <f t="shared" si="21"/>
        <v>16.63</v>
      </c>
    </row>
    <row r="1421" spans="1:11" x14ac:dyDescent="0.2">
      <c r="A1421" s="2">
        <f>'Marktpreise EEX NCG 2018'!A1421</f>
        <v>43059</v>
      </c>
      <c r="B1421" s="47">
        <f>'Marktpreise EEX NCG 2018'!G1421+'Bayer Gesamt 2018'!E$7</f>
        <v>17.296471111111117</v>
      </c>
      <c r="C1421" s="47">
        <f>'Bayer Gesamt 2018'!M280</f>
        <v>16.766477862595419</v>
      </c>
      <c r="D1421" s="47"/>
      <c r="E1421" s="47">
        <f>IF(F1421&gt;0,F1421+'Bayer Gesamt 2018'!E$7,E1420)</f>
        <v>18.650599999999997</v>
      </c>
      <c r="F1421" s="47">
        <f>'Marktpreise EEX NCG 2018'!B1421</f>
        <v>18.440999999999999</v>
      </c>
      <c r="G1421">
        <f>'Marktpreise EEX NCG 2018'!H1421</f>
        <v>16.943497487437195</v>
      </c>
      <c r="H1421">
        <f>'Marktpreise EEX NCG 2018'!I1421</f>
        <v>19.645</v>
      </c>
      <c r="I1421">
        <f>'Marktpreise EEX NCG 2018'!N1421+0.19</f>
        <v>16.660653266331639</v>
      </c>
      <c r="J1421">
        <f t="shared" si="21"/>
        <v>17.111137316666667</v>
      </c>
      <c r="K1421">
        <f t="shared" si="21"/>
        <v>16.63</v>
      </c>
    </row>
    <row r="1422" spans="1:11" x14ac:dyDescent="0.2">
      <c r="A1422" s="2">
        <f>'Marktpreise EEX NCG 2018'!A1422</f>
        <v>43060</v>
      </c>
      <c r="B1422" s="47">
        <f>'Marktpreise EEX NCG 2018'!G1422+'Bayer Gesamt 2018'!E$7</f>
        <v>17.303529203539831</v>
      </c>
      <c r="C1422" s="47">
        <f>'Bayer Gesamt 2018'!M281</f>
        <v>16.766477862595419</v>
      </c>
      <c r="D1422" s="47"/>
      <c r="E1422" s="47">
        <f>IF(F1422&gt;0,F1422+'Bayer Gesamt 2018'!E$7,E1421)</f>
        <v>18.891599999999997</v>
      </c>
      <c r="F1422" s="47">
        <f>'Marktpreise EEX NCG 2018'!B1422</f>
        <v>18.681999999999999</v>
      </c>
      <c r="G1422">
        <f>'Marktpreise EEX NCG 2018'!H1422</f>
        <v>16.9466231155779</v>
      </c>
      <c r="H1422">
        <f>'Marktpreise EEX NCG 2018'!I1422</f>
        <v>19.805</v>
      </c>
      <c r="I1422">
        <f>'Marktpreise EEX NCG 2018'!N1422+0.19</f>
        <v>16.678969849246215</v>
      </c>
      <c r="J1422">
        <f t="shared" si="21"/>
        <v>17.111137316666667</v>
      </c>
      <c r="K1422">
        <f t="shared" si="21"/>
        <v>16.63</v>
      </c>
    </row>
    <row r="1423" spans="1:11" x14ac:dyDescent="0.2">
      <c r="A1423" s="2">
        <f>'Marktpreise EEX NCG 2018'!A1423</f>
        <v>43061</v>
      </c>
      <c r="B1423" s="47">
        <f>'Marktpreise EEX NCG 2018'!G1423+'Bayer Gesamt 2018'!E$7</f>
        <v>17.309890748898688</v>
      </c>
      <c r="C1423" s="47">
        <f>'Bayer Gesamt 2018'!M282</f>
        <v>16.766477862595419</v>
      </c>
      <c r="D1423" s="47"/>
      <c r="E1423" s="47">
        <f>IF(F1423&gt;0,F1423+'Bayer Gesamt 2018'!E$7,E1422)</f>
        <v>18.747599999999998</v>
      </c>
      <c r="F1423" s="47">
        <f>'Marktpreise EEX NCG 2018'!B1423</f>
        <v>18.538</v>
      </c>
      <c r="G1423">
        <f>'Marktpreise EEX NCG 2018'!H1423</f>
        <v>16.948673366834182</v>
      </c>
      <c r="H1423">
        <f>'Marktpreise EEX NCG 2018'!I1423</f>
        <v>19.704999999999998</v>
      </c>
      <c r="I1423">
        <f>'Marktpreise EEX NCG 2018'!N1423+0.19</f>
        <v>16.695125628140687</v>
      </c>
      <c r="J1423">
        <f t="shared" si="21"/>
        <v>17.111137316666667</v>
      </c>
      <c r="K1423">
        <f t="shared" si="21"/>
        <v>16.63</v>
      </c>
    </row>
    <row r="1424" spans="1:11" x14ac:dyDescent="0.2">
      <c r="A1424" s="2">
        <f>'Marktpreise EEX NCG 2018'!A1424</f>
        <v>43062</v>
      </c>
      <c r="B1424" s="47">
        <f>'Marktpreise EEX NCG 2018'!G1424+'Bayer Gesamt 2018'!E$7</f>
        <v>17.317306140350887</v>
      </c>
      <c r="C1424" s="47">
        <f>'Bayer Gesamt 2018'!M283</f>
        <v>16.766477862595419</v>
      </c>
      <c r="D1424" s="47"/>
      <c r="E1424" s="47">
        <f>IF(F1424&gt;0,F1424+'Bayer Gesamt 2018'!E$7,E1423)</f>
        <v>19.000599999999999</v>
      </c>
      <c r="F1424" s="47">
        <f>'Marktpreise EEX NCG 2018'!B1424</f>
        <v>18.791</v>
      </c>
      <c r="G1424">
        <f>'Marktpreise EEX NCG 2018'!H1424</f>
        <v>16.951894472361818</v>
      </c>
      <c r="H1424">
        <f>'Marktpreise EEX NCG 2018'!I1424</f>
        <v>20.155999999999999</v>
      </c>
      <c r="I1424">
        <f>'Marktpreise EEX NCG 2018'!N1424+0.19</f>
        <v>16.714839195979877</v>
      </c>
      <c r="J1424">
        <f t="shared" si="21"/>
        <v>17.111137316666667</v>
      </c>
      <c r="K1424">
        <f t="shared" si="21"/>
        <v>16.63</v>
      </c>
    </row>
    <row r="1425" spans="1:11" x14ac:dyDescent="0.2">
      <c r="A1425" s="2">
        <f>'Marktpreise EEX NCG 2018'!A1425</f>
        <v>43063</v>
      </c>
      <c r="B1425" s="47">
        <f>'Marktpreise EEX NCG 2018'!G1425+'Bayer Gesamt 2018'!E$7</f>
        <v>17.324966812227082</v>
      </c>
      <c r="C1425" s="47">
        <f>'Bayer Gesamt 2018'!M284</f>
        <v>16.766477862595419</v>
      </c>
      <c r="D1425" s="47"/>
      <c r="E1425" s="47">
        <f>IF(F1425&gt;0,F1425+'Bayer Gesamt 2018'!E$7,E1424)</f>
        <v>19.071599999999997</v>
      </c>
      <c r="F1425" s="47">
        <f>'Marktpreise EEX NCG 2018'!B1425</f>
        <v>18.861999999999998</v>
      </c>
      <c r="G1425">
        <f>'Marktpreise EEX NCG 2018'!H1425</f>
        <v>16.961445000000012</v>
      </c>
      <c r="H1425">
        <f>'Marktpreise EEX NCG 2018'!I1425</f>
        <v>20.501000000000001</v>
      </c>
      <c r="I1425">
        <f>'Marktpreise EEX NCG 2018'!N1425+0.19</f>
        <v>16.736170854271332</v>
      </c>
      <c r="J1425">
        <f t="shared" si="21"/>
        <v>17.111137316666667</v>
      </c>
      <c r="K1425">
        <f t="shared" si="21"/>
        <v>16.63</v>
      </c>
    </row>
    <row r="1426" spans="1:11" x14ac:dyDescent="0.2">
      <c r="A1426" s="2">
        <f>'Marktpreise EEX NCG 2018'!A1426</f>
        <v>43064</v>
      </c>
      <c r="B1426" s="47">
        <f>'Marktpreise EEX NCG 2018'!G1426+'Bayer Gesamt 2018'!E$7</f>
        <v>17.324966812227082</v>
      </c>
      <c r="C1426" s="47">
        <f>'Bayer Gesamt 2018'!M285</f>
        <v>16.766477862595419</v>
      </c>
      <c r="D1426" s="47"/>
      <c r="E1426" s="47">
        <f>IF(F1426&gt;0,F1426+'Bayer Gesamt 2018'!E$7,E1425)</f>
        <v>19.071599999999997</v>
      </c>
      <c r="F1426" s="47">
        <f>'Marktpreise EEX NCG 2018'!B1426</f>
        <v>0</v>
      </c>
      <c r="G1426">
        <f>'Marktpreise EEX NCG 2018'!H1426</f>
        <v>16.961445000000012</v>
      </c>
      <c r="H1426">
        <f>'Marktpreise EEX NCG 2018'!I1426</f>
        <v>20.619</v>
      </c>
      <c r="I1426">
        <f>'Marktpreise EEX NCG 2018'!N1426+0.19</f>
        <v>16.75888442211053</v>
      </c>
      <c r="J1426">
        <f t="shared" si="21"/>
        <v>17.111137316666667</v>
      </c>
      <c r="K1426">
        <f t="shared" si="21"/>
        <v>16.63</v>
      </c>
    </row>
    <row r="1427" spans="1:11" x14ac:dyDescent="0.2">
      <c r="A1427" s="2">
        <f>'Marktpreise EEX NCG 2018'!A1427</f>
        <v>43065</v>
      </c>
      <c r="B1427" s="47">
        <f>'Marktpreise EEX NCG 2018'!G1427+'Bayer Gesamt 2018'!E$7</f>
        <v>17.324966812227082</v>
      </c>
      <c r="C1427" s="47">
        <f>'Bayer Gesamt 2018'!M286</f>
        <v>16.766477862595419</v>
      </c>
      <c r="D1427" s="47"/>
      <c r="E1427" s="47">
        <f>IF(F1427&gt;0,F1427+'Bayer Gesamt 2018'!E$7,E1426)</f>
        <v>19.071599999999997</v>
      </c>
      <c r="F1427" s="47">
        <f>'Marktpreise EEX NCG 2018'!B1427</f>
        <v>0</v>
      </c>
      <c r="G1427">
        <f>'Marktpreise EEX NCG 2018'!H1427</f>
        <v>16.956276381909561</v>
      </c>
      <c r="H1427">
        <f>'Marktpreise EEX NCG 2018'!I1427</f>
        <v>20.728999999999999</v>
      </c>
      <c r="I1427">
        <f>'Marktpreise EEX NCG 2018'!N1427+0.19</f>
        <v>16.780944723618063</v>
      </c>
      <c r="J1427">
        <f t="shared" si="21"/>
        <v>17.111137316666667</v>
      </c>
      <c r="K1427">
        <f t="shared" si="21"/>
        <v>16.63</v>
      </c>
    </row>
    <row r="1428" spans="1:11" x14ac:dyDescent="0.2">
      <c r="A1428" s="2">
        <f>'Marktpreise EEX NCG 2018'!A1428</f>
        <v>43066</v>
      </c>
      <c r="B1428" s="47">
        <f>'Marktpreise EEX NCG 2018'!G1428+'Bayer Gesamt 2018'!E$7</f>
        <v>17.332756521739142</v>
      </c>
      <c r="C1428" s="47">
        <f>'Bayer Gesamt 2018'!M287</f>
        <v>16.766477862595419</v>
      </c>
      <c r="D1428" s="47"/>
      <c r="E1428" s="47">
        <f>IF(F1428&gt;0,F1428+'Bayer Gesamt 2018'!E$7,E1427)</f>
        <v>19.116599999999998</v>
      </c>
      <c r="F1428" s="47">
        <f>'Marktpreise EEX NCG 2018'!B1428</f>
        <v>18.907</v>
      </c>
      <c r="G1428">
        <f>'Marktpreise EEX NCG 2018'!H1428</f>
        <v>16.961185929648256</v>
      </c>
      <c r="H1428">
        <f>'Marktpreise EEX NCG 2018'!I1428</f>
        <v>21.044</v>
      </c>
      <c r="I1428">
        <f>'Marktpreise EEX NCG 2018'!N1428+0.19</f>
        <v>16.806934673366818</v>
      </c>
      <c r="J1428">
        <f t="shared" si="21"/>
        <v>17.111137316666667</v>
      </c>
      <c r="K1428">
        <f t="shared" si="21"/>
        <v>16.63</v>
      </c>
    </row>
    <row r="1429" spans="1:11" x14ac:dyDescent="0.2">
      <c r="A1429" s="2">
        <f>'Marktpreise EEX NCG 2018'!A1429</f>
        <v>43067</v>
      </c>
      <c r="B1429" s="47">
        <f>'Marktpreise EEX NCG 2018'!G1429+'Bayer Gesamt 2018'!E$7</f>
        <v>17.339448484848496</v>
      </c>
      <c r="C1429" s="47">
        <f>'Bayer Gesamt 2018'!M288</f>
        <v>16.766477862595419</v>
      </c>
      <c r="D1429" s="47"/>
      <c r="E1429" s="47">
        <f>IF(F1429&gt;0,F1429+'Bayer Gesamt 2018'!E$7,E1428)</f>
        <v>18.878599999999999</v>
      </c>
      <c r="F1429" s="47">
        <f>'Marktpreise EEX NCG 2018'!B1429</f>
        <v>18.669</v>
      </c>
      <c r="G1429">
        <f>'Marktpreise EEX NCG 2018'!H1429</f>
        <v>16.964849246231164</v>
      </c>
      <c r="H1429">
        <f>'Marktpreise EEX NCG 2018'!I1429</f>
        <v>20.702999999999999</v>
      </c>
      <c r="I1429">
        <f>'Marktpreise EEX NCG 2018'!N1429+0.19</f>
        <v>16.830894472361795</v>
      </c>
      <c r="J1429">
        <f t="shared" si="21"/>
        <v>17.111137316666667</v>
      </c>
      <c r="K1429">
        <f t="shared" si="21"/>
        <v>16.63</v>
      </c>
    </row>
    <row r="1430" spans="1:11" x14ac:dyDescent="0.2">
      <c r="A1430" s="2">
        <f>'Marktpreise EEX NCG 2018'!A1430</f>
        <v>43068</v>
      </c>
      <c r="B1430" s="47">
        <f>'Marktpreise EEX NCG 2018'!G1430+'Bayer Gesamt 2018'!E$7</f>
        <v>17.346350000000008</v>
      </c>
      <c r="C1430" s="47">
        <f>'Bayer Gesamt 2018'!M289</f>
        <v>16.766477862595419</v>
      </c>
      <c r="D1430" s="47"/>
      <c r="E1430" s="47">
        <f>IF(F1430&gt;0,F1430+'Bayer Gesamt 2018'!E$7,E1429)</f>
        <v>18.940600000000003</v>
      </c>
      <c r="F1430" s="47">
        <f>'Marktpreise EEX NCG 2018'!B1430</f>
        <v>18.731000000000002</v>
      </c>
      <c r="G1430">
        <f>'Marktpreise EEX NCG 2018'!H1430</f>
        <v>16.968723618090465</v>
      </c>
      <c r="H1430">
        <f>'Marktpreise EEX NCG 2018'!I1430</f>
        <v>20.760999999999999</v>
      </c>
      <c r="I1430">
        <f>'Marktpreise EEX NCG 2018'!N1430+0.19</f>
        <v>16.855432160803996</v>
      </c>
      <c r="J1430">
        <f t="shared" si="21"/>
        <v>17.111137316666667</v>
      </c>
      <c r="K1430">
        <f t="shared" si="21"/>
        <v>16.63</v>
      </c>
    </row>
    <row r="1431" spans="1:11" x14ac:dyDescent="0.2">
      <c r="A1431" s="2">
        <f>'Marktpreise EEX NCG 2018'!A1431</f>
        <v>43069</v>
      </c>
      <c r="B1431" s="47">
        <f>'Marktpreise EEX NCG 2018'!G1431+'Bayer Gesamt 2018'!E$7</f>
        <v>17.352810300429191</v>
      </c>
      <c r="C1431" s="47">
        <f>'Bayer Gesamt 2018'!M290</f>
        <v>16.766477862595419</v>
      </c>
      <c r="D1431" s="47"/>
      <c r="E1431" s="47">
        <f>IF(F1431&gt;0,F1431+'Bayer Gesamt 2018'!E$7,E1430)</f>
        <v>18.851599999999998</v>
      </c>
      <c r="F1431" s="47">
        <f>'Marktpreise EEX NCG 2018'!B1431</f>
        <v>18.641999999999999</v>
      </c>
      <c r="G1431">
        <f>'Marktpreise EEX NCG 2018'!H1431</f>
        <v>16.972201005025138</v>
      </c>
      <c r="H1431">
        <f>'Marktpreise EEX NCG 2018'!I1431</f>
        <v>20.754000000000001</v>
      </c>
      <c r="I1431">
        <f>'Marktpreise EEX NCG 2018'!N1431+0.19</f>
        <v>16.880738693467311</v>
      </c>
      <c r="J1431">
        <f t="shared" si="21"/>
        <v>17.111137316666667</v>
      </c>
      <c r="K1431">
        <f t="shared" si="21"/>
        <v>16.63</v>
      </c>
    </row>
    <row r="1432" spans="1:11" x14ac:dyDescent="0.2">
      <c r="A1432" s="2">
        <f>'Marktpreise EEX NCG 2018'!A1432</f>
        <v>43070</v>
      </c>
      <c r="B1432" s="47">
        <f>'Marktpreise EEX NCG 2018'!G1432+'Bayer Gesamt 2018'!E$7</f>
        <v>17.360155555555565</v>
      </c>
      <c r="C1432" s="47">
        <f>'Bayer Gesamt 2018'!M291</f>
        <v>16.766477862595419</v>
      </c>
      <c r="D1432" s="47"/>
      <c r="E1432" s="47">
        <f>IF(F1432&gt;0,F1432+'Bayer Gesamt 2018'!E$7,E1431)</f>
        <v>19.071599999999997</v>
      </c>
      <c r="F1432" s="47">
        <f>'Marktpreise EEX NCG 2018'!B1432</f>
        <v>18.861999999999998</v>
      </c>
      <c r="G1432">
        <f>'Marktpreise EEX NCG 2018'!H1432</f>
        <v>16.981650000000013</v>
      </c>
      <c r="H1432">
        <f>'Marktpreise EEX NCG 2018'!I1432</f>
        <v>20.989000000000001</v>
      </c>
      <c r="I1432">
        <f>'Marktpreise EEX NCG 2018'!N1432+0.19</f>
        <v>16.906603015075358</v>
      </c>
      <c r="J1432">
        <v>17.302167822580643</v>
      </c>
      <c r="K1432">
        <f t="shared" si="21"/>
        <v>16.63</v>
      </c>
    </row>
    <row r="1433" spans="1:11" x14ac:dyDescent="0.2">
      <c r="A1433" s="2">
        <f>'Marktpreise EEX NCG 2018'!A1433</f>
        <v>43071</v>
      </c>
      <c r="B1433" s="47">
        <f>'Marktpreise EEX NCG 2018'!G1433+'Bayer Gesamt 2018'!E$7</f>
        <v>17.360155555555565</v>
      </c>
      <c r="C1433" s="47">
        <f>'Bayer Gesamt 2018'!M292</f>
        <v>16.766477862595419</v>
      </c>
      <c r="D1433" s="47"/>
      <c r="E1433" s="47">
        <f>IF(F1433&gt;0,F1433+'Bayer Gesamt 2018'!E$7,E1432)</f>
        <v>19.071599999999997</v>
      </c>
      <c r="F1433" s="47">
        <f>'Marktpreise EEX NCG 2018'!B1433</f>
        <v>0</v>
      </c>
      <c r="G1433">
        <f>'Marktpreise EEX NCG 2018'!H1433</f>
        <v>16.981650000000013</v>
      </c>
      <c r="H1433">
        <f>'Marktpreise EEX NCG 2018'!I1433</f>
        <v>20.992000000000001</v>
      </c>
      <c r="I1433">
        <f>'Marktpreise EEX NCG 2018'!N1433+0.19</f>
        <v>16.932482412060271</v>
      </c>
      <c r="J1433">
        <f>J1432</f>
        <v>17.302167822580643</v>
      </c>
      <c r="K1433">
        <f t="shared" si="21"/>
        <v>16.63</v>
      </c>
    </row>
    <row r="1434" spans="1:11" x14ac:dyDescent="0.2">
      <c r="A1434" s="2">
        <f>'Marktpreise EEX NCG 2018'!A1434</f>
        <v>43072</v>
      </c>
      <c r="B1434" s="47">
        <f>'Marktpreise EEX NCG 2018'!G1434+'Bayer Gesamt 2018'!E$7</f>
        <v>17.360155555555565</v>
      </c>
      <c r="C1434" s="47">
        <f>'Bayer Gesamt 2018'!M293</f>
        <v>16.766477862595419</v>
      </c>
      <c r="D1434" s="47"/>
      <c r="E1434" s="47">
        <f>IF(F1434&gt;0,F1434+'Bayer Gesamt 2018'!E$7,E1433)</f>
        <v>19.071599999999997</v>
      </c>
      <c r="F1434" s="47">
        <f>'Marktpreise EEX NCG 2018'!B1434</f>
        <v>0</v>
      </c>
      <c r="G1434">
        <f>'Marktpreise EEX NCG 2018'!H1434</f>
        <v>16.976080402010062</v>
      </c>
      <c r="H1434">
        <f>'Marktpreise EEX NCG 2018'!I1434</f>
        <v>21.036999999999999</v>
      </c>
      <c r="I1434">
        <f>'Marktpreise EEX NCG 2018'!N1434+0.19</f>
        <v>16.958648241205992</v>
      </c>
      <c r="J1434">
        <f t="shared" ref="J1434:K1449" si="22">J1433</f>
        <v>17.302167822580643</v>
      </c>
      <c r="K1434">
        <f t="shared" si="21"/>
        <v>16.63</v>
      </c>
    </row>
    <row r="1435" spans="1:11" x14ac:dyDescent="0.2">
      <c r="A1435" s="2">
        <f>'Marktpreise EEX NCG 2018'!A1435</f>
        <v>43073</v>
      </c>
      <c r="B1435" s="47">
        <f>'Marktpreise EEX NCG 2018'!G1435+'Bayer Gesamt 2018'!E$7</f>
        <v>17.367651063829797</v>
      </c>
      <c r="C1435" s="47">
        <f>'Bayer Gesamt 2018'!M294</f>
        <v>16.766477862595419</v>
      </c>
      <c r="D1435" s="47"/>
      <c r="E1435" s="47">
        <f>IF(F1435&gt;0,F1435+'Bayer Gesamt 2018'!E$7,E1434)</f>
        <v>19.121600000000001</v>
      </c>
      <c r="F1435" s="47">
        <f>'Marktpreise EEX NCG 2018'!B1435</f>
        <v>18.911999999999999</v>
      </c>
      <c r="G1435">
        <f>'Marktpreise EEX NCG 2018'!H1435</f>
        <v>16.980211055276392</v>
      </c>
      <c r="H1435">
        <f>'Marktpreise EEX NCG 2018'!I1435</f>
        <v>21.704000000000001</v>
      </c>
      <c r="I1435">
        <f>'Marktpreise EEX NCG 2018'!N1435+0.19</f>
        <v>16.987281407035137</v>
      </c>
      <c r="J1435">
        <f t="shared" si="22"/>
        <v>17.302167822580643</v>
      </c>
      <c r="K1435">
        <f t="shared" si="21"/>
        <v>16.63</v>
      </c>
    </row>
    <row r="1436" spans="1:11" x14ac:dyDescent="0.2">
      <c r="A1436" s="2">
        <f>'Marktpreise EEX NCG 2018'!A1436</f>
        <v>43074</v>
      </c>
      <c r="B1436" s="47">
        <f>'Marktpreise EEX NCG 2018'!G1436+'Bayer Gesamt 2018'!E$7</f>
        <v>17.375083050847465</v>
      </c>
      <c r="C1436" s="47">
        <f>'Bayer Gesamt 2018'!M295</f>
        <v>16.766477862595419</v>
      </c>
      <c r="D1436" s="47"/>
      <c r="E1436" s="47">
        <f>IF(F1436&gt;0,F1436+'Bayer Gesamt 2018'!E$7,E1435)</f>
        <v>19.121600000000001</v>
      </c>
      <c r="F1436" s="47">
        <f>'Marktpreise EEX NCG 2018'!B1436</f>
        <v>18.911999999999999</v>
      </c>
      <c r="G1436">
        <f>'Marktpreise EEX NCG 2018'!H1436</f>
        <v>16.984844221105536</v>
      </c>
      <c r="H1436">
        <f>'Marktpreise EEX NCG 2018'!I1436</f>
        <v>21.504000000000001</v>
      </c>
      <c r="I1436">
        <f>'Marktpreise EEX NCG 2018'!N1436+0.19</f>
        <v>17.015366834170816</v>
      </c>
      <c r="J1436">
        <f t="shared" si="22"/>
        <v>17.302167822580643</v>
      </c>
      <c r="K1436">
        <f t="shared" si="22"/>
        <v>16.63</v>
      </c>
    </row>
    <row r="1437" spans="1:11" x14ac:dyDescent="0.2">
      <c r="A1437" s="2">
        <f>'Marktpreise EEX NCG 2018'!A1437</f>
        <v>43075</v>
      </c>
      <c r="B1437" s="47">
        <f>'Marktpreise EEX NCG 2018'!G1437+'Bayer Gesamt 2018'!E$7</f>
        <v>17.381507172995789</v>
      </c>
      <c r="C1437" s="47">
        <f>'Bayer Gesamt 2018'!M296</f>
        <v>16.766477862595419</v>
      </c>
      <c r="D1437" s="47"/>
      <c r="E1437" s="47">
        <f>IF(F1437&gt;0,F1437+'Bayer Gesamt 2018'!E$7,E1436)</f>
        <v>18.897599999999997</v>
      </c>
      <c r="F1437" s="47">
        <f>'Marktpreise EEX NCG 2018'!B1437</f>
        <v>18.687999999999999</v>
      </c>
      <c r="G1437">
        <f>'Marktpreise EEX NCG 2018'!H1437</f>
        <v>16.987547738693475</v>
      </c>
      <c r="H1437">
        <f>'Marktpreise EEX NCG 2018'!I1437</f>
        <v>21.064</v>
      </c>
      <c r="I1437">
        <f>'Marktpreise EEX NCG 2018'!N1437+0.19</f>
        <v>17.041713567839153</v>
      </c>
      <c r="J1437">
        <f t="shared" si="22"/>
        <v>17.302167822580643</v>
      </c>
      <c r="K1437">
        <f t="shared" si="22"/>
        <v>16.63</v>
      </c>
    </row>
    <row r="1438" spans="1:11" x14ac:dyDescent="0.2">
      <c r="A1438" s="2">
        <f>'Marktpreise EEX NCG 2018'!A1438</f>
        <v>43076</v>
      </c>
      <c r="B1438" s="47">
        <f>'Marktpreise EEX NCG 2018'!G1438+'Bayer Gesamt 2018'!E$7</f>
        <v>17.388234453781521</v>
      </c>
      <c r="C1438" s="47">
        <f>'Bayer Gesamt 2018'!M297</f>
        <v>16.766477862595419</v>
      </c>
      <c r="D1438" s="47"/>
      <c r="E1438" s="47">
        <f>IF(F1438&gt;0,F1438+'Bayer Gesamt 2018'!E$7,E1437)</f>
        <v>18.982599999999998</v>
      </c>
      <c r="F1438" s="47">
        <f>'Marktpreise EEX NCG 2018'!B1438</f>
        <v>18.773</v>
      </c>
      <c r="G1438">
        <f>'Marktpreise EEX NCG 2018'!H1438</f>
        <v>16.991783919597999</v>
      </c>
      <c r="H1438">
        <f>'Marktpreise EEX NCG 2018'!I1438</f>
        <v>21.260999999999999</v>
      </c>
      <c r="I1438">
        <f>'Marktpreise EEX NCG 2018'!N1438+0.19</f>
        <v>17.069718592964783</v>
      </c>
      <c r="J1438">
        <f t="shared" si="22"/>
        <v>17.302167822580643</v>
      </c>
      <c r="K1438">
        <f t="shared" si="22"/>
        <v>16.63</v>
      </c>
    </row>
    <row r="1439" spans="1:11" x14ac:dyDescent="0.2">
      <c r="A1439" s="2">
        <f>'Marktpreise EEX NCG 2018'!A1439</f>
        <v>43077</v>
      </c>
      <c r="B1439" s="47">
        <f>'Marktpreise EEX NCG 2018'!G1439+'Bayer Gesamt 2018'!E$7</f>
        <v>17.394185774058585</v>
      </c>
      <c r="C1439" s="47">
        <f>'Bayer Gesamt 2018'!M298</f>
        <v>16.766477862595419</v>
      </c>
      <c r="D1439" s="47"/>
      <c r="E1439" s="47">
        <f>IF(F1439&gt;0,F1439+'Bayer Gesamt 2018'!E$7,E1438)</f>
        <v>18.810600000000001</v>
      </c>
      <c r="F1439" s="47">
        <f>'Marktpreise EEX NCG 2018'!B1439</f>
        <v>18.600999999999999</v>
      </c>
      <c r="G1439">
        <f>'Marktpreise EEX NCG 2018'!H1439</f>
        <v>16.99983000000001</v>
      </c>
      <c r="H1439">
        <f>'Marktpreise EEX NCG 2018'!I1439</f>
        <v>21.187999999999999</v>
      </c>
      <c r="I1439">
        <f>'Marktpreise EEX NCG 2018'!N1439+0.19</f>
        <v>17.097713567839154</v>
      </c>
      <c r="J1439">
        <f t="shared" si="22"/>
        <v>17.302167822580643</v>
      </c>
      <c r="K1439">
        <f t="shared" si="22"/>
        <v>16.63</v>
      </c>
    </row>
    <row r="1440" spans="1:11" x14ac:dyDescent="0.2">
      <c r="A1440" s="2">
        <f>'Marktpreise EEX NCG 2018'!A1440</f>
        <v>43078</v>
      </c>
      <c r="B1440" s="47">
        <f>'Marktpreise EEX NCG 2018'!G1440+'Bayer Gesamt 2018'!E$7</f>
        <v>17.394185774058585</v>
      </c>
      <c r="C1440" s="47">
        <f>'Bayer Gesamt 2018'!M299</f>
        <v>16.766477862595419</v>
      </c>
      <c r="D1440" s="47"/>
      <c r="E1440" s="47">
        <f>IF(F1440&gt;0,F1440+'Bayer Gesamt 2018'!E$7,E1439)</f>
        <v>18.810600000000001</v>
      </c>
      <c r="F1440" s="47">
        <f>'Marktpreise EEX NCG 2018'!B1440</f>
        <v>0</v>
      </c>
      <c r="G1440">
        <f>'Marktpreise EEX NCG 2018'!H1440</f>
        <v>16.99983000000001</v>
      </c>
      <c r="H1440">
        <f>'Marktpreise EEX NCG 2018'!I1440</f>
        <v>21.190999999999999</v>
      </c>
      <c r="I1440">
        <f>'Marktpreise EEX NCG 2018'!N1440+0.19</f>
        <v>17.125195979899441</v>
      </c>
      <c r="J1440">
        <f t="shared" si="22"/>
        <v>17.302167822580643</v>
      </c>
      <c r="K1440">
        <f t="shared" si="22"/>
        <v>16.63</v>
      </c>
    </row>
    <row r="1441" spans="1:11" x14ac:dyDescent="0.2">
      <c r="A1441" s="2">
        <f>'Marktpreise EEX NCG 2018'!A1441</f>
        <v>43079</v>
      </c>
      <c r="B1441" s="47">
        <f>'Marktpreise EEX NCG 2018'!G1441+'Bayer Gesamt 2018'!E$7</f>
        <v>17.394185774058585</v>
      </c>
      <c r="C1441" s="47">
        <f>'Bayer Gesamt 2018'!M300</f>
        <v>16.766477862595419</v>
      </c>
      <c r="D1441" s="47"/>
      <c r="E1441" s="47">
        <f>IF(F1441&gt;0,F1441+'Bayer Gesamt 2018'!E$7,E1440)</f>
        <v>18.810600000000001</v>
      </c>
      <c r="F1441" s="47">
        <f>'Marktpreise EEX NCG 2018'!B1441</f>
        <v>0</v>
      </c>
      <c r="G1441">
        <f>'Marktpreise EEX NCG 2018'!H1441</f>
        <v>16.996713567839205</v>
      </c>
      <c r="H1441">
        <f>'Marktpreise EEX NCG 2018'!I1441</f>
        <v>21.285</v>
      </c>
      <c r="I1441">
        <f>'Marktpreise EEX NCG 2018'!N1441+0.19</f>
        <v>17.153135678391909</v>
      </c>
      <c r="J1441">
        <f t="shared" si="22"/>
        <v>17.302167822580643</v>
      </c>
      <c r="K1441">
        <f t="shared" si="22"/>
        <v>16.63</v>
      </c>
    </row>
    <row r="1442" spans="1:11" x14ac:dyDescent="0.2">
      <c r="A1442" s="2">
        <f>'Marktpreise EEX NCG 2018'!A1442</f>
        <v>43080</v>
      </c>
      <c r="B1442" s="47">
        <f>'Marktpreise EEX NCG 2018'!G1442+'Bayer Gesamt 2018'!E$7</f>
        <v>17.401441666666678</v>
      </c>
      <c r="C1442" s="47">
        <f>'Bayer Gesamt 2018'!M301</f>
        <v>16.766477862595419</v>
      </c>
      <c r="D1442" s="47"/>
      <c r="E1442" s="47">
        <f>IF(F1442&gt;0,F1442+'Bayer Gesamt 2018'!E$7,E1441)</f>
        <v>19.135599999999997</v>
      </c>
      <c r="F1442" s="47">
        <f>'Marktpreise EEX NCG 2018'!B1442</f>
        <v>18.925999999999998</v>
      </c>
      <c r="G1442">
        <f>'Marktpreise EEX NCG 2018'!H1442</f>
        <v>17.004733668341718</v>
      </c>
      <c r="H1442">
        <f>'Marktpreise EEX NCG 2018'!I1442</f>
        <v>21.335000000000001</v>
      </c>
      <c r="I1442">
        <f>'Marktpreise EEX NCG 2018'!N1442+0.19</f>
        <v>17.1823668341708</v>
      </c>
      <c r="J1442">
        <f t="shared" si="22"/>
        <v>17.302167822580643</v>
      </c>
      <c r="K1442">
        <f t="shared" si="22"/>
        <v>16.63</v>
      </c>
    </row>
    <row r="1443" spans="1:11" x14ac:dyDescent="0.2">
      <c r="A1443" s="2">
        <f>'Marktpreise EEX NCG 2018'!A1443</f>
        <v>43081</v>
      </c>
      <c r="B1443" s="47">
        <f>'Marktpreise EEX NCG 2018'!G1443+'Bayer Gesamt 2018'!E$7</f>
        <v>17.40894439834026</v>
      </c>
      <c r="C1443" s="47">
        <f>'Bayer Gesamt 2018'!M302</f>
        <v>16.766477862595419</v>
      </c>
      <c r="D1443" s="47"/>
      <c r="E1443" s="47">
        <f>IF(F1443&gt;0,F1443+'Bayer Gesamt 2018'!E$7,E1442)</f>
        <v>19.209600000000002</v>
      </c>
      <c r="F1443" s="47">
        <f>'Marktpreise EEX NCG 2018'!B1443</f>
        <v>19</v>
      </c>
      <c r="G1443">
        <f>'Marktpreise EEX NCG 2018'!H1443</f>
        <v>17.012522613065336</v>
      </c>
      <c r="H1443">
        <f>'Marktpreise EEX NCG 2018'!I1443</f>
        <v>22.867000000000001</v>
      </c>
      <c r="I1443">
        <f>'Marktpreise EEX NCG 2018'!N1443+0.19</f>
        <v>17.211739999999939</v>
      </c>
      <c r="J1443">
        <f t="shared" si="22"/>
        <v>17.302167822580643</v>
      </c>
      <c r="K1443">
        <f t="shared" si="22"/>
        <v>16.63</v>
      </c>
    </row>
    <row r="1444" spans="1:11" x14ac:dyDescent="0.2">
      <c r="A1444" s="2">
        <f>'Marktpreise EEX NCG 2018'!A1444</f>
        <v>43082</v>
      </c>
      <c r="B1444" s="47">
        <f>'Marktpreise EEX NCG 2018'!G1444+'Bayer Gesamt 2018'!E$7</f>
        <v>17.415893388429765</v>
      </c>
      <c r="C1444" s="47">
        <f>'Bayer Gesamt 2018'!M303</f>
        <v>16.766477862595419</v>
      </c>
      <c r="D1444" s="47"/>
      <c r="E1444" s="47">
        <f>IF(F1444&gt;0,F1444+'Bayer Gesamt 2018'!E$7,E1443)</f>
        <v>19.090600000000002</v>
      </c>
      <c r="F1444" s="47">
        <f>'Marktpreise EEX NCG 2018'!B1444</f>
        <v>18.881</v>
      </c>
      <c r="G1444">
        <f>'Marktpreise EEX NCG 2018'!H1444</f>
        <v>17.020618090452274</v>
      </c>
      <c r="H1444">
        <f>'Marktpreise EEX NCG 2018'!I1444</f>
        <v>21.414999999999999</v>
      </c>
      <c r="I1444">
        <f>'Marktpreise EEX NCG 2018'!N1444+0.19</f>
        <v>17.242364999999939</v>
      </c>
      <c r="J1444">
        <f t="shared" si="22"/>
        <v>17.302167822580643</v>
      </c>
      <c r="K1444">
        <f t="shared" si="22"/>
        <v>16.63</v>
      </c>
    </row>
    <row r="1445" spans="1:11" x14ac:dyDescent="0.2">
      <c r="A1445" s="2">
        <f>'Marktpreise EEX NCG 2018'!A1445</f>
        <v>43083</v>
      </c>
      <c r="B1445" s="47">
        <f>'Marktpreise EEX NCG 2018'!G1445+'Bayer Gesamt 2018'!E$7</f>
        <v>17.422937448559679</v>
      </c>
      <c r="C1445" s="47">
        <f>'Bayer Gesamt 2018'!M304</f>
        <v>16.766477862595419</v>
      </c>
      <c r="D1445" s="47"/>
      <c r="E1445" s="47">
        <f>IF(F1445&gt;0,F1445+'Bayer Gesamt 2018'!E$7,E1444)</f>
        <v>19.127600000000001</v>
      </c>
      <c r="F1445" s="47">
        <f>'Marktpreise EEX NCG 2018'!B1445</f>
        <v>18.917999999999999</v>
      </c>
      <c r="G1445">
        <f>'Marktpreise EEX NCG 2018'!H1445</f>
        <v>17.028547738693476</v>
      </c>
      <c r="H1445">
        <f>'Marktpreise EEX NCG 2018'!I1445</f>
        <v>20.922000000000001</v>
      </c>
      <c r="I1445">
        <f>'Marktpreise EEX NCG 2018'!N1445+0.19</f>
        <v>17.268279999999923</v>
      </c>
      <c r="J1445">
        <f t="shared" si="22"/>
        <v>17.302167822580643</v>
      </c>
      <c r="K1445">
        <f t="shared" si="22"/>
        <v>16.63</v>
      </c>
    </row>
    <row r="1446" spans="1:11" x14ac:dyDescent="0.2">
      <c r="A1446" s="2">
        <f>'Marktpreise EEX NCG 2018'!A1446</f>
        <v>43084</v>
      </c>
      <c r="B1446" s="47">
        <f>'Marktpreise EEX NCG 2018'!G1446+'Bayer Gesamt 2018'!E$7</f>
        <v>17.430358196721322</v>
      </c>
      <c r="C1446" s="47">
        <f>'Bayer Gesamt 2018'!M305</f>
        <v>16.766477862595419</v>
      </c>
      <c r="D1446" s="47"/>
      <c r="E1446" s="47">
        <f>IF(F1446&gt;0,F1446+'Bayer Gesamt 2018'!E$7,E1445)</f>
        <v>19.233600000000003</v>
      </c>
      <c r="F1446" s="47">
        <f>'Marktpreise EEX NCG 2018'!B1446</f>
        <v>19.024000000000001</v>
      </c>
      <c r="G1446">
        <f>'Marktpreise EEX NCG 2018'!H1446</f>
        <v>17.038525000000011</v>
      </c>
      <c r="H1446">
        <f>'Marktpreise EEX NCG 2018'!I1446</f>
        <v>21.501000000000001</v>
      </c>
      <c r="I1446">
        <f>'Marktpreise EEX NCG 2018'!N1446+0.19</f>
        <v>17.297654999999924</v>
      </c>
      <c r="J1446">
        <f t="shared" si="22"/>
        <v>17.302167822580643</v>
      </c>
      <c r="K1446">
        <f t="shared" si="22"/>
        <v>16.63</v>
      </c>
    </row>
    <row r="1447" spans="1:11" x14ac:dyDescent="0.2">
      <c r="A1447" s="2">
        <f>'Marktpreise EEX NCG 2018'!A1447</f>
        <v>43085</v>
      </c>
      <c r="B1447" s="47">
        <f>'Marktpreise EEX NCG 2018'!G1447+'Bayer Gesamt 2018'!E$7</f>
        <v>17.430358196721322</v>
      </c>
      <c r="C1447" s="47">
        <f>'Bayer Gesamt 2018'!M306</f>
        <v>16.766477862595419</v>
      </c>
      <c r="D1447" s="47"/>
      <c r="E1447" s="47">
        <f>IF(F1447&gt;0,F1447+'Bayer Gesamt 2018'!E$7,E1446)</f>
        <v>19.233600000000003</v>
      </c>
      <c r="F1447" s="47">
        <f>'Marktpreise EEX NCG 2018'!B1447</f>
        <v>0</v>
      </c>
      <c r="G1447">
        <f>'Marktpreise EEX NCG 2018'!H1447</f>
        <v>17.038525000000011</v>
      </c>
      <c r="H1447">
        <f>'Marktpreise EEX NCG 2018'!I1447</f>
        <v>21.486999999999998</v>
      </c>
      <c r="I1447">
        <f>'Marktpreise EEX NCG 2018'!N1447+0.19</f>
        <v>17.325614999999928</v>
      </c>
      <c r="J1447">
        <f t="shared" si="22"/>
        <v>17.302167822580643</v>
      </c>
      <c r="K1447">
        <f t="shared" si="22"/>
        <v>16.63</v>
      </c>
    </row>
    <row r="1448" spans="1:11" x14ac:dyDescent="0.2">
      <c r="A1448" s="2">
        <f>'Marktpreise EEX NCG 2018'!A1448</f>
        <v>43086</v>
      </c>
      <c r="B1448" s="47">
        <f>'Marktpreise EEX NCG 2018'!G1448+'Bayer Gesamt 2018'!E$7</f>
        <v>17.430358196721322</v>
      </c>
      <c r="C1448" s="47">
        <f>'Bayer Gesamt 2018'!M307</f>
        <v>16.766477862595419</v>
      </c>
      <c r="D1448" s="47"/>
      <c r="E1448" s="47">
        <f>IF(F1448&gt;0,F1448+'Bayer Gesamt 2018'!E$7,E1447)</f>
        <v>19.233600000000003</v>
      </c>
      <c r="F1448" s="47">
        <f>'Marktpreise EEX NCG 2018'!B1448</f>
        <v>0</v>
      </c>
      <c r="G1448">
        <f>'Marktpreise EEX NCG 2018'!H1448</f>
        <v>17.036859296482422</v>
      </c>
      <c r="H1448">
        <f>'Marktpreise EEX NCG 2018'!I1448</f>
        <v>21.651</v>
      </c>
      <c r="I1448">
        <f>'Marktpreise EEX NCG 2018'!N1448+0.19</f>
        <v>17.354999999999929</v>
      </c>
      <c r="J1448">
        <f t="shared" si="22"/>
        <v>17.302167822580643</v>
      </c>
      <c r="K1448">
        <f t="shared" si="22"/>
        <v>16.63</v>
      </c>
    </row>
    <row r="1449" spans="1:11" x14ac:dyDescent="0.2">
      <c r="A1449" s="2">
        <f>'Marktpreise EEX NCG 2018'!A1449</f>
        <v>43087</v>
      </c>
      <c r="B1449" s="47">
        <f>'Marktpreise EEX NCG 2018'!G1449+'Bayer Gesamt 2018'!E$7</f>
        <v>17.436918367346948</v>
      </c>
      <c r="C1449" s="47">
        <f>'Bayer Gesamt 2018'!M308</f>
        <v>16.766477862595419</v>
      </c>
      <c r="D1449" s="47"/>
      <c r="E1449" s="47">
        <f>IF(F1449&gt;0,F1449+'Bayer Gesamt 2018'!E$7,E1448)</f>
        <v>19.037599999999998</v>
      </c>
      <c r="F1449" s="47">
        <f>'Marktpreise EEX NCG 2018'!B1449</f>
        <v>18.827999999999999</v>
      </c>
      <c r="G1449">
        <f>'Marktpreise EEX NCG 2018'!H1449</f>
        <v>17.04509045226132</v>
      </c>
      <c r="H1449">
        <f>'Marktpreise EEX NCG 2018'!I1449</f>
        <v>20.814</v>
      </c>
      <c r="I1449">
        <f>'Marktpreise EEX NCG 2018'!N1449+0.19</f>
        <v>17.381599999999928</v>
      </c>
      <c r="J1449">
        <f t="shared" si="22"/>
        <v>17.302167822580643</v>
      </c>
      <c r="K1449">
        <f t="shared" si="22"/>
        <v>16.63</v>
      </c>
    </row>
    <row r="1450" spans="1:11" x14ac:dyDescent="0.2">
      <c r="A1450" s="2">
        <f>'Marktpreise EEX NCG 2018'!A1450</f>
        <v>43088</v>
      </c>
      <c r="B1450" s="47">
        <f>'Marktpreise EEX NCG 2018'!G1450+'Bayer Gesamt 2018'!E$7</f>
        <v>17.443022764227656</v>
      </c>
      <c r="C1450" s="47">
        <f>'Bayer Gesamt 2018'!M309</f>
        <v>16.766477862595419</v>
      </c>
      <c r="D1450" s="47"/>
      <c r="E1450" s="47">
        <f>IF(F1450&gt;0,F1450+'Bayer Gesamt 2018'!E$7,E1449)</f>
        <v>18.938600000000001</v>
      </c>
      <c r="F1450" s="47">
        <f>'Marktpreise EEX NCG 2018'!B1450</f>
        <v>18.728999999999999</v>
      </c>
      <c r="G1450">
        <f>'Marktpreise EEX NCG 2018'!H1450</f>
        <v>17.053276381909562</v>
      </c>
      <c r="H1450">
        <f>'Marktpreise EEX NCG 2018'!I1450</f>
        <v>20.366</v>
      </c>
      <c r="I1450">
        <f>'Marktpreise EEX NCG 2018'!N1450+0.19</f>
        <v>17.407379999999939</v>
      </c>
      <c r="J1450">
        <f t="shared" ref="J1450:K1462" si="23">J1449</f>
        <v>17.302167822580643</v>
      </c>
      <c r="K1450">
        <f t="shared" si="23"/>
        <v>16.63</v>
      </c>
    </row>
    <row r="1451" spans="1:11" x14ac:dyDescent="0.2">
      <c r="A1451" s="2">
        <f>'Marktpreise EEX NCG 2018'!A1451</f>
        <v>43089</v>
      </c>
      <c r="B1451" s="47">
        <f>'Marktpreise EEX NCG 2018'!G1451+'Bayer Gesamt 2018'!E$7</f>
        <v>17.449701214574908</v>
      </c>
      <c r="C1451" s="47">
        <f>'Bayer Gesamt 2018'!M310</f>
        <v>16.766477862595419</v>
      </c>
      <c r="D1451" s="47"/>
      <c r="E1451" s="47">
        <f>IF(F1451&gt;0,F1451+'Bayer Gesamt 2018'!E$7,E1450)</f>
        <v>19.092599999999997</v>
      </c>
      <c r="F1451" s="47">
        <f>'Marktpreise EEX NCG 2018'!B1451</f>
        <v>18.882999999999999</v>
      </c>
      <c r="G1451">
        <f>'Marktpreise EEX NCG 2018'!H1451</f>
        <v>17.063894472361824</v>
      </c>
      <c r="H1451">
        <f>'Marktpreise EEX NCG 2018'!I1451</f>
        <v>20.154</v>
      </c>
      <c r="I1451">
        <f>'Marktpreise EEX NCG 2018'!N1451+0.19</f>
        <v>17.432469999999942</v>
      </c>
      <c r="J1451">
        <f t="shared" si="23"/>
        <v>17.302167822580643</v>
      </c>
      <c r="K1451">
        <f t="shared" si="23"/>
        <v>16.63</v>
      </c>
    </row>
    <row r="1452" spans="1:11" x14ac:dyDescent="0.2">
      <c r="A1452" s="2">
        <f>'Marktpreise EEX NCG 2018'!A1452</f>
        <v>43090</v>
      </c>
      <c r="B1452" s="47">
        <f>'Marktpreise EEX NCG 2018'!G1452+'Bayer Gesamt 2018'!E$7</f>
        <v>17.455866129032273</v>
      </c>
      <c r="C1452" s="47">
        <f>'Bayer Gesamt 2018'!M311</f>
        <v>16.766477862595419</v>
      </c>
      <c r="D1452" s="47"/>
      <c r="E1452" s="47">
        <f>IF(F1452&gt;0,F1452+'Bayer Gesamt 2018'!E$7,E1451)</f>
        <v>18.9786</v>
      </c>
      <c r="F1452" s="47">
        <f>'Marktpreise EEX NCG 2018'!B1452</f>
        <v>18.768999999999998</v>
      </c>
      <c r="G1452">
        <f>'Marktpreise EEX NCG 2018'!H1452</f>
        <v>17.073788944723631</v>
      </c>
      <c r="H1452">
        <f>'Marktpreise EEX NCG 2018'!I1452</f>
        <v>20.244</v>
      </c>
      <c r="I1452">
        <f>'Marktpreise EEX NCG 2018'!N1452+0.19</f>
        <v>17.457929999999944</v>
      </c>
      <c r="J1452">
        <f t="shared" si="23"/>
        <v>17.302167822580643</v>
      </c>
      <c r="K1452">
        <f t="shared" si="23"/>
        <v>16.63</v>
      </c>
    </row>
    <row r="1453" spans="1:11" x14ac:dyDescent="0.2">
      <c r="A1453" s="2">
        <f>'Marktpreise EEX NCG 2018'!A1453</f>
        <v>43091</v>
      </c>
      <c r="B1453" s="47">
        <f>'Marktpreise EEX NCG 2018'!G1453+'Bayer Gesamt 2018'!E$7</f>
        <v>17.46150361445784</v>
      </c>
      <c r="C1453" s="47">
        <f>'Bayer Gesamt 2018'!M312</f>
        <v>16.766477862595419</v>
      </c>
      <c r="D1453" s="47"/>
      <c r="E1453" s="47">
        <f>IF(F1453&gt;0,F1453+'Bayer Gesamt 2018'!E$7,E1452)</f>
        <v>18.8596</v>
      </c>
      <c r="F1453" s="47">
        <f>'Marktpreise EEX NCG 2018'!B1453</f>
        <v>18.649999999999999</v>
      </c>
      <c r="G1453">
        <f>'Marktpreise EEX NCG 2018'!H1453</f>
        <v>17.081670000000013</v>
      </c>
      <c r="H1453">
        <f>'Marktpreise EEX NCG 2018'!I1453</f>
        <v>19.396999999999998</v>
      </c>
      <c r="I1453">
        <f>'Marktpreise EEX NCG 2018'!N1453+0.19</f>
        <v>17.477574999999945</v>
      </c>
      <c r="J1453">
        <f t="shared" si="23"/>
        <v>17.302167822580643</v>
      </c>
      <c r="K1453">
        <f t="shared" si="23"/>
        <v>16.63</v>
      </c>
    </row>
    <row r="1454" spans="1:11" x14ac:dyDescent="0.2">
      <c r="A1454" s="2">
        <f>'Marktpreise EEX NCG 2018'!A1454</f>
        <v>43092</v>
      </c>
      <c r="B1454" s="47">
        <f>'Marktpreise EEX NCG 2018'!G1454+'Bayer Gesamt 2018'!E$7</f>
        <v>17.46150361445784</v>
      </c>
      <c r="C1454" s="47">
        <f>'Bayer Gesamt 2018'!M313</f>
        <v>16.766477862595419</v>
      </c>
      <c r="D1454" s="47"/>
      <c r="E1454" s="47">
        <f>IF(F1454&gt;0,F1454+'Bayer Gesamt 2018'!E$7,E1453)</f>
        <v>18.8596</v>
      </c>
      <c r="F1454" s="47">
        <f>'Marktpreise EEX NCG 2018'!B1454</f>
        <v>0</v>
      </c>
      <c r="G1454">
        <f>'Marktpreise EEX NCG 2018'!H1454</f>
        <v>17.081670000000013</v>
      </c>
      <c r="H1454">
        <f>'Marktpreise EEX NCG 2018'!I1454</f>
        <v>19.311</v>
      </c>
      <c r="I1454">
        <f>'Marktpreise EEX NCG 2018'!N1454+0.19</f>
        <v>17.497674999999948</v>
      </c>
      <c r="J1454">
        <f t="shared" si="23"/>
        <v>17.302167822580643</v>
      </c>
      <c r="K1454">
        <f t="shared" si="23"/>
        <v>16.63</v>
      </c>
    </row>
    <row r="1455" spans="1:11" x14ac:dyDescent="0.2">
      <c r="A1455" s="2">
        <f>'Marktpreise EEX NCG 2018'!A1455</f>
        <v>43093</v>
      </c>
      <c r="B1455" s="47">
        <f>'Marktpreise EEX NCG 2018'!G1455+'Bayer Gesamt 2018'!E$7</f>
        <v>17.46150361445784</v>
      </c>
      <c r="C1455" s="47">
        <f>'Bayer Gesamt 2018'!M314</f>
        <v>16.766477862595419</v>
      </c>
      <c r="D1455" s="47"/>
      <c r="E1455" s="47">
        <f>IF(F1455&gt;0,F1455+'Bayer Gesamt 2018'!E$7,E1454)</f>
        <v>18.8596</v>
      </c>
      <c r="F1455" s="47">
        <f>'Marktpreise EEX NCG 2018'!B1455</f>
        <v>0</v>
      </c>
      <c r="G1455">
        <f>'Marktpreise EEX NCG 2018'!H1455</f>
        <v>17.084341708542727</v>
      </c>
      <c r="H1455">
        <f>'Marktpreise EEX NCG 2018'!I1455</f>
        <v>19.088999999999999</v>
      </c>
      <c r="I1455">
        <f>'Marktpreise EEX NCG 2018'!N1455+0.19</f>
        <v>17.516559999999938</v>
      </c>
      <c r="J1455">
        <f t="shared" si="23"/>
        <v>17.302167822580643</v>
      </c>
      <c r="K1455">
        <f t="shared" si="23"/>
        <v>16.63</v>
      </c>
    </row>
    <row r="1456" spans="1:11" x14ac:dyDescent="0.2">
      <c r="A1456" s="2">
        <f>'Marktpreise EEX NCG 2018'!A1456</f>
        <v>43094</v>
      </c>
      <c r="B1456" s="47">
        <f>'Marktpreise EEX NCG 2018'!G1456+'Bayer Gesamt 2018'!E$7</f>
        <v>17.46150361445784</v>
      </c>
      <c r="C1456" s="47">
        <f>'Bayer Gesamt 2018'!M315</f>
        <v>16.766477862595419</v>
      </c>
      <c r="D1456" s="47"/>
      <c r="E1456" s="47">
        <f>IF(F1456&gt;0,F1456+'Bayer Gesamt 2018'!E$7,E1455)</f>
        <v>18.8596</v>
      </c>
      <c r="F1456" s="47">
        <f>'Marktpreise EEX NCG 2018'!B1456</f>
        <v>0</v>
      </c>
      <c r="G1456">
        <f>'Marktpreise EEX NCG 2018'!H1456</f>
        <v>17.086838383838398</v>
      </c>
      <c r="H1456">
        <f>'Marktpreise EEX NCG 2018'!I1456</f>
        <v>19.402999999999999</v>
      </c>
      <c r="I1456">
        <f>'Marktpreise EEX NCG 2018'!N1456+0.19</f>
        <v>17.536114999999938</v>
      </c>
      <c r="J1456">
        <f t="shared" si="23"/>
        <v>17.302167822580643</v>
      </c>
      <c r="K1456">
        <f t="shared" si="23"/>
        <v>16.63</v>
      </c>
    </row>
    <row r="1457" spans="1:13" x14ac:dyDescent="0.2">
      <c r="A1457" s="2">
        <f>'Marktpreise EEX NCG 2018'!A1457</f>
        <v>43095</v>
      </c>
      <c r="B1457" s="47">
        <f>'Marktpreise EEX NCG 2018'!G1457+'Bayer Gesamt 2018'!E$7</f>
        <v>17.46150361445784</v>
      </c>
      <c r="C1457" s="47">
        <f>'Bayer Gesamt 2018'!M316</f>
        <v>16.766477862595419</v>
      </c>
      <c r="D1457" s="47"/>
      <c r="E1457" s="47">
        <f>IF(F1457&gt;0,F1457+'Bayer Gesamt 2018'!E$7,E1456)</f>
        <v>18.8596</v>
      </c>
      <c r="F1457" s="47">
        <f>'Marktpreise EEX NCG 2018'!B1457</f>
        <v>0</v>
      </c>
      <c r="G1457">
        <f>'Marktpreise EEX NCG 2018'!H1457</f>
        <v>17.089055837563464</v>
      </c>
      <c r="H1457">
        <f>'Marktpreise EEX NCG 2018'!I1457</f>
        <v>19.608000000000001</v>
      </c>
      <c r="I1457">
        <f>'Marktpreise EEX NCG 2018'!N1457+0.19</f>
        <v>17.557079999999935</v>
      </c>
      <c r="J1457">
        <f t="shared" si="23"/>
        <v>17.302167822580643</v>
      </c>
      <c r="K1457">
        <f t="shared" si="23"/>
        <v>16.63</v>
      </c>
    </row>
    <row r="1458" spans="1:13" x14ac:dyDescent="0.2">
      <c r="A1458" s="2">
        <f>'Marktpreise EEX NCG 2018'!A1458</f>
        <v>43096</v>
      </c>
      <c r="B1458" s="47">
        <f>'Marktpreise EEX NCG 2018'!G1458+'Bayer Gesamt 2018'!E$7</f>
        <v>17.466392000000013</v>
      </c>
      <c r="C1458" s="47">
        <f>'Bayer Gesamt 2018'!M317</f>
        <v>16.766477862595419</v>
      </c>
      <c r="D1458" s="47"/>
      <c r="E1458" s="47">
        <f>IF(F1458&gt;0,F1458+'Bayer Gesamt 2018'!E$7,E1457)</f>
        <v>18.683599999999998</v>
      </c>
      <c r="F1458" s="47">
        <f>'Marktpreise EEX NCG 2018'!B1458</f>
        <v>18.474</v>
      </c>
      <c r="G1458">
        <f>'Marktpreise EEX NCG 2018'!H1458</f>
        <v>17.09816243654824</v>
      </c>
      <c r="H1458">
        <f>'Marktpreise EEX NCG 2018'!I1458</f>
        <v>19.518000000000001</v>
      </c>
      <c r="I1458">
        <f>'Marktpreise EEX NCG 2018'!N1458+0.19</f>
        <v>17.577934999999925</v>
      </c>
      <c r="J1458">
        <f t="shared" si="23"/>
        <v>17.302167822580643</v>
      </c>
      <c r="K1458">
        <f t="shared" si="23"/>
        <v>16.63</v>
      </c>
    </row>
    <row r="1459" spans="1:13" x14ac:dyDescent="0.2">
      <c r="A1459" s="2">
        <f>'Marktpreise EEX NCG 2018'!A1459</f>
        <v>43097</v>
      </c>
      <c r="B1459" s="47">
        <f>'Marktpreise EEX NCG 2018'!G1459+'Bayer Gesamt 2018'!E$7</f>
        <v>17.469596015936268</v>
      </c>
      <c r="C1459" s="47">
        <f>'Bayer Gesamt 2018'!M318</f>
        <v>16.766477862595419</v>
      </c>
      <c r="D1459" s="47"/>
      <c r="E1459" s="47">
        <f>IF(F1459&gt;0,F1459+'Bayer Gesamt 2018'!E$7,E1458)</f>
        <v>18.270600000000002</v>
      </c>
      <c r="F1459" s="47">
        <f>'Marktpreise EEX NCG 2018'!B1459</f>
        <v>18.061</v>
      </c>
      <c r="G1459">
        <f>'Marktpreise EEX NCG 2018'!H1459</f>
        <v>17.104715736040621</v>
      </c>
      <c r="H1459">
        <f>'Marktpreise EEX NCG 2018'!I1459</f>
        <v>19.885000000000002</v>
      </c>
      <c r="I1459">
        <f>'Marktpreise EEX NCG 2018'!N1459+0.19</f>
        <v>17.599814999999928</v>
      </c>
      <c r="J1459">
        <f t="shared" si="23"/>
        <v>17.302167822580643</v>
      </c>
      <c r="K1459">
        <f t="shared" si="23"/>
        <v>16.63</v>
      </c>
    </row>
    <row r="1460" spans="1:13" x14ac:dyDescent="0.2">
      <c r="A1460" s="2">
        <f>'Marktpreise EEX NCG 2018'!A1460</f>
        <v>43098</v>
      </c>
      <c r="B1460" s="47">
        <f>'Marktpreise EEX NCG 2018'!G1460+'Bayer Gesamt 2018'!E$7</f>
        <v>17.472929365079381</v>
      </c>
      <c r="C1460" s="47">
        <f>'Bayer Gesamt 2018'!M319</f>
        <v>16.766477862595419</v>
      </c>
      <c r="D1460" s="47"/>
      <c r="E1460" s="47">
        <f>IF(F1460&gt;0,F1460+'Bayer Gesamt 2018'!E$7,E1459)</f>
        <v>18.309600000000003</v>
      </c>
      <c r="F1460" s="47">
        <f>'Marktpreise EEX NCG 2018'!B1460</f>
        <v>18.100000000000001</v>
      </c>
      <c r="G1460">
        <f>'Marktpreise EEX NCG 2018'!H1460</f>
        <v>17.109742424242441</v>
      </c>
      <c r="H1460">
        <f>'Marktpreise EEX NCG 2018'!I1460</f>
        <v>19.265999999999998</v>
      </c>
      <c r="I1460">
        <f>'Marktpreise EEX NCG 2018'!N1460+0.19</f>
        <v>17.619134999999932</v>
      </c>
      <c r="J1460">
        <f t="shared" si="23"/>
        <v>17.302167822580643</v>
      </c>
      <c r="K1460">
        <f t="shared" si="23"/>
        <v>16.63</v>
      </c>
    </row>
    <row r="1461" spans="1:13" x14ac:dyDescent="0.2">
      <c r="A1461" s="2">
        <f>'Marktpreise EEX NCG 2018'!A1461</f>
        <v>43099</v>
      </c>
      <c r="B1461" s="47">
        <f>'Marktpreise EEX NCG 2018'!G1461+'Bayer Gesamt 2018'!E$7</f>
        <v>17.472929365079381</v>
      </c>
      <c r="C1461" s="47">
        <f>'Bayer Gesamt 2018'!M320</f>
        <v>16.766477862595419</v>
      </c>
      <c r="D1461" s="47"/>
      <c r="E1461" s="47">
        <f>IF(F1461&gt;0,F1461+'Bayer Gesamt 2018'!E$7,E1460)</f>
        <v>18.309600000000003</v>
      </c>
      <c r="F1461" s="47">
        <f>'Marktpreise EEX NCG 2018'!B1461</f>
        <v>0</v>
      </c>
      <c r="G1461">
        <f>'Marktpreise EEX NCG 2018'!H1461</f>
        <v>17.109742424242441</v>
      </c>
      <c r="H1461">
        <f>'Marktpreise EEX NCG 2018'!I1461</f>
        <v>19.09</v>
      </c>
      <c r="I1461">
        <f>'Marktpreise EEX NCG 2018'!N1461+0.19</f>
        <v>17.637884999999933</v>
      </c>
      <c r="J1461">
        <f t="shared" si="23"/>
        <v>17.302167822580643</v>
      </c>
      <c r="K1461">
        <f t="shared" si="23"/>
        <v>16.63</v>
      </c>
    </row>
    <row r="1462" spans="1:13" x14ac:dyDescent="0.2">
      <c r="A1462" s="2">
        <f>'Marktpreise EEX NCG 2018'!A1462</f>
        <v>43100</v>
      </c>
      <c r="B1462" s="47">
        <f>'Marktpreise EEX NCG 2018'!G1462+'Bayer Gesamt 2018'!E$7</f>
        <v>17.472929365079381</v>
      </c>
      <c r="C1462" s="47">
        <f>'Bayer Gesamt 2018'!M321</f>
        <v>16.766477862595419</v>
      </c>
      <c r="D1462" s="47"/>
      <c r="E1462" s="47">
        <f>IF(F1462&gt;0,F1462+'Bayer Gesamt 2018'!E$7,E1461)</f>
        <v>18.309600000000003</v>
      </c>
      <c r="F1462" s="47">
        <f>'Marktpreise EEX NCG 2018'!B1462</f>
        <v>0</v>
      </c>
      <c r="G1462">
        <f>'Marktpreise EEX NCG 2018'!H1462</f>
        <v>17.112228426395955</v>
      </c>
      <c r="H1462">
        <f>'Marktpreise EEX NCG 2018'!I1462</f>
        <v>18.893999999999998</v>
      </c>
      <c r="I1462">
        <f>'Marktpreise EEX NCG 2018'!N1462+0.19</f>
        <v>17.654764999999934</v>
      </c>
      <c r="J1462">
        <f t="shared" si="23"/>
        <v>17.302167822580643</v>
      </c>
      <c r="K1462">
        <f t="shared" si="23"/>
        <v>16.63</v>
      </c>
    </row>
    <row r="1463" spans="1:13" x14ac:dyDescent="0.2">
      <c r="A1463" s="2">
        <f>'Marktpreise EEX NCG 2018'!A1463</f>
        <v>43101</v>
      </c>
      <c r="B1463" s="47">
        <f>'Marktpreise EEX NCG 2018'!G1463+'Bayer Gesamt 2018'!E$7</f>
        <v>0.20960000000000001</v>
      </c>
      <c r="C1463" s="47">
        <f>'Bayer Gesamt 2018'!M322</f>
        <v>0</v>
      </c>
      <c r="D1463" s="47"/>
      <c r="E1463" s="47">
        <f>IF(F1463&gt;0,F1463+'Bayer Gesamt 2018'!E$7,E1462)</f>
        <v>18.309600000000003</v>
      </c>
      <c r="F1463" s="47">
        <f>'Marktpreise EEX NCG 2018'!B1463</f>
        <v>0</v>
      </c>
      <c r="G1463">
        <f>'Marktpreise EEX NCG 2018'!H1463</f>
        <v>0</v>
      </c>
      <c r="H1463">
        <f>'Marktpreise EEX NCG 2018'!I1463</f>
        <v>19.163</v>
      </c>
      <c r="I1463">
        <f>'Marktpreise EEX NCG 2018'!N1463+0.19</f>
        <v>18.515290245836663</v>
      </c>
      <c r="J1463">
        <f>'Portfolioübersicht Bayer'!B26</f>
        <v>17.239820240916032</v>
      </c>
      <c r="K1463">
        <f>'Portfolioübersicht Bayer'!H11</f>
        <v>16.766477862595423</v>
      </c>
      <c r="L1463">
        <f>'Portfolioübersicht Bayer'!B71</f>
        <v>18.829870967741936</v>
      </c>
      <c r="M1463">
        <f>'Portfolioübersicht Bayer'!B65</f>
        <v>17.239820240916032</v>
      </c>
    </row>
    <row r="1464" spans="1:13" x14ac:dyDescent="0.2">
      <c r="A1464" s="2">
        <f>'Marktpreise EEX NCG 2018'!A1464</f>
        <v>43102</v>
      </c>
      <c r="B1464" s="47">
        <f>'Marktpreise EEX NCG 2018'!G1464+'Bayer Gesamt 2018'!E$7</f>
        <v>0.20960000000000001</v>
      </c>
      <c r="C1464" s="47">
        <f>'Bayer Gesamt 2018'!M323</f>
        <v>0</v>
      </c>
      <c r="D1464" s="47"/>
      <c r="E1464" s="47">
        <f>IF(F1464&gt;0,F1464+'Bayer Gesamt 2018'!E$7,E1463)</f>
        <v>18.309600000000003</v>
      </c>
      <c r="F1464" s="47">
        <f>'Marktpreise EEX NCG 2018'!B1464</f>
        <v>0</v>
      </c>
      <c r="G1464">
        <f>'Marktpreise EEX NCG 2018'!H1464</f>
        <v>0</v>
      </c>
      <c r="H1464">
        <f>'Marktpreise EEX NCG 2018'!I1464</f>
        <v>19.337</v>
      </c>
      <c r="I1464">
        <f>'Marktpreise EEX NCG 2018'!N1464+0.19</f>
        <v>18.512830427892261</v>
      </c>
      <c r="J1464">
        <f t="shared" ref="J1464:M1464" si="24">J1463</f>
        <v>17.239820240916032</v>
      </c>
      <c r="K1464">
        <f t="shared" si="24"/>
        <v>16.766477862595423</v>
      </c>
      <c r="L1464">
        <f t="shared" si="24"/>
        <v>18.829870967741936</v>
      </c>
      <c r="M1464">
        <f t="shared" si="24"/>
        <v>17.239820240916032</v>
      </c>
    </row>
    <row r="1465" spans="1:13" x14ac:dyDescent="0.2">
      <c r="A1465" s="2">
        <f>'Marktpreise EEX NCG 2018'!A1465</f>
        <v>43103</v>
      </c>
      <c r="B1465" s="47">
        <f>'Marktpreise EEX NCG 2018'!G1465+'Bayer Gesamt 2018'!E$7</f>
        <v>0.20960000000000001</v>
      </c>
      <c r="C1465" s="47">
        <f>'Bayer Gesamt 2018'!M324</f>
        <v>0</v>
      </c>
      <c r="D1465" s="47"/>
      <c r="E1465" s="47">
        <f>IF(F1465&gt;0,F1465+'Bayer Gesamt 2018'!E$7,E1464)</f>
        <v>18.309600000000003</v>
      </c>
      <c r="F1465" s="47">
        <f>'Marktpreise EEX NCG 2018'!B1465</f>
        <v>0</v>
      </c>
      <c r="G1465">
        <f>'Marktpreise EEX NCG 2018'!H1465</f>
        <v>0</v>
      </c>
      <c r="H1465">
        <f>'Marktpreise EEX NCG 2018'!I1465</f>
        <v>19.298999999999999</v>
      </c>
      <c r="I1465">
        <f>'Marktpreise EEX NCG 2018'!N1465+0.19</f>
        <v>18.510400633412537</v>
      </c>
      <c r="J1465">
        <f t="shared" ref="J1465:M1465" si="25">J1464</f>
        <v>17.239820240916032</v>
      </c>
      <c r="K1465">
        <f t="shared" si="25"/>
        <v>16.766477862595423</v>
      </c>
      <c r="L1465">
        <f t="shared" si="25"/>
        <v>18.829870967741936</v>
      </c>
      <c r="M1465">
        <f t="shared" si="25"/>
        <v>17.239820240916032</v>
      </c>
    </row>
    <row r="1466" spans="1:13" x14ac:dyDescent="0.2">
      <c r="A1466" s="2">
        <f>'Marktpreise EEX NCG 2018'!A1466</f>
        <v>43104</v>
      </c>
      <c r="B1466" s="47">
        <f>'Marktpreise EEX NCG 2018'!G1466+'Bayer Gesamt 2018'!E$7</f>
        <v>0.20960000000000001</v>
      </c>
      <c r="C1466" s="47">
        <f>'Bayer Gesamt 2018'!M325</f>
        <v>0</v>
      </c>
      <c r="D1466" s="47"/>
      <c r="E1466" s="47">
        <f>IF(F1466&gt;0,F1466+'Bayer Gesamt 2018'!E$7,E1465)</f>
        <v>18.309600000000003</v>
      </c>
      <c r="F1466" s="47">
        <f>'Marktpreise EEX NCG 2018'!B1466</f>
        <v>0</v>
      </c>
      <c r="G1466">
        <f>'Marktpreise EEX NCG 2018'!H1466</f>
        <v>0</v>
      </c>
      <c r="H1466">
        <f>'Marktpreise EEX NCG 2018'!I1466</f>
        <v>19.082999999999998</v>
      </c>
      <c r="I1466">
        <f>'Marktpreise EEX NCG 2018'!N1466+0.19</f>
        <v>18.508106012658253</v>
      </c>
      <c r="J1466">
        <f t="shared" ref="J1466:M1466" si="26">J1465</f>
        <v>17.239820240916032</v>
      </c>
      <c r="K1466">
        <f t="shared" si="26"/>
        <v>16.766477862595423</v>
      </c>
      <c r="L1466">
        <f t="shared" si="26"/>
        <v>18.829870967741936</v>
      </c>
      <c r="M1466">
        <f t="shared" si="26"/>
        <v>17.239820240916032</v>
      </c>
    </row>
    <row r="1467" spans="1:13" x14ac:dyDescent="0.2">
      <c r="A1467" s="2">
        <f>'Marktpreise EEX NCG 2018'!A1467</f>
        <v>43105</v>
      </c>
      <c r="B1467" s="47">
        <f>'Marktpreise EEX NCG 2018'!G1467+'Bayer Gesamt 2018'!E$7</f>
        <v>0.20960000000000001</v>
      </c>
      <c r="C1467" s="47">
        <f>'Bayer Gesamt 2018'!M326</f>
        <v>0</v>
      </c>
      <c r="D1467" s="47"/>
      <c r="E1467" s="47">
        <f>IF(F1467&gt;0,F1467+'Bayer Gesamt 2018'!E$7,E1466)</f>
        <v>18.309600000000003</v>
      </c>
      <c r="F1467" s="47">
        <f>'Marktpreise EEX NCG 2018'!B1467</f>
        <v>0</v>
      </c>
      <c r="G1467">
        <f>'Marktpreise EEX NCG 2018'!H1467</f>
        <v>0</v>
      </c>
      <c r="H1467">
        <f>'Marktpreise EEX NCG 2018'!I1467</f>
        <v>19.003</v>
      </c>
      <c r="I1467">
        <f>'Marktpreise EEX NCG 2018'!N1467+0.19</f>
        <v>18.505989723320184</v>
      </c>
      <c r="J1467">
        <f t="shared" ref="J1467:M1467" si="27">J1466</f>
        <v>17.239820240916032</v>
      </c>
      <c r="K1467">
        <f t="shared" si="27"/>
        <v>16.766477862595423</v>
      </c>
      <c r="L1467">
        <f t="shared" si="27"/>
        <v>18.829870967741936</v>
      </c>
      <c r="M1467">
        <f t="shared" si="27"/>
        <v>17.239820240916032</v>
      </c>
    </row>
    <row r="1468" spans="1:13" x14ac:dyDescent="0.2">
      <c r="A1468" s="2">
        <f>'Marktpreise EEX NCG 2018'!A1468</f>
        <v>43106</v>
      </c>
      <c r="B1468" s="47">
        <f>'Marktpreise EEX NCG 2018'!G1468+'Bayer Gesamt 2018'!E$7</f>
        <v>0.20960000000000001</v>
      </c>
      <c r="C1468" s="47">
        <f>'Bayer Gesamt 2018'!M327</f>
        <v>0</v>
      </c>
      <c r="D1468" s="47"/>
      <c r="E1468" s="47">
        <f>IF(F1468&gt;0,F1468+'Bayer Gesamt 2018'!E$7,E1467)</f>
        <v>18.309600000000003</v>
      </c>
      <c r="F1468" s="47">
        <f>'Marktpreise EEX NCG 2018'!B1468</f>
        <v>0</v>
      </c>
      <c r="G1468">
        <f>'Marktpreise EEX NCG 2018'!H1468</f>
        <v>0</v>
      </c>
      <c r="H1468">
        <f>'Marktpreise EEX NCG 2018'!I1468</f>
        <v>18.72</v>
      </c>
      <c r="I1468">
        <f>'Marktpreise EEX NCG 2018'!N1468+0.19</f>
        <v>18.503940758293865</v>
      </c>
      <c r="J1468">
        <f t="shared" ref="J1468:M1468" si="28">J1467</f>
        <v>17.239820240916032</v>
      </c>
      <c r="K1468">
        <f t="shared" si="28"/>
        <v>16.766477862595423</v>
      </c>
      <c r="L1468">
        <f t="shared" si="28"/>
        <v>18.829870967741936</v>
      </c>
      <c r="M1468">
        <f t="shared" si="28"/>
        <v>17.239820240916032</v>
      </c>
    </row>
    <row r="1469" spans="1:13" x14ac:dyDescent="0.2">
      <c r="A1469" s="2">
        <f>'Marktpreise EEX NCG 2018'!A1469</f>
        <v>43107</v>
      </c>
      <c r="B1469" s="47">
        <f>'Marktpreise EEX NCG 2018'!G1469+'Bayer Gesamt 2018'!E$7</f>
        <v>0.20960000000000001</v>
      </c>
      <c r="C1469" s="47">
        <f>'Bayer Gesamt 2018'!M328</f>
        <v>0</v>
      </c>
      <c r="D1469" s="47"/>
      <c r="E1469" s="47">
        <f>IF(F1469&gt;0,F1469+'Bayer Gesamt 2018'!E$7,E1468)</f>
        <v>18.309600000000003</v>
      </c>
      <c r="F1469" s="47">
        <f>'Marktpreise EEX NCG 2018'!B1469</f>
        <v>0</v>
      </c>
      <c r="G1469">
        <f>'Marktpreise EEX NCG 2018'!H1469</f>
        <v>0</v>
      </c>
      <c r="H1469">
        <f>'Marktpreise EEX NCG 2018'!I1469</f>
        <v>18.72</v>
      </c>
      <c r="I1469">
        <f>'Marktpreise EEX NCG 2018'!N1469+0.19</f>
        <v>18.501863456985031</v>
      </c>
      <c r="J1469">
        <f t="shared" ref="J1469:M1469" si="29">J1468</f>
        <v>17.239820240916032</v>
      </c>
      <c r="K1469">
        <f t="shared" si="29"/>
        <v>16.766477862595423</v>
      </c>
      <c r="L1469">
        <f t="shared" si="29"/>
        <v>18.829870967741936</v>
      </c>
      <c r="M1469">
        <f t="shared" si="29"/>
        <v>17.239820240916032</v>
      </c>
    </row>
    <row r="1470" spans="1:13" x14ac:dyDescent="0.2">
      <c r="A1470" s="2">
        <f>'Marktpreise EEX NCG 2018'!A1470</f>
        <v>43108</v>
      </c>
      <c r="B1470" s="47">
        <f>'Marktpreise EEX NCG 2018'!G1470+'Bayer Gesamt 2018'!E$7</f>
        <v>0.20960000000000001</v>
      </c>
      <c r="C1470" s="47">
        <f>'Bayer Gesamt 2018'!M329</f>
        <v>0</v>
      </c>
      <c r="D1470" s="47"/>
      <c r="E1470" s="47">
        <f>IF(F1470&gt;0,F1470+'Bayer Gesamt 2018'!E$7,E1469)</f>
        <v>18.309600000000003</v>
      </c>
      <c r="F1470" s="47">
        <f>'Marktpreise EEX NCG 2018'!B1470</f>
        <v>0</v>
      </c>
      <c r="G1470">
        <f>'Marktpreise EEX NCG 2018'!H1470</f>
        <v>0</v>
      </c>
      <c r="H1470">
        <f>'Marktpreise EEX NCG 2018'!I1470</f>
        <v>18.79</v>
      </c>
      <c r="I1470">
        <f>'Marktpreise EEX NCG 2018'!N1470+0.19</f>
        <v>18.499579652996875</v>
      </c>
      <c r="J1470">
        <f t="shared" ref="J1470:M1470" si="30">J1469</f>
        <v>17.239820240916032</v>
      </c>
      <c r="K1470">
        <f t="shared" si="30"/>
        <v>16.766477862595423</v>
      </c>
      <c r="L1470">
        <f t="shared" si="30"/>
        <v>18.829870967741936</v>
      </c>
      <c r="M1470">
        <f t="shared" si="30"/>
        <v>17.239820240916032</v>
      </c>
    </row>
    <row r="1471" spans="1:13" x14ac:dyDescent="0.2">
      <c r="A1471" s="2">
        <f>'Marktpreise EEX NCG 2018'!A1471</f>
        <v>43109</v>
      </c>
      <c r="B1471" s="47">
        <f>'Marktpreise EEX NCG 2018'!G1471+'Bayer Gesamt 2018'!E$7</f>
        <v>0.20960000000000001</v>
      </c>
      <c r="C1471" s="47">
        <f>'Bayer Gesamt 2018'!M330</f>
        <v>0</v>
      </c>
      <c r="D1471" s="47"/>
      <c r="E1471" s="47">
        <f>IF(F1471&gt;0,F1471+'Bayer Gesamt 2018'!E$7,E1470)</f>
        <v>18.309600000000003</v>
      </c>
      <c r="F1471" s="47">
        <f>'Marktpreise EEX NCG 2018'!B1471</f>
        <v>0</v>
      </c>
      <c r="G1471">
        <f>'Marktpreise EEX NCG 2018'!H1471</f>
        <v>0</v>
      </c>
      <c r="H1471">
        <f>'Marktpreise EEX NCG 2018'!I1471</f>
        <v>19</v>
      </c>
      <c r="I1471">
        <f>'Marktpreise EEX NCG 2018'!N1471+0.19</f>
        <v>18.497051221434226</v>
      </c>
      <c r="J1471">
        <f t="shared" ref="J1471:M1471" si="31">J1470</f>
        <v>17.239820240916032</v>
      </c>
      <c r="K1471">
        <f t="shared" si="31"/>
        <v>16.766477862595423</v>
      </c>
      <c r="L1471">
        <f t="shared" si="31"/>
        <v>18.829870967741936</v>
      </c>
      <c r="M1471">
        <f t="shared" si="31"/>
        <v>17.239820240916032</v>
      </c>
    </row>
    <row r="1472" spans="1:13" x14ac:dyDescent="0.2">
      <c r="A1472" s="2">
        <f>'Marktpreise EEX NCG 2018'!A1472</f>
        <v>43110</v>
      </c>
      <c r="B1472" s="47">
        <f>'Marktpreise EEX NCG 2018'!G1472+'Bayer Gesamt 2018'!E$7</f>
        <v>0.20960000000000001</v>
      </c>
      <c r="C1472" s="47">
        <f>'Bayer Gesamt 2018'!M331</f>
        <v>0</v>
      </c>
      <c r="D1472" s="47"/>
      <c r="E1472" s="47">
        <f>IF(F1472&gt;0,F1472+'Bayer Gesamt 2018'!E$7,E1471)</f>
        <v>18.309600000000003</v>
      </c>
      <c r="F1472" s="47">
        <f>'Marktpreise EEX NCG 2018'!B1472</f>
        <v>0</v>
      </c>
      <c r="G1472">
        <f>'Marktpreise EEX NCG 2018'!H1472</f>
        <v>0</v>
      </c>
      <c r="H1472">
        <f>'Marktpreise EEX NCG 2018'!I1472</f>
        <v>19.329999999999998</v>
      </c>
      <c r="I1472">
        <f>'Marktpreise EEX NCG 2018'!N1472+0.19</f>
        <v>18.494513385826799</v>
      </c>
      <c r="J1472">
        <f t="shared" ref="J1472:M1472" si="32">J1471</f>
        <v>17.239820240916032</v>
      </c>
      <c r="K1472">
        <f t="shared" si="32"/>
        <v>16.766477862595423</v>
      </c>
      <c r="L1472">
        <f t="shared" si="32"/>
        <v>18.829870967741936</v>
      </c>
      <c r="M1472">
        <f t="shared" si="32"/>
        <v>17.239820240916032</v>
      </c>
    </row>
    <row r="1473" spans="1:13" x14ac:dyDescent="0.2">
      <c r="A1473" s="2">
        <f>'Marktpreise EEX NCG 2018'!A1473</f>
        <v>43111</v>
      </c>
      <c r="B1473" s="47">
        <f>'Marktpreise EEX NCG 2018'!G1473+'Bayer Gesamt 2018'!E$7</f>
        <v>0.20960000000000001</v>
      </c>
      <c r="C1473" s="47">
        <f>'Bayer Gesamt 2018'!M332</f>
        <v>0</v>
      </c>
      <c r="D1473" s="47"/>
      <c r="E1473" s="47">
        <f>IF(F1473&gt;0,F1473+'Bayer Gesamt 2018'!E$7,E1472)</f>
        <v>18.309600000000003</v>
      </c>
      <c r="F1473" s="47">
        <f>'Marktpreise EEX NCG 2018'!B1473</f>
        <v>0</v>
      </c>
      <c r="G1473">
        <f>'Marktpreise EEX NCG 2018'!H1473</f>
        <v>0</v>
      </c>
      <c r="H1473">
        <f>'Marktpreise EEX NCG 2018'!I1473</f>
        <v>19.372</v>
      </c>
      <c r="I1473">
        <f>'Marktpreise EEX NCG 2018'!N1473+0.19</f>
        <v>18.492191974823001</v>
      </c>
      <c r="J1473">
        <f t="shared" ref="J1473:M1473" si="33">J1472</f>
        <v>17.239820240916032</v>
      </c>
      <c r="K1473">
        <f t="shared" si="33"/>
        <v>16.766477862595423</v>
      </c>
      <c r="L1473">
        <f t="shared" si="33"/>
        <v>18.829870967741936</v>
      </c>
      <c r="M1473">
        <f t="shared" si="33"/>
        <v>17.239820240916032</v>
      </c>
    </row>
    <row r="1474" spans="1:13" x14ac:dyDescent="0.2">
      <c r="A1474" s="2">
        <f>'Marktpreise EEX NCG 2018'!A1474</f>
        <v>43112</v>
      </c>
      <c r="B1474" s="47">
        <f>'Marktpreise EEX NCG 2018'!G1474+'Bayer Gesamt 2018'!E$7</f>
        <v>0.20960000000000001</v>
      </c>
      <c r="C1474" s="47">
        <f>'Bayer Gesamt 2018'!M333</f>
        <v>0</v>
      </c>
      <c r="D1474" s="47"/>
      <c r="E1474" s="47">
        <f>IF(F1474&gt;0,F1474+'Bayer Gesamt 2018'!E$7,E1473)</f>
        <v>18.309600000000003</v>
      </c>
      <c r="F1474" s="47">
        <f>'Marktpreise EEX NCG 2018'!B1474</f>
        <v>0</v>
      </c>
      <c r="G1474">
        <f>'Marktpreise EEX NCG 2018'!H1474</f>
        <v>0</v>
      </c>
      <c r="H1474">
        <f>'Marktpreise EEX NCG 2018'!I1474</f>
        <v>19.34</v>
      </c>
      <c r="I1474">
        <f>'Marktpreise EEX NCG 2018'!N1474+0.19</f>
        <v>18.490013364779902</v>
      </c>
      <c r="J1474">
        <f t="shared" ref="J1474:M1474" si="34">J1473</f>
        <v>17.239820240916032</v>
      </c>
      <c r="K1474">
        <f t="shared" si="34"/>
        <v>16.766477862595423</v>
      </c>
      <c r="L1474">
        <f t="shared" si="34"/>
        <v>18.829870967741936</v>
      </c>
      <c r="M1474">
        <f t="shared" si="34"/>
        <v>17.239820240916032</v>
      </c>
    </row>
    <row r="1475" spans="1:13" x14ac:dyDescent="0.2">
      <c r="A1475" s="2">
        <f>'Marktpreise EEX NCG 2018'!A1475</f>
        <v>43113</v>
      </c>
      <c r="B1475" s="47">
        <f>'Marktpreise EEX NCG 2018'!G1475+'Bayer Gesamt 2018'!E$7</f>
        <v>0.20960000000000001</v>
      </c>
      <c r="C1475" s="47">
        <f>'Bayer Gesamt 2018'!M334</f>
        <v>0</v>
      </c>
      <c r="D1475" s="47"/>
      <c r="E1475" s="47">
        <f>IF(F1475&gt;0,F1475+'Bayer Gesamt 2018'!E$7,E1474)</f>
        <v>18.309600000000003</v>
      </c>
      <c r="F1475" s="47">
        <f>'Marktpreise EEX NCG 2018'!B1475</f>
        <v>0</v>
      </c>
      <c r="G1475">
        <f>'Marktpreise EEX NCG 2018'!H1475</f>
        <v>0</v>
      </c>
      <c r="H1475">
        <f>'Marktpreise EEX NCG 2018'!I1475</f>
        <v>19.437000000000001</v>
      </c>
      <c r="I1475">
        <f>'Marktpreise EEX NCG 2018'!N1475+0.19</f>
        <v>18.487875883739225</v>
      </c>
      <c r="J1475">
        <f t="shared" ref="J1475:M1475" si="35">J1474</f>
        <v>17.239820240916032</v>
      </c>
      <c r="K1475">
        <f t="shared" si="35"/>
        <v>16.766477862595423</v>
      </c>
      <c r="L1475">
        <f t="shared" si="35"/>
        <v>18.829870967741936</v>
      </c>
      <c r="M1475">
        <f t="shared" si="35"/>
        <v>17.239820240916032</v>
      </c>
    </row>
    <row r="1476" spans="1:13" x14ac:dyDescent="0.2">
      <c r="A1476" s="2">
        <f>'Marktpreise EEX NCG 2018'!A1476</f>
        <v>43114</v>
      </c>
      <c r="B1476" s="47">
        <f>'Marktpreise EEX NCG 2018'!G1476+'Bayer Gesamt 2018'!E$7</f>
        <v>0.20960000000000001</v>
      </c>
      <c r="C1476" s="47">
        <f>'Bayer Gesamt 2018'!M335</f>
        <v>0</v>
      </c>
      <c r="D1476" s="47"/>
      <c r="E1476" s="47">
        <f>IF(F1476&gt;0,F1476+'Bayer Gesamt 2018'!E$7,E1475)</f>
        <v>18.309600000000003</v>
      </c>
      <c r="F1476" s="47">
        <f>'Marktpreise EEX NCG 2018'!B1476</f>
        <v>0</v>
      </c>
      <c r="G1476">
        <f>'Marktpreise EEX NCG 2018'!H1476</f>
        <v>0</v>
      </c>
      <c r="H1476">
        <f>'Marktpreise EEX NCG 2018'!I1476</f>
        <v>19.437000000000001</v>
      </c>
      <c r="I1476">
        <f>'Marktpreise EEX NCG 2018'!N1476+0.19</f>
        <v>18.485802982731581</v>
      </c>
      <c r="J1476">
        <f t="shared" ref="J1476:M1476" si="36">J1475</f>
        <v>17.239820240916032</v>
      </c>
      <c r="K1476">
        <f t="shared" si="36"/>
        <v>16.766477862595423</v>
      </c>
      <c r="L1476">
        <f t="shared" si="36"/>
        <v>18.829870967741936</v>
      </c>
      <c r="M1476">
        <f t="shared" si="36"/>
        <v>17.239820240916032</v>
      </c>
    </row>
    <row r="1477" spans="1:13" x14ac:dyDescent="0.2">
      <c r="A1477" s="2">
        <f>'Marktpreise EEX NCG 2018'!A1477</f>
        <v>43115</v>
      </c>
      <c r="B1477" s="47">
        <f>'Marktpreise EEX NCG 2018'!G1477+'Bayer Gesamt 2018'!E$7</f>
        <v>0.20960000000000001</v>
      </c>
      <c r="C1477" s="47">
        <f>'Bayer Gesamt 2018'!M336</f>
        <v>0</v>
      </c>
      <c r="D1477" s="47"/>
      <c r="E1477" s="47">
        <f>IF(F1477&gt;0,F1477+'Bayer Gesamt 2018'!E$7,E1476)</f>
        <v>18.309600000000003</v>
      </c>
      <c r="F1477" s="47">
        <f>'Marktpreise EEX NCG 2018'!B1477</f>
        <v>0</v>
      </c>
      <c r="G1477">
        <f>'Marktpreise EEX NCG 2018'!H1477</f>
        <v>0</v>
      </c>
      <c r="H1477">
        <f>'Marktpreise EEX NCG 2018'!I1477</f>
        <v>19.5</v>
      </c>
      <c r="I1477">
        <f>'Marktpreise EEX NCG 2018'!N1477+0.19</f>
        <v>18.48366901960787</v>
      </c>
      <c r="J1477">
        <f t="shared" ref="J1477:M1477" si="37">J1476</f>
        <v>17.239820240916032</v>
      </c>
      <c r="K1477">
        <f t="shared" si="37"/>
        <v>16.766477862595423</v>
      </c>
      <c r="L1477">
        <f t="shared" si="37"/>
        <v>18.829870967741936</v>
      </c>
      <c r="M1477">
        <f t="shared" si="37"/>
        <v>17.239820240916032</v>
      </c>
    </row>
    <row r="1478" spans="1:13" x14ac:dyDescent="0.2">
      <c r="A1478" s="2">
        <f>'Marktpreise EEX NCG 2018'!A1478</f>
        <v>43116</v>
      </c>
      <c r="B1478" s="47">
        <f>'Marktpreise EEX NCG 2018'!G1478+'Bayer Gesamt 2018'!E$7</f>
        <v>0.20960000000000001</v>
      </c>
      <c r="C1478" s="47">
        <f>'Bayer Gesamt 2018'!M337</f>
        <v>0</v>
      </c>
      <c r="D1478" s="47"/>
      <c r="E1478" s="47">
        <f>IF(F1478&gt;0,F1478+'Bayer Gesamt 2018'!E$7,E1477)</f>
        <v>18.309600000000003</v>
      </c>
      <c r="F1478" s="47">
        <f>'Marktpreise EEX NCG 2018'!B1478</f>
        <v>0</v>
      </c>
      <c r="G1478">
        <f>'Marktpreise EEX NCG 2018'!H1478</f>
        <v>0</v>
      </c>
      <c r="H1478">
        <f>'Marktpreise EEX NCG 2018'!I1478</f>
        <v>18.971</v>
      </c>
      <c r="I1478">
        <f>'Marktpreise EEX NCG 2018'!N1478+0.19</f>
        <v>18.481311128526674</v>
      </c>
      <c r="J1478">
        <f t="shared" ref="J1478:M1478" si="38">J1477</f>
        <v>17.239820240916032</v>
      </c>
      <c r="K1478">
        <f t="shared" si="38"/>
        <v>16.766477862595423</v>
      </c>
      <c r="L1478">
        <f t="shared" si="38"/>
        <v>18.829870967741936</v>
      </c>
      <c r="M1478">
        <f t="shared" si="38"/>
        <v>17.239820240916032</v>
      </c>
    </row>
    <row r="1479" spans="1:13" x14ac:dyDescent="0.2">
      <c r="A1479" s="2">
        <f>'Marktpreise EEX NCG 2018'!A1479</f>
        <v>43117</v>
      </c>
      <c r="B1479" s="47">
        <f>'Marktpreise EEX NCG 2018'!G1479+'Bayer Gesamt 2018'!E$7</f>
        <v>0.20960000000000001</v>
      </c>
      <c r="C1479" s="47">
        <f>'Bayer Gesamt 2018'!M338</f>
        <v>0</v>
      </c>
      <c r="D1479" s="47"/>
      <c r="E1479" s="47">
        <f>IF(F1479&gt;0,F1479+'Bayer Gesamt 2018'!E$7,E1478)</f>
        <v>18.309600000000003</v>
      </c>
      <c r="F1479" s="47">
        <f>'Marktpreise EEX NCG 2018'!B1479</f>
        <v>0</v>
      </c>
      <c r="G1479">
        <f>'Marktpreise EEX NCG 2018'!H1479</f>
        <v>0</v>
      </c>
      <c r="H1479">
        <f>'Marktpreise EEX NCG 2018'!I1479</f>
        <v>18.934999999999999</v>
      </c>
      <c r="I1479">
        <f>'Marktpreise EEX NCG 2018'!N1479+0.19</f>
        <v>18.478959279561501</v>
      </c>
      <c r="J1479">
        <f t="shared" ref="J1479:M1479" si="39">J1478</f>
        <v>17.239820240916032</v>
      </c>
      <c r="K1479">
        <f t="shared" si="39"/>
        <v>16.766477862595423</v>
      </c>
      <c r="L1479">
        <f t="shared" si="39"/>
        <v>18.829870967741936</v>
      </c>
      <c r="M1479">
        <f t="shared" si="39"/>
        <v>17.239820240916032</v>
      </c>
    </row>
    <row r="1480" spans="1:13" x14ac:dyDescent="0.2">
      <c r="A1480" s="2">
        <f>'Marktpreise EEX NCG 2018'!A1480</f>
        <v>43118</v>
      </c>
      <c r="B1480" s="47">
        <f>'Marktpreise EEX NCG 2018'!G1480+'Bayer Gesamt 2018'!E$7</f>
        <v>0.20960000000000001</v>
      </c>
      <c r="C1480" s="47">
        <f>'Bayer Gesamt 2018'!M339</f>
        <v>0</v>
      </c>
      <c r="D1480" s="47"/>
      <c r="E1480" s="47">
        <f>IF(F1480&gt;0,F1480+'Bayer Gesamt 2018'!E$7,E1479)</f>
        <v>18.309600000000003</v>
      </c>
      <c r="F1480" s="47">
        <f>'Marktpreise EEX NCG 2018'!B1480</f>
        <v>0</v>
      </c>
      <c r="G1480">
        <f>'Marktpreise EEX NCG 2018'!H1480</f>
        <v>0</v>
      </c>
      <c r="H1480">
        <f>'Marktpreise EEX NCG 2018'!I1480</f>
        <v>18.402000000000001</v>
      </c>
      <c r="I1480">
        <f>'Marktpreise EEX NCG 2018'!N1480+0.19</f>
        <v>18.476676838810668</v>
      </c>
      <c r="J1480">
        <f t="shared" ref="J1480:M1480" si="40">J1479</f>
        <v>17.239820240916032</v>
      </c>
      <c r="K1480">
        <f t="shared" si="40"/>
        <v>16.766477862595423</v>
      </c>
      <c r="L1480">
        <f t="shared" si="40"/>
        <v>18.829870967741936</v>
      </c>
      <c r="M1480">
        <f t="shared" si="40"/>
        <v>17.239820240916032</v>
      </c>
    </row>
    <row r="1481" spans="1:13" x14ac:dyDescent="0.2">
      <c r="A1481" s="2">
        <f>'Marktpreise EEX NCG 2018'!A1481</f>
        <v>43119</v>
      </c>
      <c r="B1481" s="47">
        <f>'Marktpreise EEX NCG 2018'!G1481+'Bayer Gesamt 2018'!E$7</f>
        <v>0.20960000000000001</v>
      </c>
      <c r="C1481" s="47">
        <f>'Bayer Gesamt 2018'!M340</f>
        <v>0</v>
      </c>
      <c r="D1481" s="47"/>
      <c r="E1481" s="47">
        <f>IF(F1481&gt;0,F1481+'Bayer Gesamt 2018'!E$7,E1480)</f>
        <v>18.309600000000003</v>
      </c>
      <c r="F1481" s="47">
        <f>'Marktpreise EEX NCG 2018'!B1481</f>
        <v>0</v>
      </c>
      <c r="G1481">
        <f>'Marktpreise EEX NCG 2018'!H1481</f>
        <v>0</v>
      </c>
      <c r="H1481">
        <f>'Marktpreise EEX NCG 2018'!I1481</f>
        <v>18.349</v>
      </c>
      <c r="I1481">
        <f>'Marktpreise EEX NCG 2018'!N1481+0.19</f>
        <v>18.474515246286188</v>
      </c>
      <c r="J1481">
        <f t="shared" ref="J1481:M1481" si="41">J1480</f>
        <v>17.239820240916032</v>
      </c>
      <c r="K1481">
        <f t="shared" si="41"/>
        <v>16.766477862595423</v>
      </c>
      <c r="L1481">
        <f t="shared" si="41"/>
        <v>18.829870967741936</v>
      </c>
      <c r="M1481">
        <f t="shared" si="41"/>
        <v>17.239820240916032</v>
      </c>
    </row>
    <row r="1482" spans="1:13" x14ac:dyDescent="0.2">
      <c r="A1482" s="2">
        <f>'Marktpreise EEX NCG 2018'!A1482</f>
        <v>43120</v>
      </c>
      <c r="B1482" s="47">
        <f>'Marktpreise EEX NCG 2018'!G1482+'Bayer Gesamt 2018'!E$7</f>
        <v>0.20960000000000001</v>
      </c>
      <c r="C1482" s="47">
        <f>'Bayer Gesamt 2018'!M341</f>
        <v>0</v>
      </c>
      <c r="D1482" s="47"/>
      <c r="E1482" s="47">
        <f>IF(F1482&gt;0,F1482+'Bayer Gesamt 2018'!E$7,E1481)</f>
        <v>18.309600000000003</v>
      </c>
      <c r="F1482" s="47">
        <f>'Marktpreise EEX NCG 2018'!B1482</f>
        <v>0</v>
      </c>
      <c r="G1482">
        <f>'Marktpreise EEX NCG 2018'!H1482</f>
        <v>0</v>
      </c>
      <c r="H1482">
        <f>'Marktpreise EEX NCG 2018'!I1482</f>
        <v>18.337</v>
      </c>
      <c r="I1482">
        <f>'Marktpreise EEX NCG 2018'!N1482+0.19</f>
        <v>18.472383593750028</v>
      </c>
      <c r="J1482">
        <f t="shared" ref="J1482:M1482" si="42">J1481</f>
        <v>17.239820240916032</v>
      </c>
      <c r="K1482">
        <f t="shared" si="42"/>
        <v>16.766477862595423</v>
      </c>
      <c r="L1482">
        <f t="shared" si="42"/>
        <v>18.829870967741936</v>
      </c>
      <c r="M1482">
        <f t="shared" si="42"/>
        <v>17.239820240916032</v>
      </c>
    </row>
    <row r="1483" spans="1:13" x14ac:dyDescent="0.2">
      <c r="A1483" s="2">
        <f>'Marktpreise EEX NCG 2018'!A1483</f>
        <v>43121</v>
      </c>
      <c r="B1483" s="47">
        <f>'Marktpreise EEX NCG 2018'!G1483+'Bayer Gesamt 2018'!E$7</f>
        <v>0.20960000000000001</v>
      </c>
      <c r="C1483" s="47">
        <f>'Bayer Gesamt 2018'!M342</f>
        <v>0</v>
      </c>
      <c r="D1483" s="47"/>
      <c r="E1483" s="47">
        <f>IF(F1483&gt;0,F1483+'Bayer Gesamt 2018'!E$7,E1482)</f>
        <v>18.309600000000003</v>
      </c>
      <c r="F1483" s="47">
        <f>'Marktpreise EEX NCG 2018'!B1483</f>
        <v>0</v>
      </c>
      <c r="G1483">
        <f>'Marktpreise EEX NCG 2018'!H1483</f>
        <v>0</v>
      </c>
      <c r="H1483">
        <f>'Marktpreise EEX NCG 2018'!I1483</f>
        <v>18.337</v>
      </c>
      <c r="I1483">
        <f>'Marktpreise EEX NCG 2018'!N1483+0.19</f>
        <v>18.470203747072627</v>
      </c>
      <c r="J1483">
        <f t="shared" ref="J1483:M1483" si="43">J1482</f>
        <v>17.239820240916032</v>
      </c>
      <c r="K1483">
        <f t="shared" si="43"/>
        <v>16.766477862595423</v>
      </c>
      <c r="L1483">
        <f t="shared" si="43"/>
        <v>18.829870967741936</v>
      </c>
      <c r="M1483">
        <f t="shared" si="43"/>
        <v>17.239820240916032</v>
      </c>
    </row>
    <row r="1484" spans="1:13" x14ac:dyDescent="0.2">
      <c r="A1484" s="2">
        <f>'Marktpreise EEX NCG 2018'!A1484</f>
        <v>43122</v>
      </c>
      <c r="B1484" s="47">
        <f>'Marktpreise EEX NCG 2018'!G1484+'Bayer Gesamt 2018'!E$7</f>
        <v>0.20960000000000001</v>
      </c>
      <c r="C1484" s="47">
        <f>'Bayer Gesamt 2018'!M343</f>
        <v>0</v>
      </c>
      <c r="D1484" s="47"/>
      <c r="E1484" s="47">
        <f>IF(F1484&gt;0,F1484+'Bayer Gesamt 2018'!E$7,E1483)</f>
        <v>18.309600000000003</v>
      </c>
      <c r="F1484" s="47">
        <f>'Marktpreise EEX NCG 2018'!B1484</f>
        <v>0</v>
      </c>
      <c r="G1484">
        <f>'Marktpreise EEX NCG 2018'!H1484</f>
        <v>0</v>
      </c>
      <c r="H1484">
        <f>'Marktpreise EEX NCG 2018'!I1484</f>
        <v>18.338000000000001</v>
      </c>
      <c r="I1484">
        <f>'Marktpreise EEX NCG 2018'!N1484+0.19</f>
        <v>18.46802028081126</v>
      </c>
      <c r="J1484">
        <f t="shared" ref="J1484:M1484" si="44">J1483</f>
        <v>17.239820240916032</v>
      </c>
      <c r="K1484">
        <f t="shared" si="44"/>
        <v>16.766477862595423</v>
      </c>
      <c r="L1484">
        <f t="shared" si="44"/>
        <v>18.829870967741936</v>
      </c>
      <c r="M1484">
        <f t="shared" si="44"/>
        <v>17.239820240916032</v>
      </c>
    </row>
    <row r="1485" spans="1:13" x14ac:dyDescent="0.2">
      <c r="A1485" s="2">
        <f>'Marktpreise EEX NCG 2018'!A1485</f>
        <v>43123</v>
      </c>
      <c r="B1485" s="47">
        <f>'Marktpreise EEX NCG 2018'!G1485+'Bayer Gesamt 2018'!E$7</f>
        <v>0.20960000000000001</v>
      </c>
      <c r="C1485" s="47">
        <f>'Bayer Gesamt 2018'!M344</f>
        <v>0</v>
      </c>
      <c r="D1485" s="47"/>
      <c r="E1485" s="47">
        <f>IF(F1485&gt;0,F1485+'Bayer Gesamt 2018'!E$7,E1484)</f>
        <v>18.309600000000003</v>
      </c>
      <c r="F1485" s="47">
        <f>'Marktpreise EEX NCG 2018'!B1485</f>
        <v>0</v>
      </c>
      <c r="G1485">
        <f>'Marktpreise EEX NCG 2018'!H1485</f>
        <v>0</v>
      </c>
      <c r="H1485">
        <f>'Marktpreise EEX NCG 2018'!I1485</f>
        <v>18.314</v>
      </c>
      <c r="I1485">
        <f>'Marktpreise EEX NCG 2018'!N1485+0.19</f>
        <v>18.465628215120837</v>
      </c>
      <c r="J1485">
        <f t="shared" ref="J1485:M1485" si="45">J1484</f>
        <v>17.239820240916032</v>
      </c>
      <c r="K1485">
        <f t="shared" si="45"/>
        <v>16.766477862595423</v>
      </c>
      <c r="L1485">
        <f t="shared" si="45"/>
        <v>18.829870967741936</v>
      </c>
      <c r="M1485">
        <f t="shared" si="45"/>
        <v>17.239820240916032</v>
      </c>
    </row>
    <row r="1486" spans="1:13" x14ac:dyDescent="0.2">
      <c r="A1486" s="2">
        <f>'Marktpreise EEX NCG 2018'!A1486</f>
        <v>43124</v>
      </c>
      <c r="B1486" s="47">
        <f>'Marktpreise EEX NCG 2018'!G1486+'Bayer Gesamt 2018'!E$7</f>
        <v>0.20960000000000001</v>
      </c>
      <c r="C1486" s="47">
        <f>'Bayer Gesamt 2018'!M345</f>
        <v>0</v>
      </c>
      <c r="D1486" s="47"/>
      <c r="E1486" s="47">
        <f>IF(F1486&gt;0,F1486+'Bayer Gesamt 2018'!E$7,E1485)</f>
        <v>18.309600000000003</v>
      </c>
      <c r="F1486" s="47">
        <f>'Marktpreise EEX NCG 2018'!B1486</f>
        <v>0</v>
      </c>
      <c r="G1486">
        <f>'Marktpreise EEX NCG 2018'!H1486</f>
        <v>0</v>
      </c>
      <c r="H1486">
        <f>'Marktpreise EEX NCG 2018'!I1486</f>
        <v>18.280999999999999</v>
      </c>
      <c r="I1486">
        <f>'Marktpreise EEX NCG 2018'!N1486+0.19</f>
        <v>18.463268691588812</v>
      </c>
      <c r="J1486">
        <f t="shared" ref="J1486:M1486" si="46">J1485</f>
        <v>17.239820240916032</v>
      </c>
      <c r="K1486">
        <f t="shared" si="46"/>
        <v>16.766477862595423</v>
      </c>
      <c r="L1486">
        <f t="shared" si="46"/>
        <v>18.829870967741936</v>
      </c>
      <c r="M1486">
        <f t="shared" si="46"/>
        <v>17.239820240916032</v>
      </c>
    </row>
    <row r="1487" spans="1:13" x14ac:dyDescent="0.2">
      <c r="A1487" s="2">
        <f>'Marktpreise EEX NCG 2018'!A1487</f>
        <v>43125</v>
      </c>
      <c r="B1487" s="47">
        <f>'Marktpreise EEX NCG 2018'!G1487+'Bayer Gesamt 2018'!E$7</f>
        <v>0.20960000000000001</v>
      </c>
      <c r="C1487" s="47">
        <f>'Bayer Gesamt 2018'!M346</f>
        <v>0</v>
      </c>
      <c r="D1487" s="47"/>
      <c r="E1487" s="47">
        <f>IF(F1487&gt;0,F1487+'Bayer Gesamt 2018'!E$7,E1486)</f>
        <v>18.309600000000003</v>
      </c>
      <c r="F1487" s="47">
        <f>'Marktpreise EEX NCG 2018'!B1487</f>
        <v>0</v>
      </c>
      <c r="G1487">
        <f>'Marktpreise EEX NCG 2018'!H1487</f>
        <v>0</v>
      </c>
      <c r="H1487">
        <f>'Marktpreise EEX NCG 2018'!I1487</f>
        <v>17.885000000000002</v>
      </c>
      <c r="I1487">
        <f>'Marktpreise EEX NCG 2018'!N1487+0.19</f>
        <v>18.460939299610921</v>
      </c>
      <c r="J1487">
        <f t="shared" ref="J1487:M1487" si="47">J1486</f>
        <v>17.239820240916032</v>
      </c>
      <c r="K1487">
        <f t="shared" si="47"/>
        <v>16.766477862595423</v>
      </c>
      <c r="L1487">
        <f t="shared" si="47"/>
        <v>18.829870967741936</v>
      </c>
      <c r="M1487">
        <f t="shared" si="47"/>
        <v>17.239820240916032</v>
      </c>
    </row>
    <row r="1488" spans="1:13" x14ac:dyDescent="0.2">
      <c r="A1488" s="2">
        <f>'Marktpreise EEX NCG 2018'!A1488</f>
        <v>43126</v>
      </c>
      <c r="B1488" s="47">
        <f>'Marktpreise EEX NCG 2018'!G1488+'Bayer Gesamt 2018'!E$7</f>
        <v>0.20960000000000001</v>
      </c>
      <c r="C1488" s="47">
        <f>'Bayer Gesamt 2018'!M347</f>
        <v>0</v>
      </c>
      <c r="D1488" s="47"/>
      <c r="E1488" s="47">
        <f>IF(F1488&gt;0,F1488+'Bayer Gesamt 2018'!E$7,E1487)</f>
        <v>18.309600000000003</v>
      </c>
      <c r="F1488" s="47">
        <f>'Marktpreise EEX NCG 2018'!B1488</f>
        <v>0</v>
      </c>
      <c r="G1488">
        <f>'Marktpreise EEX NCG 2018'!H1488</f>
        <v>0</v>
      </c>
      <c r="H1488">
        <f>'Marktpreise EEX NCG 2018'!I1488</f>
        <v>17.821000000000002</v>
      </c>
      <c r="I1488">
        <f>'Marktpreise EEX NCG 2018'!N1488+0.19</f>
        <v>18.45851321928463</v>
      </c>
      <c r="J1488">
        <f t="shared" ref="J1488:M1488" si="48">J1487</f>
        <v>17.239820240916032</v>
      </c>
      <c r="K1488">
        <f t="shared" si="48"/>
        <v>16.766477862595423</v>
      </c>
      <c r="L1488">
        <f t="shared" si="48"/>
        <v>18.829870967741936</v>
      </c>
      <c r="M1488">
        <f t="shared" si="48"/>
        <v>17.239820240916032</v>
      </c>
    </row>
    <row r="1489" spans="1:13" x14ac:dyDescent="0.2">
      <c r="A1489" s="2">
        <f>'Marktpreise EEX NCG 2018'!A1489</f>
        <v>43127</v>
      </c>
      <c r="B1489" s="47">
        <f>'Marktpreise EEX NCG 2018'!G1489+'Bayer Gesamt 2018'!E$7</f>
        <v>0.20960000000000001</v>
      </c>
      <c r="C1489" s="47">
        <f>'Bayer Gesamt 2018'!M348</f>
        <v>0</v>
      </c>
      <c r="D1489" s="47"/>
      <c r="E1489" s="47">
        <f>IF(F1489&gt;0,F1489+'Bayer Gesamt 2018'!E$7,E1488)</f>
        <v>18.309600000000003</v>
      </c>
      <c r="F1489" s="47">
        <f>'Marktpreise EEX NCG 2018'!B1489</f>
        <v>0</v>
      </c>
      <c r="G1489">
        <f>'Marktpreise EEX NCG 2018'!H1489</f>
        <v>0</v>
      </c>
      <c r="H1489">
        <f>'Marktpreise EEX NCG 2018'!I1489</f>
        <v>17.788</v>
      </c>
      <c r="I1489">
        <f>'Marktpreise EEX NCG 2018'!N1489+0.19</f>
        <v>18.456009324009351</v>
      </c>
      <c r="J1489">
        <f t="shared" ref="J1489:M1489" si="49">J1488</f>
        <v>17.239820240916032</v>
      </c>
      <c r="K1489">
        <f t="shared" si="49"/>
        <v>16.766477862595423</v>
      </c>
      <c r="L1489">
        <f t="shared" si="49"/>
        <v>18.829870967741936</v>
      </c>
      <c r="M1489">
        <f t="shared" si="49"/>
        <v>17.239820240916032</v>
      </c>
    </row>
    <row r="1490" spans="1:13" x14ac:dyDescent="0.2">
      <c r="A1490" s="2">
        <f>'Marktpreise EEX NCG 2018'!A1490</f>
        <v>43128</v>
      </c>
      <c r="B1490" s="47">
        <f>'Marktpreise EEX NCG 2018'!G1490+'Bayer Gesamt 2018'!E$7</f>
        <v>0.20960000000000001</v>
      </c>
      <c r="C1490" s="47">
        <f>'Bayer Gesamt 2018'!M349</f>
        <v>0</v>
      </c>
      <c r="D1490" s="47"/>
      <c r="E1490" s="47">
        <f>IF(F1490&gt;0,F1490+'Bayer Gesamt 2018'!E$7,E1489)</f>
        <v>18.309600000000003</v>
      </c>
      <c r="F1490" s="47">
        <f>'Marktpreise EEX NCG 2018'!B1490</f>
        <v>0</v>
      </c>
      <c r="G1490">
        <f>'Marktpreise EEX NCG 2018'!H1490</f>
        <v>0</v>
      </c>
      <c r="H1490">
        <f>'Marktpreise EEX NCG 2018'!I1490</f>
        <v>17.788</v>
      </c>
      <c r="I1490">
        <f>'Marktpreise EEX NCG 2018'!N1490+0.19</f>
        <v>18.453498447204996</v>
      </c>
      <c r="J1490">
        <f t="shared" ref="J1490:M1490" si="50">J1489</f>
        <v>17.239820240916032</v>
      </c>
      <c r="K1490">
        <f t="shared" si="50"/>
        <v>16.766477862595423</v>
      </c>
      <c r="L1490">
        <f t="shared" si="50"/>
        <v>18.829870967741936</v>
      </c>
      <c r="M1490">
        <f t="shared" si="50"/>
        <v>17.239820240916032</v>
      </c>
    </row>
    <row r="1491" spans="1:13" x14ac:dyDescent="0.2">
      <c r="A1491" s="2">
        <f>'Marktpreise EEX NCG 2018'!A1491</f>
        <v>43129</v>
      </c>
      <c r="B1491" s="47">
        <f>'Marktpreise EEX NCG 2018'!G1491+'Bayer Gesamt 2018'!E$7</f>
        <v>0.20960000000000001</v>
      </c>
      <c r="C1491" s="47">
        <f>'Bayer Gesamt 2018'!M350</f>
        <v>0</v>
      </c>
      <c r="D1491" s="47"/>
      <c r="E1491" s="47">
        <f>IF(F1491&gt;0,F1491+'Bayer Gesamt 2018'!E$7,E1490)</f>
        <v>18.309600000000003</v>
      </c>
      <c r="F1491" s="47">
        <f>'Marktpreise EEX NCG 2018'!B1491</f>
        <v>0</v>
      </c>
      <c r="G1491">
        <f>'Marktpreise EEX NCG 2018'!H1491</f>
        <v>0</v>
      </c>
      <c r="H1491">
        <f>'Marktpreise EEX NCG 2018'!I1491</f>
        <v>17.84</v>
      </c>
      <c r="I1491">
        <f>'Marktpreise EEX NCG 2018'!N1491+0.19</f>
        <v>18.451010861132687</v>
      </c>
      <c r="J1491">
        <f t="shared" ref="J1491:M1491" si="51">J1490</f>
        <v>17.239820240916032</v>
      </c>
      <c r="K1491">
        <f t="shared" si="51"/>
        <v>16.766477862595423</v>
      </c>
      <c r="L1491">
        <f t="shared" si="51"/>
        <v>18.829870967741936</v>
      </c>
      <c r="M1491">
        <f t="shared" si="51"/>
        <v>17.239820240916032</v>
      </c>
    </row>
    <row r="1492" spans="1:13" x14ac:dyDescent="0.2">
      <c r="A1492" s="2">
        <f>'Marktpreise EEX NCG 2018'!A1492</f>
        <v>43130</v>
      </c>
      <c r="B1492" s="47">
        <f>'Marktpreise EEX NCG 2018'!G1492+'Bayer Gesamt 2018'!E$7</f>
        <v>0.20960000000000001</v>
      </c>
      <c r="C1492" s="47">
        <f>'Bayer Gesamt 2018'!M351</f>
        <v>0</v>
      </c>
      <c r="D1492" s="47"/>
      <c r="E1492" s="47">
        <f>IF(F1492&gt;0,F1492+'Bayer Gesamt 2018'!E$7,E1491)</f>
        <v>18.309600000000003</v>
      </c>
      <c r="F1492" s="47">
        <f>'Marktpreise EEX NCG 2018'!B1492</f>
        <v>0</v>
      </c>
      <c r="G1492">
        <f>'Marktpreise EEX NCG 2018'!H1492</f>
        <v>0</v>
      </c>
      <c r="H1492">
        <f>'Marktpreise EEX NCG 2018'!I1492</f>
        <v>17.52</v>
      </c>
      <c r="I1492">
        <f>'Marktpreise EEX NCG 2018'!N1492+0.19</f>
        <v>18.448514728682198</v>
      </c>
      <c r="J1492">
        <f t="shared" ref="J1492:M1492" si="52">J1491</f>
        <v>17.239820240916032</v>
      </c>
      <c r="K1492">
        <f t="shared" si="52"/>
        <v>16.766477862595423</v>
      </c>
      <c r="L1492">
        <f t="shared" si="52"/>
        <v>18.829870967741936</v>
      </c>
      <c r="M1492">
        <f t="shared" si="52"/>
        <v>17.239820240916032</v>
      </c>
    </row>
    <row r="1493" spans="1:13" x14ac:dyDescent="0.2">
      <c r="A1493" s="2">
        <f>'Marktpreise EEX NCG 2018'!A1493</f>
        <v>43131</v>
      </c>
      <c r="B1493" s="47">
        <f>'Marktpreise EEX NCG 2018'!G1493+'Bayer Gesamt 2018'!E$7</f>
        <v>0.20960000000000001</v>
      </c>
      <c r="C1493" s="47">
        <f>'Bayer Gesamt 2018'!M352</f>
        <v>0</v>
      </c>
      <c r="D1493" s="47"/>
      <c r="E1493" s="47">
        <f>IF(F1493&gt;0,F1493+'Bayer Gesamt 2018'!E$7,E1492)</f>
        <v>18.309600000000003</v>
      </c>
      <c r="F1493" s="47">
        <f>'Marktpreise EEX NCG 2018'!B1493</f>
        <v>0</v>
      </c>
      <c r="G1493">
        <f>'Marktpreise EEX NCG 2018'!H1493</f>
        <v>0</v>
      </c>
      <c r="H1493">
        <f>'Marktpreise EEX NCG 2018'!I1493</f>
        <v>17.399000000000001</v>
      </c>
      <c r="I1493">
        <f>'Marktpreise EEX NCG 2018'!N1493+0.19</f>
        <v>18.446019364833489</v>
      </c>
      <c r="J1493">
        <f t="shared" ref="J1493:M1493" si="53">J1492</f>
        <v>17.239820240916032</v>
      </c>
      <c r="K1493">
        <f t="shared" si="53"/>
        <v>16.766477862595423</v>
      </c>
      <c r="L1493">
        <f t="shared" si="53"/>
        <v>18.829870967741936</v>
      </c>
      <c r="M1493">
        <f t="shared" si="53"/>
        <v>17.239820240916032</v>
      </c>
    </row>
    <row r="1494" spans="1:13" x14ac:dyDescent="0.2">
      <c r="A1494" s="2">
        <f>'Marktpreise EEX NCG 2018'!A1494</f>
        <v>43132</v>
      </c>
      <c r="B1494" s="47">
        <f>'Marktpreise EEX NCG 2018'!G1494+'Bayer Gesamt 2018'!E$7</f>
        <v>0.20960000000000001</v>
      </c>
      <c r="C1494" s="47">
        <f>'Bayer Gesamt 2018'!M353</f>
        <v>0</v>
      </c>
      <c r="D1494" s="47"/>
      <c r="E1494" s="47">
        <f>IF(F1494&gt;0,F1494+'Bayer Gesamt 2018'!E$7,E1493)</f>
        <v>18.309600000000003</v>
      </c>
      <c r="F1494" s="47">
        <f>'Marktpreise EEX NCG 2018'!B1494</f>
        <v>0</v>
      </c>
      <c r="G1494">
        <f>'Marktpreise EEX NCG 2018'!H1494</f>
        <v>0</v>
      </c>
      <c r="H1494">
        <f>'Marktpreise EEX NCG 2018'!I1494</f>
        <v>17.937999999999999</v>
      </c>
      <c r="I1494">
        <f>'Marktpreise EEX NCG 2018'!N1494+0.19</f>
        <v>18.443466718266279</v>
      </c>
      <c r="J1494">
        <f>'Portfolioübersicht Bayer'!C26</f>
        <v>17.529311676630314</v>
      </c>
      <c r="K1494">
        <f t="shared" ref="K1494" si="54">K1493</f>
        <v>16.766477862595423</v>
      </c>
      <c r="L1494">
        <f>'Portfolioübersicht Bayer'!C71</f>
        <v>19.495058249013006</v>
      </c>
      <c r="M1494">
        <f>'Portfolioübersicht Bayer'!C65</f>
        <v>17.392414203239611</v>
      </c>
    </row>
    <row r="1495" spans="1:13" x14ac:dyDescent="0.2">
      <c r="A1495" s="2">
        <f>'Marktpreise EEX NCG 2018'!A1495</f>
        <v>43133</v>
      </c>
      <c r="B1495" s="47">
        <f>'Marktpreise EEX NCG 2018'!G1495+'Bayer Gesamt 2018'!E$7</f>
        <v>0.20960000000000001</v>
      </c>
      <c r="C1495" s="47">
        <f>'Bayer Gesamt 2018'!M354</f>
        <v>0</v>
      </c>
      <c r="D1495" s="47"/>
      <c r="E1495" s="47">
        <f>IF(F1495&gt;0,F1495+'Bayer Gesamt 2018'!E$7,E1494)</f>
        <v>18.309600000000003</v>
      </c>
      <c r="F1495" s="47">
        <f>'Marktpreise EEX NCG 2018'!B1495</f>
        <v>0</v>
      </c>
      <c r="G1495">
        <f>'Marktpreise EEX NCG 2018'!H1495</f>
        <v>0</v>
      </c>
      <c r="H1495">
        <f>'Marktpreise EEX NCG 2018'!I1495</f>
        <v>18.102</v>
      </c>
      <c r="I1495">
        <f>'Marktpreise EEX NCG 2018'!N1495+0.19</f>
        <v>18.441013147718508</v>
      </c>
      <c r="J1495">
        <f t="shared" ref="J1495:M1495" si="55">J1494</f>
        <v>17.529311676630314</v>
      </c>
      <c r="K1495">
        <f t="shared" si="55"/>
        <v>16.766477862595423</v>
      </c>
      <c r="L1495">
        <f t="shared" si="55"/>
        <v>19.495058249013006</v>
      </c>
      <c r="M1495">
        <f t="shared" si="55"/>
        <v>17.392414203239611</v>
      </c>
    </row>
    <row r="1496" spans="1:13" x14ac:dyDescent="0.2">
      <c r="A1496" s="2">
        <f>'Marktpreise EEX NCG 2018'!A1496</f>
        <v>43134</v>
      </c>
      <c r="B1496" s="47">
        <f>'Marktpreise EEX NCG 2018'!G1496+'Bayer Gesamt 2018'!E$7</f>
        <v>0.20960000000000001</v>
      </c>
      <c r="C1496" s="47">
        <f>'Bayer Gesamt 2018'!M355</f>
        <v>0</v>
      </c>
      <c r="D1496" s="47"/>
      <c r="E1496" s="47">
        <f>IF(F1496&gt;0,F1496+'Bayer Gesamt 2018'!E$7,E1495)</f>
        <v>18.309600000000003</v>
      </c>
      <c r="F1496" s="47">
        <f>'Marktpreise EEX NCG 2018'!B1496</f>
        <v>0</v>
      </c>
      <c r="G1496">
        <f>'Marktpreise EEX NCG 2018'!H1496</f>
        <v>0</v>
      </c>
      <c r="H1496">
        <f>'Marktpreise EEX NCG 2018'!I1496</f>
        <v>17.952000000000002</v>
      </c>
      <c r="I1496">
        <f>'Marktpreise EEX NCG 2018'!N1496+0.19</f>
        <v>18.438649149922746</v>
      </c>
      <c r="J1496">
        <f t="shared" ref="J1496:M1496" si="56">J1495</f>
        <v>17.529311676630314</v>
      </c>
      <c r="K1496">
        <f t="shared" si="56"/>
        <v>16.766477862595423</v>
      </c>
      <c r="L1496">
        <f t="shared" si="56"/>
        <v>19.495058249013006</v>
      </c>
      <c r="M1496">
        <f t="shared" si="56"/>
        <v>17.392414203239611</v>
      </c>
    </row>
    <row r="1497" spans="1:13" x14ac:dyDescent="0.2">
      <c r="A1497" s="2">
        <f>'Marktpreise EEX NCG 2018'!A1497</f>
        <v>43135</v>
      </c>
      <c r="B1497" s="47">
        <f>'Marktpreise EEX NCG 2018'!G1497+'Bayer Gesamt 2018'!E$7</f>
        <v>0.20960000000000001</v>
      </c>
      <c r="C1497" s="47">
        <f>'Bayer Gesamt 2018'!M356</f>
        <v>0</v>
      </c>
      <c r="D1497" s="47"/>
      <c r="E1497" s="47">
        <f>IF(F1497&gt;0,F1497+'Bayer Gesamt 2018'!E$7,E1496)</f>
        <v>18.309600000000003</v>
      </c>
      <c r="F1497" s="47">
        <f>'Marktpreise EEX NCG 2018'!B1497</f>
        <v>0</v>
      </c>
      <c r="G1497">
        <f>'Marktpreise EEX NCG 2018'!H1497</f>
        <v>0</v>
      </c>
      <c r="H1497">
        <f>'Marktpreise EEX NCG 2018'!I1497</f>
        <v>17.952000000000002</v>
      </c>
      <c r="I1497">
        <f>'Marktpreise EEX NCG 2018'!N1497+0.19</f>
        <v>18.436352895752922</v>
      </c>
      <c r="J1497">
        <f t="shared" ref="J1497:M1497" si="57">J1496</f>
        <v>17.529311676630314</v>
      </c>
      <c r="K1497">
        <f t="shared" si="57"/>
        <v>16.766477862595423</v>
      </c>
      <c r="L1497">
        <f t="shared" si="57"/>
        <v>19.495058249013006</v>
      </c>
      <c r="M1497">
        <f t="shared" si="57"/>
        <v>17.392414203239611</v>
      </c>
    </row>
    <row r="1498" spans="1:13" x14ac:dyDescent="0.2">
      <c r="A1498" s="2">
        <f>'Marktpreise EEX NCG 2018'!A1498</f>
        <v>43136</v>
      </c>
      <c r="B1498" s="47">
        <f>'Marktpreise EEX NCG 2018'!G1498+'Bayer Gesamt 2018'!E$7</f>
        <v>0.20960000000000001</v>
      </c>
      <c r="C1498" s="47">
        <f>'Bayer Gesamt 2018'!M357</f>
        <v>0</v>
      </c>
      <c r="D1498" s="47"/>
      <c r="E1498" s="47">
        <f>IF(F1498&gt;0,F1498+'Bayer Gesamt 2018'!E$7,E1497)</f>
        <v>18.309600000000003</v>
      </c>
      <c r="F1498" s="47">
        <f>'Marktpreise EEX NCG 2018'!B1498</f>
        <v>0</v>
      </c>
      <c r="G1498">
        <f>'Marktpreise EEX NCG 2018'!H1498</f>
        <v>0</v>
      </c>
      <c r="H1498">
        <f>'Marktpreise EEX NCG 2018'!I1498</f>
        <v>18.116</v>
      </c>
      <c r="I1498">
        <f>'Marktpreise EEX NCG 2018'!N1498+0.19</f>
        <v>18.434128086419779</v>
      </c>
      <c r="J1498">
        <f t="shared" ref="J1498:M1498" si="58">J1497</f>
        <v>17.529311676630314</v>
      </c>
      <c r="K1498">
        <f t="shared" si="58"/>
        <v>16.766477862595423</v>
      </c>
      <c r="L1498">
        <f t="shared" si="58"/>
        <v>19.495058249013006</v>
      </c>
      <c r="M1498">
        <f t="shared" si="58"/>
        <v>17.392414203239611</v>
      </c>
    </row>
    <row r="1499" spans="1:13" x14ac:dyDescent="0.2">
      <c r="A1499" s="2">
        <f>'Marktpreise EEX NCG 2018'!A1499</f>
        <v>43137</v>
      </c>
      <c r="B1499" s="47">
        <f>'Marktpreise EEX NCG 2018'!G1499+'Bayer Gesamt 2018'!E$7</f>
        <v>0.20960000000000001</v>
      </c>
      <c r="C1499" s="47">
        <f>'Bayer Gesamt 2018'!M358</f>
        <v>0</v>
      </c>
      <c r="D1499" s="47"/>
      <c r="E1499" s="47">
        <f>IF(F1499&gt;0,F1499+'Bayer Gesamt 2018'!E$7,E1498)</f>
        <v>18.309600000000003</v>
      </c>
      <c r="F1499" s="47">
        <f>'Marktpreise EEX NCG 2018'!B1499</f>
        <v>0</v>
      </c>
      <c r="G1499">
        <f>'Marktpreise EEX NCG 2018'!H1499</f>
        <v>0</v>
      </c>
      <c r="H1499">
        <f>'Marktpreise EEX NCG 2018'!I1499</f>
        <v>17.876999999999999</v>
      </c>
      <c r="I1499">
        <f>'Marktpreise EEX NCG 2018'!N1499+0.19</f>
        <v>18.431700848111053</v>
      </c>
      <c r="J1499">
        <f t="shared" ref="J1499:M1499" si="59">J1498</f>
        <v>17.529311676630314</v>
      </c>
      <c r="K1499">
        <f t="shared" si="59"/>
        <v>16.766477862595423</v>
      </c>
      <c r="L1499">
        <f t="shared" si="59"/>
        <v>19.495058249013006</v>
      </c>
      <c r="M1499">
        <f t="shared" si="59"/>
        <v>17.392414203239611</v>
      </c>
    </row>
    <row r="1500" spans="1:13" x14ac:dyDescent="0.2">
      <c r="A1500" s="2">
        <f>'Marktpreise EEX NCG 2018'!A1500</f>
        <v>43138</v>
      </c>
      <c r="B1500" s="47">
        <f>'Marktpreise EEX NCG 2018'!G1500+'Bayer Gesamt 2018'!E$7</f>
        <v>0.20960000000000001</v>
      </c>
      <c r="C1500" s="47">
        <f>'Bayer Gesamt 2018'!M359</f>
        <v>0</v>
      </c>
      <c r="D1500" s="47"/>
      <c r="E1500" s="47">
        <f>IF(F1500&gt;0,F1500+'Bayer Gesamt 2018'!E$7,E1499)</f>
        <v>18.309600000000003</v>
      </c>
      <c r="F1500" s="47">
        <f>'Marktpreise EEX NCG 2018'!B1500</f>
        <v>0</v>
      </c>
      <c r="G1500">
        <f>'Marktpreise EEX NCG 2018'!H1500</f>
        <v>0</v>
      </c>
      <c r="H1500">
        <f>'Marktpreise EEX NCG 2018'!I1500</f>
        <v>17.853000000000002</v>
      </c>
      <c r="I1500">
        <f>'Marktpreise EEX NCG 2018'!N1500+0.19</f>
        <v>18.429328967642554</v>
      </c>
      <c r="J1500">
        <f t="shared" ref="J1500:M1500" si="60">J1499</f>
        <v>17.529311676630314</v>
      </c>
      <c r="K1500">
        <f t="shared" si="60"/>
        <v>16.766477862595423</v>
      </c>
      <c r="L1500">
        <f t="shared" si="60"/>
        <v>19.495058249013006</v>
      </c>
      <c r="M1500">
        <f t="shared" si="60"/>
        <v>17.392414203239611</v>
      </c>
    </row>
    <row r="1501" spans="1:13" x14ac:dyDescent="0.2">
      <c r="A1501" s="2">
        <f>'Marktpreise EEX NCG 2018'!A1501</f>
        <v>43139</v>
      </c>
      <c r="B1501" s="47">
        <f>'Marktpreise EEX NCG 2018'!G1501+'Bayer Gesamt 2018'!E$7</f>
        <v>0.20960000000000001</v>
      </c>
      <c r="C1501" s="47">
        <f>'Bayer Gesamt 2018'!M360</f>
        <v>0</v>
      </c>
      <c r="D1501" s="47"/>
      <c r="E1501" s="47">
        <f>IF(F1501&gt;0,F1501+'Bayer Gesamt 2018'!E$7,E1500)</f>
        <v>18.309600000000003</v>
      </c>
      <c r="F1501" s="47">
        <f>'Marktpreise EEX NCG 2018'!B1501</f>
        <v>0</v>
      </c>
      <c r="G1501">
        <f>'Marktpreise EEX NCG 2018'!H1501</f>
        <v>0</v>
      </c>
      <c r="H1501">
        <f>'Marktpreise EEX NCG 2018'!I1501</f>
        <v>18.257000000000001</v>
      </c>
      <c r="I1501">
        <f>'Marktpreise EEX NCG 2018'!N1501+0.19</f>
        <v>18.427077752117039</v>
      </c>
      <c r="J1501">
        <f t="shared" ref="J1501:M1501" si="61">J1500</f>
        <v>17.529311676630314</v>
      </c>
      <c r="K1501">
        <f t="shared" si="61"/>
        <v>16.766477862595423</v>
      </c>
      <c r="L1501">
        <f t="shared" si="61"/>
        <v>19.495058249013006</v>
      </c>
      <c r="M1501">
        <f t="shared" si="61"/>
        <v>17.392414203239611</v>
      </c>
    </row>
    <row r="1502" spans="1:13" x14ac:dyDescent="0.2">
      <c r="A1502" s="2">
        <f>'Marktpreise EEX NCG 2018'!A1502</f>
        <v>43140</v>
      </c>
      <c r="B1502" s="47">
        <f>'Marktpreise EEX NCG 2018'!G1502+'Bayer Gesamt 2018'!E$7</f>
        <v>0.20960000000000001</v>
      </c>
      <c r="C1502" s="47">
        <f>'Bayer Gesamt 2018'!M361</f>
        <v>0</v>
      </c>
      <c r="D1502" s="47"/>
      <c r="E1502" s="47">
        <f>IF(F1502&gt;0,F1502+'Bayer Gesamt 2018'!E$7,E1501)</f>
        <v>18.309600000000003</v>
      </c>
      <c r="F1502" s="47">
        <f>'Marktpreise EEX NCG 2018'!B1502</f>
        <v>0</v>
      </c>
      <c r="G1502">
        <f>'Marktpreise EEX NCG 2018'!H1502</f>
        <v>0</v>
      </c>
      <c r="H1502">
        <f>'Marktpreise EEX NCG 2018'!I1502</f>
        <v>17.89</v>
      </c>
      <c r="I1502">
        <f>'Marktpreise EEX NCG 2018'!N1502+0.19</f>
        <v>18.424670769230797</v>
      </c>
      <c r="J1502">
        <f t="shared" ref="J1502:M1502" si="62">J1501</f>
        <v>17.529311676630314</v>
      </c>
      <c r="K1502">
        <f t="shared" si="62"/>
        <v>16.766477862595423</v>
      </c>
      <c r="L1502">
        <f t="shared" si="62"/>
        <v>19.495058249013006</v>
      </c>
      <c r="M1502">
        <f t="shared" si="62"/>
        <v>17.392414203239611</v>
      </c>
    </row>
    <row r="1503" spans="1:13" x14ac:dyDescent="0.2">
      <c r="A1503" s="2">
        <f>'Marktpreise EEX NCG 2018'!A1503</f>
        <v>43141</v>
      </c>
      <c r="B1503" s="47">
        <f>'Marktpreise EEX NCG 2018'!G1503+'Bayer Gesamt 2018'!E$7</f>
        <v>0.20960000000000001</v>
      </c>
      <c r="C1503" s="47">
        <f>'Bayer Gesamt 2018'!M362</f>
        <v>0</v>
      </c>
      <c r="D1503" s="47"/>
      <c r="E1503" s="47">
        <f>IF(F1503&gt;0,F1503+'Bayer Gesamt 2018'!E$7,E1502)</f>
        <v>18.309600000000003</v>
      </c>
      <c r="F1503" s="47">
        <f>'Marktpreise EEX NCG 2018'!B1503</f>
        <v>0</v>
      </c>
      <c r="G1503">
        <f>'Marktpreise EEX NCG 2018'!H1503</f>
        <v>0</v>
      </c>
      <c r="H1503">
        <f>'Marktpreise EEX NCG 2018'!I1503</f>
        <v>17.673999999999999</v>
      </c>
      <c r="I1503">
        <f>'Marktpreise EEX NCG 2018'!N1503+0.19</f>
        <v>18.422278247501946</v>
      </c>
      <c r="J1503">
        <f t="shared" ref="J1503:M1503" si="63">J1502</f>
        <v>17.529311676630314</v>
      </c>
      <c r="K1503">
        <f t="shared" si="63"/>
        <v>16.766477862595423</v>
      </c>
      <c r="L1503">
        <f t="shared" si="63"/>
        <v>19.495058249013006</v>
      </c>
      <c r="M1503">
        <f t="shared" si="63"/>
        <v>17.392414203239611</v>
      </c>
    </row>
    <row r="1504" spans="1:13" x14ac:dyDescent="0.2">
      <c r="A1504" s="2">
        <f>'Marktpreise EEX NCG 2018'!A1504</f>
        <v>43142</v>
      </c>
      <c r="B1504" s="47">
        <f>'Marktpreise EEX NCG 2018'!G1504+'Bayer Gesamt 2018'!E$7</f>
        <v>0.20960000000000001</v>
      </c>
      <c r="C1504" s="47">
        <f>'Bayer Gesamt 2018'!M363</f>
        <v>0</v>
      </c>
      <c r="D1504" s="47"/>
      <c r="E1504" s="47">
        <f>IF(F1504&gt;0,F1504+'Bayer Gesamt 2018'!E$7,E1503)</f>
        <v>18.309600000000003</v>
      </c>
      <c r="F1504" s="47">
        <f>'Marktpreise EEX NCG 2018'!B1504</f>
        <v>0</v>
      </c>
      <c r="G1504">
        <f>'Marktpreise EEX NCG 2018'!H1504</f>
        <v>0</v>
      </c>
      <c r="H1504">
        <f>'Marktpreise EEX NCG 2018'!I1504</f>
        <v>17.673999999999999</v>
      </c>
      <c r="I1504">
        <f>'Marktpreise EEX NCG 2018'!N1504+0.19</f>
        <v>18.420093701996954</v>
      </c>
      <c r="J1504">
        <f t="shared" ref="J1504:M1504" si="64">J1503</f>
        <v>17.529311676630314</v>
      </c>
      <c r="K1504">
        <f t="shared" si="64"/>
        <v>16.766477862595423</v>
      </c>
      <c r="L1504">
        <f t="shared" si="64"/>
        <v>19.495058249013006</v>
      </c>
      <c r="M1504">
        <f t="shared" si="64"/>
        <v>17.392414203239611</v>
      </c>
    </row>
    <row r="1505" spans="1:13" x14ac:dyDescent="0.2">
      <c r="A1505" s="2">
        <f>'Marktpreise EEX NCG 2018'!A1505</f>
        <v>43143</v>
      </c>
      <c r="B1505" s="47">
        <f>'Marktpreise EEX NCG 2018'!G1505+'Bayer Gesamt 2018'!E$7</f>
        <v>0.20960000000000001</v>
      </c>
      <c r="C1505" s="47">
        <f>'Bayer Gesamt 2018'!M364</f>
        <v>0</v>
      </c>
      <c r="D1505" s="47"/>
      <c r="E1505" s="47">
        <f>IF(F1505&gt;0,F1505+'Bayer Gesamt 2018'!E$7,E1504)</f>
        <v>18.309600000000003</v>
      </c>
      <c r="F1505" s="47">
        <f>'Marktpreise EEX NCG 2018'!B1505</f>
        <v>0</v>
      </c>
      <c r="G1505">
        <f>'Marktpreise EEX NCG 2018'!H1505</f>
        <v>0</v>
      </c>
      <c r="H1505">
        <f>'Marktpreise EEX NCG 2018'!I1505</f>
        <v>17.763999999999999</v>
      </c>
      <c r="I1505">
        <f>'Marktpreise EEX NCG 2018'!N1505+0.19</f>
        <v>18.417882578664646</v>
      </c>
      <c r="J1505">
        <f t="shared" ref="J1505:M1505" si="65">J1504</f>
        <v>17.529311676630314</v>
      </c>
      <c r="K1505">
        <f t="shared" si="65"/>
        <v>16.766477862595423</v>
      </c>
      <c r="L1505">
        <f t="shared" si="65"/>
        <v>19.495058249013006</v>
      </c>
      <c r="M1505">
        <f t="shared" si="65"/>
        <v>17.392414203239611</v>
      </c>
    </row>
    <row r="1506" spans="1:13" x14ac:dyDescent="0.2">
      <c r="A1506" s="2">
        <f>'Marktpreise EEX NCG 2018'!A1506</f>
        <v>43144</v>
      </c>
      <c r="B1506" s="47">
        <f>'Marktpreise EEX NCG 2018'!G1506+'Bayer Gesamt 2018'!E$7</f>
        <v>0.20960000000000001</v>
      </c>
      <c r="C1506" s="47">
        <f>'Bayer Gesamt 2018'!M365</f>
        <v>0</v>
      </c>
      <c r="D1506" s="47"/>
      <c r="E1506" s="47">
        <f>IF(F1506&gt;0,F1506+'Bayer Gesamt 2018'!E$7,E1505)</f>
        <v>18.309600000000003</v>
      </c>
      <c r="F1506" s="47">
        <f>'Marktpreise EEX NCG 2018'!B1506</f>
        <v>0</v>
      </c>
      <c r="G1506">
        <f>'Marktpreise EEX NCG 2018'!H1506</f>
        <v>0</v>
      </c>
      <c r="H1506">
        <f>'Marktpreise EEX NCG 2018'!I1506</f>
        <v>17.771999999999998</v>
      </c>
      <c r="I1506">
        <f>'Marktpreise EEX NCG 2018'!N1506+0.19</f>
        <v>18.415531441717814</v>
      </c>
      <c r="J1506">
        <f t="shared" ref="J1506:M1506" si="66">J1505</f>
        <v>17.529311676630314</v>
      </c>
      <c r="K1506">
        <f t="shared" si="66"/>
        <v>16.766477862595423</v>
      </c>
      <c r="L1506">
        <f t="shared" si="66"/>
        <v>19.495058249013006</v>
      </c>
      <c r="M1506">
        <f t="shared" si="66"/>
        <v>17.392414203239611</v>
      </c>
    </row>
    <row r="1507" spans="1:13" x14ac:dyDescent="0.2">
      <c r="A1507" s="2">
        <f>'Marktpreise EEX NCG 2018'!A1507</f>
        <v>43145</v>
      </c>
      <c r="B1507" s="47">
        <f>'Marktpreise EEX NCG 2018'!G1507+'Bayer Gesamt 2018'!E$7</f>
        <v>0.20960000000000001</v>
      </c>
      <c r="C1507" s="47">
        <f>'Bayer Gesamt 2018'!M366</f>
        <v>0</v>
      </c>
      <c r="D1507" s="47"/>
      <c r="E1507" s="47">
        <f>IF(F1507&gt;0,F1507+'Bayer Gesamt 2018'!E$7,E1506)</f>
        <v>18.309600000000003</v>
      </c>
      <c r="F1507" s="47">
        <f>'Marktpreise EEX NCG 2018'!B1507</f>
        <v>0</v>
      </c>
      <c r="G1507">
        <f>'Marktpreise EEX NCG 2018'!H1507</f>
        <v>0</v>
      </c>
      <c r="H1507">
        <f>'Marktpreise EEX NCG 2018'!I1507</f>
        <v>18.407</v>
      </c>
      <c r="I1507">
        <f>'Marktpreise EEX NCG 2018'!N1507+0.19</f>
        <v>18.413175478927229</v>
      </c>
      <c r="J1507">
        <f t="shared" ref="J1507:M1507" si="67">J1506</f>
        <v>17.529311676630314</v>
      </c>
      <c r="K1507">
        <f t="shared" si="67"/>
        <v>16.766477862595423</v>
      </c>
      <c r="L1507">
        <f t="shared" si="67"/>
        <v>19.495058249013006</v>
      </c>
      <c r="M1507">
        <f t="shared" si="67"/>
        <v>17.392414203239611</v>
      </c>
    </row>
    <row r="1508" spans="1:13" x14ac:dyDescent="0.2">
      <c r="A1508" s="2">
        <f>'Marktpreise EEX NCG 2018'!A1508</f>
        <v>43146</v>
      </c>
      <c r="B1508" s="47">
        <f>'Marktpreise EEX NCG 2018'!G1508+'Bayer Gesamt 2018'!E$7</f>
        <v>0.20960000000000001</v>
      </c>
      <c r="C1508" s="47">
        <f>'Bayer Gesamt 2018'!M367</f>
        <v>0</v>
      </c>
      <c r="D1508" s="47"/>
      <c r="E1508" s="47">
        <f>IF(F1508&gt;0,F1508+'Bayer Gesamt 2018'!E$7,E1507)</f>
        <v>18.309600000000003</v>
      </c>
      <c r="F1508" s="47">
        <f>'Marktpreise EEX NCG 2018'!B1508</f>
        <v>0</v>
      </c>
      <c r="G1508">
        <f>'Marktpreise EEX NCG 2018'!H1508</f>
        <v>0</v>
      </c>
      <c r="H1508">
        <f>'Marktpreise EEX NCG 2018'!I1508</f>
        <v>18.082999999999998</v>
      </c>
      <c r="I1508">
        <f>'Marktpreise EEX NCG 2018'!N1508+0.19</f>
        <v>18.41087672281779</v>
      </c>
      <c r="J1508">
        <f t="shared" ref="J1508:M1508" si="68">J1507</f>
        <v>17.529311676630314</v>
      </c>
      <c r="K1508">
        <f t="shared" si="68"/>
        <v>16.766477862595423</v>
      </c>
      <c r="L1508">
        <f t="shared" si="68"/>
        <v>19.495058249013006</v>
      </c>
      <c r="M1508">
        <f t="shared" si="68"/>
        <v>17.392414203239611</v>
      </c>
    </row>
    <row r="1509" spans="1:13" x14ac:dyDescent="0.2">
      <c r="A1509" s="2">
        <f>'Marktpreise EEX NCG 2018'!A1509</f>
        <v>43147</v>
      </c>
      <c r="B1509" s="47">
        <f>'Marktpreise EEX NCG 2018'!G1509+'Bayer Gesamt 2018'!E$7</f>
        <v>0.20960000000000001</v>
      </c>
      <c r="C1509" s="47">
        <f>'Bayer Gesamt 2018'!M368</f>
        <v>0</v>
      </c>
      <c r="D1509" s="47"/>
      <c r="E1509" s="47">
        <f>IF(F1509&gt;0,F1509+'Bayer Gesamt 2018'!E$7,E1508)</f>
        <v>18.309600000000003</v>
      </c>
      <c r="F1509" s="47">
        <f>'Marktpreise EEX NCG 2018'!B1509</f>
        <v>0</v>
      </c>
      <c r="G1509">
        <f>'Marktpreise EEX NCG 2018'!H1509</f>
        <v>0</v>
      </c>
      <c r="H1509">
        <f>'Marktpreise EEX NCG 2018'!I1509</f>
        <v>17.899999999999999</v>
      </c>
      <c r="I1509">
        <f>'Marktpreise EEX NCG 2018'!N1509+0.19</f>
        <v>18.40865723029842</v>
      </c>
      <c r="J1509">
        <f t="shared" ref="J1509:M1509" si="69">J1508</f>
        <v>17.529311676630314</v>
      </c>
      <c r="K1509">
        <f t="shared" si="69"/>
        <v>16.766477862595423</v>
      </c>
      <c r="L1509">
        <f t="shared" si="69"/>
        <v>19.495058249013006</v>
      </c>
      <c r="M1509">
        <f t="shared" si="69"/>
        <v>17.392414203239611</v>
      </c>
    </row>
    <row r="1510" spans="1:13" x14ac:dyDescent="0.2">
      <c r="A1510" s="2">
        <f>'Marktpreise EEX NCG 2018'!A1510</f>
        <v>43148</v>
      </c>
      <c r="B1510" s="47">
        <f>'Marktpreise EEX NCG 2018'!G1510+'Bayer Gesamt 2018'!E$7</f>
        <v>0.20960000000000001</v>
      </c>
      <c r="C1510" s="47">
        <f>'Bayer Gesamt 2018'!M369</f>
        <v>0</v>
      </c>
      <c r="D1510" s="47"/>
      <c r="E1510" s="47">
        <f>IF(F1510&gt;0,F1510+'Bayer Gesamt 2018'!E$7,E1509)</f>
        <v>18.309600000000003</v>
      </c>
      <c r="F1510" s="47">
        <f>'Marktpreise EEX NCG 2018'!B1510</f>
        <v>0</v>
      </c>
      <c r="G1510">
        <f>'Marktpreise EEX NCG 2018'!H1510</f>
        <v>0</v>
      </c>
      <c r="H1510">
        <f>'Marktpreise EEX NCG 2018'!I1510</f>
        <v>17.963999999999999</v>
      </c>
      <c r="I1510">
        <f>'Marktpreise EEX NCG 2018'!N1510+0.19</f>
        <v>18.406294342507671</v>
      </c>
      <c r="J1510">
        <f t="shared" ref="J1510:M1510" si="70">J1509</f>
        <v>17.529311676630314</v>
      </c>
      <c r="K1510">
        <f t="shared" si="70"/>
        <v>16.766477862595423</v>
      </c>
      <c r="L1510">
        <f t="shared" si="70"/>
        <v>19.495058249013006</v>
      </c>
      <c r="M1510">
        <f t="shared" si="70"/>
        <v>17.392414203239611</v>
      </c>
    </row>
    <row r="1511" spans="1:13" x14ac:dyDescent="0.2">
      <c r="A1511" s="2">
        <f>'Marktpreise EEX NCG 2018'!A1511</f>
        <v>43149</v>
      </c>
      <c r="B1511" s="47">
        <f>'Marktpreise EEX NCG 2018'!G1511+'Bayer Gesamt 2018'!E$7</f>
        <v>0.20960000000000001</v>
      </c>
      <c r="C1511" s="47">
        <f>'Bayer Gesamt 2018'!M370</f>
        <v>0</v>
      </c>
      <c r="D1511" s="47"/>
      <c r="E1511" s="47">
        <f>IF(F1511&gt;0,F1511+'Bayer Gesamt 2018'!E$7,E1510)</f>
        <v>18.309600000000003</v>
      </c>
      <c r="F1511" s="47">
        <f>'Marktpreise EEX NCG 2018'!B1511</f>
        <v>0</v>
      </c>
      <c r="G1511">
        <f>'Marktpreise EEX NCG 2018'!H1511</f>
        <v>0</v>
      </c>
      <c r="H1511">
        <f>'Marktpreise EEX NCG 2018'!I1511</f>
        <v>17.963999999999999</v>
      </c>
      <c r="I1511">
        <f>'Marktpreise EEX NCG 2018'!N1511+0.19</f>
        <v>18.403870129870157</v>
      </c>
      <c r="J1511">
        <f t="shared" ref="J1511:M1511" si="71">J1510</f>
        <v>17.529311676630314</v>
      </c>
      <c r="K1511">
        <f t="shared" si="71"/>
        <v>16.766477862595423</v>
      </c>
      <c r="L1511">
        <f t="shared" si="71"/>
        <v>19.495058249013006</v>
      </c>
      <c r="M1511">
        <f t="shared" si="71"/>
        <v>17.392414203239611</v>
      </c>
    </row>
    <row r="1512" spans="1:13" x14ac:dyDescent="0.2">
      <c r="A1512" s="2">
        <f>'Marktpreise EEX NCG 2018'!A1512</f>
        <v>43150</v>
      </c>
      <c r="B1512" s="47">
        <f>'Marktpreise EEX NCG 2018'!G1512+'Bayer Gesamt 2018'!E$7</f>
        <v>0.20960000000000001</v>
      </c>
      <c r="C1512" s="47">
        <f>'Bayer Gesamt 2018'!M371</f>
        <v>0</v>
      </c>
      <c r="D1512" s="47"/>
      <c r="E1512" s="47">
        <f>IF(F1512&gt;0,F1512+'Bayer Gesamt 2018'!E$7,E1511)</f>
        <v>18.309600000000003</v>
      </c>
      <c r="F1512" s="47">
        <f>'Marktpreise EEX NCG 2018'!B1512</f>
        <v>0</v>
      </c>
      <c r="G1512">
        <f>'Marktpreise EEX NCG 2018'!H1512</f>
        <v>0</v>
      </c>
      <c r="H1512">
        <f>'Marktpreise EEX NCG 2018'!I1512</f>
        <v>18.062000000000001</v>
      </c>
      <c r="I1512">
        <f>'Marktpreise EEX NCG 2018'!N1512+0.19</f>
        <v>18.401553435114533</v>
      </c>
      <c r="J1512">
        <f t="shared" ref="J1512:M1512" si="72">J1511</f>
        <v>17.529311676630314</v>
      </c>
      <c r="K1512">
        <f t="shared" si="72"/>
        <v>16.766477862595423</v>
      </c>
      <c r="L1512">
        <f t="shared" si="72"/>
        <v>19.495058249013006</v>
      </c>
      <c r="M1512">
        <f t="shared" si="72"/>
        <v>17.392414203239611</v>
      </c>
    </row>
    <row r="1513" spans="1:13" x14ac:dyDescent="0.2">
      <c r="A1513" s="2">
        <f>'Marktpreise EEX NCG 2018'!A1513</f>
        <v>43151</v>
      </c>
      <c r="B1513" s="47">
        <f>'Marktpreise EEX NCG 2018'!G1513+'Bayer Gesamt 2018'!E$7</f>
        <v>0.20960000000000001</v>
      </c>
      <c r="C1513" s="47">
        <f>'Bayer Gesamt 2018'!M372</f>
        <v>0</v>
      </c>
      <c r="D1513" s="47"/>
      <c r="E1513" s="47">
        <f>IF(F1513&gt;0,F1513+'Bayer Gesamt 2018'!E$7,E1512)</f>
        <v>18.309600000000003</v>
      </c>
      <c r="F1513" s="47">
        <f>'Marktpreise EEX NCG 2018'!B1513</f>
        <v>0</v>
      </c>
      <c r="G1513">
        <f>'Marktpreise EEX NCG 2018'!H1513</f>
        <v>0</v>
      </c>
      <c r="H1513">
        <f>'Marktpreise EEX NCG 2018'!I1513</f>
        <v>19.196000000000002</v>
      </c>
      <c r="I1513">
        <f>'Marktpreise EEX NCG 2018'!N1513+0.19</f>
        <v>18.399257818459219</v>
      </c>
      <c r="J1513">
        <f t="shared" ref="J1513:M1513" si="73">J1512</f>
        <v>17.529311676630314</v>
      </c>
      <c r="K1513">
        <f t="shared" si="73"/>
        <v>16.766477862595423</v>
      </c>
      <c r="L1513">
        <f t="shared" si="73"/>
        <v>19.495058249013006</v>
      </c>
      <c r="M1513">
        <f t="shared" si="73"/>
        <v>17.392414203239611</v>
      </c>
    </row>
    <row r="1514" spans="1:13" x14ac:dyDescent="0.2">
      <c r="A1514" s="2">
        <f>'Marktpreise EEX NCG 2018'!A1514</f>
        <v>43152</v>
      </c>
      <c r="B1514" s="47">
        <f>'Marktpreise EEX NCG 2018'!G1514+'Bayer Gesamt 2018'!E$7</f>
        <v>0.20960000000000001</v>
      </c>
      <c r="C1514" s="47">
        <f>'Bayer Gesamt 2018'!M373</f>
        <v>0</v>
      </c>
      <c r="D1514" s="47"/>
      <c r="E1514" s="47">
        <f>IF(F1514&gt;0,F1514+'Bayer Gesamt 2018'!E$7,E1513)</f>
        <v>18.309600000000003</v>
      </c>
      <c r="F1514" s="47">
        <f>'Marktpreise EEX NCG 2018'!B1514</f>
        <v>0</v>
      </c>
      <c r="G1514">
        <f>'Marktpreise EEX NCG 2018'!H1514</f>
        <v>0</v>
      </c>
      <c r="H1514">
        <f>'Marktpreise EEX NCG 2018'!I1514</f>
        <v>20.286999999999999</v>
      </c>
      <c r="I1514">
        <f>'Marktpreise EEX NCG 2018'!N1514+0.19</f>
        <v>18.396974085365883</v>
      </c>
      <c r="J1514">
        <f t="shared" ref="J1514:M1514" si="74">J1513</f>
        <v>17.529311676630314</v>
      </c>
      <c r="K1514">
        <f t="shared" si="74"/>
        <v>16.766477862595423</v>
      </c>
      <c r="L1514">
        <f t="shared" si="74"/>
        <v>19.495058249013006</v>
      </c>
      <c r="M1514">
        <f t="shared" si="74"/>
        <v>17.392414203239611</v>
      </c>
    </row>
    <row r="1515" spans="1:13" x14ac:dyDescent="0.2">
      <c r="A1515" s="2">
        <f>'Marktpreise EEX NCG 2018'!A1515</f>
        <v>43153</v>
      </c>
      <c r="B1515" s="47">
        <f>'Marktpreise EEX NCG 2018'!G1515+'Bayer Gesamt 2018'!E$7</f>
        <v>0.20960000000000001</v>
      </c>
      <c r="C1515" s="47">
        <f>'Bayer Gesamt 2018'!M374</f>
        <v>0</v>
      </c>
      <c r="D1515" s="47"/>
      <c r="E1515" s="47">
        <f>IF(F1515&gt;0,F1515+'Bayer Gesamt 2018'!E$7,E1514)</f>
        <v>18.309600000000003</v>
      </c>
      <c r="F1515" s="47">
        <f>'Marktpreise EEX NCG 2018'!B1515</f>
        <v>0</v>
      </c>
      <c r="G1515">
        <f>'Marktpreise EEX NCG 2018'!H1515</f>
        <v>0</v>
      </c>
      <c r="H1515">
        <f>'Marktpreise EEX NCG 2018'!I1515</f>
        <v>21.331</v>
      </c>
      <c r="I1515">
        <f>'Marktpreise EEX NCG 2018'!N1515+0.19</f>
        <v>18.394717440974894</v>
      </c>
      <c r="J1515">
        <f t="shared" ref="J1515:M1515" si="75">J1514</f>
        <v>17.529311676630314</v>
      </c>
      <c r="K1515">
        <f t="shared" si="75"/>
        <v>16.766477862595423</v>
      </c>
      <c r="L1515">
        <f t="shared" si="75"/>
        <v>19.495058249013006</v>
      </c>
      <c r="M1515">
        <f t="shared" si="75"/>
        <v>17.392414203239611</v>
      </c>
    </row>
    <row r="1516" spans="1:13" x14ac:dyDescent="0.2">
      <c r="A1516" s="2">
        <f>'Marktpreise EEX NCG 2018'!A1516</f>
        <v>43154</v>
      </c>
      <c r="B1516" s="47">
        <f>'Marktpreise EEX NCG 2018'!G1516+'Bayer Gesamt 2018'!E$7</f>
        <v>0.20960000000000001</v>
      </c>
      <c r="C1516" s="47">
        <f>'Bayer Gesamt 2018'!M375</f>
        <v>0</v>
      </c>
      <c r="D1516" s="47"/>
      <c r="E1516" s="47">
        <f>IF(F1516&gt;0,F1516+'Bayer Gesamt 2018'!E$7,E1515)</f>
        <v>18.309600000000003</v>
      </c>
      <c r="F1516" s="47">
        <f>'Marktpreise EEX NCG 2018'!B1516</f>
        <v>0</v>
      </c>
      <c r="G1516">
        <f>'Marktpreise EEX NCG 2018'!H1516</f>
        <v>0</v>
      </c>
      <c r="H1516">
        <f>'Marktpreise EEX NCG 2018'!I1516</f>
        <v>22.47</v>
      </c>
      <c r="I1516">
        <f>'Marktpreise EEX NCG 2018'!N1516+0.19</f>
        <v>18.392761035007638</v>
      </c>
      <c r="J1516">
        <f t="shared" ref="J1516:M1516" si="76">J1515</f>
        <v>17.529311676630314</v>
      </c>
      <c r="K1516">
        <f t="shared" si="76"/>
        <v>16.766477862595423</v>
      </c>
      <c r="L1516">
        <f t="shared" si="76"/>
        <v>19.495058249013006</v>
      </c>
      <c r="M1516">
        <f t="shared" si="76"/>
        <v>17.392414203239611</v>
      </c>
    </row>
    <row r="1517" spans="1:13" x14ac:dyDescent="0.2">
      <c r="A1517" s="2">
        <f>'Marktpreise EEX NCG 2018'!A1517</f>
        <v>43155</v>
      </c>
      <c r="B1517" s="47">
        <f>'Marktpreise EEX NCG 2018'!G1517+'Bayer Gesamt 2018'!E$7</f>
        <v>0.20960000000000001</v>
      </c>
      <c r="C1517" s="47">
        <f>'Bayer Gesamt 2018'!M376</f>
        <v>0</v>
      </c>
      <c r="D1517" s="47"/>
      <c r="E1517" s="47">
        <f>IF(F1517&gt;0,F1517+'Bayer Gesamt 2018'!E$7,E1516)</f>
        <v>18.309600000000003</v>
      </c>
      <c r="F1517" s="47">
        <f>'Marktpreise EEX NCG 2018'!B1517</f>
        <v>0</v>
      </c>
      <c r="G1517">
        <f>'Marktpreise EEX NCG 2018'!H1517</f>
        <v>0</v>
      </c>
      <c r="H1517">
        <f>'Marktpreise EEX NCG 2018'!I1517</f>
        <v>25.416</v>
      </c>
      <c r="I1517">
        <f>'Marktpreise EEX NCG 2018'!N1517+0.19</f>
        <v>18.390733840304208</v>
      </c>
      <c r="J1517">
        <f t="shared" ref="J1517:M1517" si="77">J1516</f>
        <v>17.529311676630314</v>
      </c>
      <c r="K1517">
        <f t="shared" si="77"/>
        <v>16.766477862595423</v>
      </c>
      <c r="L1517">
        <f t="shared" si="77"/>
        <v>19.495058249013006</v>
      </c>
      <c r="M1517">
        <f t="shared" si="77"/>
        <v>17.392414203239611</v>
      </c>
    </row>
    <row r="1518" spans="1:13" x14ac:dyDescent="0.2">
      <c r="A1518" s="2">
        <f>'Marktpreise EEX NCG 2018'!A1518</f>
        <v>43156</v>
      </c>
      <c r="B1518" s="47">
        <f>'Marktpreise EEX NCG 2018'!G1518+'Bayer Gesamt 2018'!E$7</f>
        <v>0.20960000000000001</v>
      </c>
      <c r="C1518" s="47">
        <f>'Bayer Gesamt 2018'!M377</f>
        <v>0</v>
      </c>
      <c r="D1518" s="47"/>
      <c r="E1518" s="47">
        <f>IF(F1518&gt;0,F1518+'Bayer Gesamt 2018'!E$7,E1517)</f>
        <v>18.309600000000003</v>
      </c>
      <c r="F1518" s="47">
        <f>'Marktpreise EEX NCG 2018'!B1518</f>
        <v>0</v>
      </c>
      <c r="G1518">
        <f>'Marktpreise EEX NCG 2018'!H1518</f>
        <v>0</v>
      </c>
      <c r="H1518">
        <f>'Marktpreise EEX NCG 2018'!I1518</f>
        <v>25.416</v>
      </c>
      <c r="I1518">
        <f>'Marktpreise EEX NCG 2018'!N1518+0.19</f>
        <v>18.388986322188476</v>
      </c>
      <c r="J1518">
        <f t="shared" ref="J1518:M1518" si="78">J1517</f>
        <v>17.529311676630314</v>
      </c>
      <c r="K1518">
        <f t="shared" si="78"/>
        <v>16.766477862595423</v>
      </c>
      <c r="L1518">
        <f t="shared" si="78"/>
        <v>19.495058249013006</v>
      </c>
      <c r="M1518">
        <f t="shared" si="78"/>
        <v>17.392414203239611</v>
      </c>
    </row>
    <row r="1519" spans="1:13" x14ac:dyDescent="0.2">
      <c r="A1519" s="2">
        <f>'Marktpreise EEX NCG 2018'!A1519</f>
        <v>43157</v>
      </c>
      <c r="B1519" s="47">
        <f>'Marktpreise EEX NCG 2018'!G1519+'Bayer Gesamt 2018'!E$7</f>
        <v>0.20960000000000001</v>
      </c>
      <c r="C1519" s="47">
        <f>'Bayer Gesamt 2018'!M378</f>
        <v>0</v>
      </c>
      <c r="D1519" s="47"/>
      <c r="E1519" s="47">
        <f>IF(F1519&gt;0,F1519+'Bayer Gesamt 2018'!E$7,E1518)</f>
        <v>18.309600000000003</v>
      </c>
      <c r="F1519" s="47">
        <f>'Marktpreise EEX NCG 2018'!B1519</f>
        <v>0</v>
      </c>
      <c r="G1519">
        <f>'Marktpreise EEX NCG 2018'!H1519</f>
        <v>0</v>
      </c>
      <c r="H1519">
        <f>'Marktpreise EEX NCG 2018'!I1519</f>
        <v>27.149000000000001</v>
      </c>
      <c r="I1519">
        <f>'Marktpreise EEX NCG 2018'!N1519+0.19</f>
        <v>18.387466970387273</v>
      </c>
      <c r="J1519">
        <f t="shared" ref="J1519:M1519" si="79">J1518</f>
        <v>17.529311676630314</v>
      </c>
      <c r="K1519">
        <f t="shared" si="79"/>
        <v>16.766477862595423</v>
      </c>
      <c r="L1519">
        <f t="shared" si="79"/>
        <v>19.495058249013006</v>
      </c>
      <c r="M1519">
        <f t="shared" si="79"/>
        <v>17.392414203239611</v>
      </c>
    </row>
    <row r="1520" spans="1:13" x14ac:dyDescent="0.2">
      <c r="A1520" s="2">
        <f>'Marktpreise EEX NCG 2018'!A1520</f>
        <v>43158</v>
      </c>
      <c r="B1520" s="47">
        <f>'Marktpreise EEX NCG 2018'!G1520+'Bayer Gesamt 2018'!E$7</f>
        <v>0.20960000000000001</v>
      </c>
      <c r="C1520" s="47">
        <f>'Bayer Gesamt 2018'!M379</f>
        <v>0</v>
      </c>
      <c r="D1520" s="47"/>
      <c r="E1520" s="47">
        <f>IF(F1520&gt;0,F1520+'Bayer Gesamt 2018'!E$7,E1519)</f>
        <v>18.309600000000003</v>
      </c>
      <c r="F1520" s="47">
        <f>'Marktpreise EEX NCG 2018'!B1520</f>
        <v>0</v>
      </c>
      <c r="G1520">
        <f>'Marktpreise EEX NCG 2018'!H1520</f>
        <v>0</v>
      </c>
      <c r="H1520">
        <f>'Marktpreise EEX NCG 2018'!I1520</f>
        <v>24.504999999999999</v>
      </c>
      <c r="I1520">
        <f>'Marktpreise EEX NCG 2018'!N1520+0.19</f>
        <v>18.38591654021247</v>
      </c>
      <c r="J1520">
        <f t="shared" ref="J1520:M1520" si="80">J1519</f>
        <v>17.529311676630314</v>
      </c>
      <c r="K1520">
        <f t="shared" si="80"/>
        <v>16.766477862595423</v>
      </c>
      <c r="L1520">
        <f t="shared" si="80"/>
        <v>19.495058249013006</v>
      </c>
      <c r="M1520">
        <f t="shared" si="80"/>
        <v>17.392414203239611</v>
      </c>
    </row>
    <row r="1521" spans="1:13" x14ac:dyDescent="0.2">
      <c r="A1521" s="2">
        <f>'Marktpreise EEX NCG 2018'!A1521</f>
        <v>43159</v>
      </c>
      <c r="B1521" s="47">
        <f>'Marktpreise EEX NCG 2018'!G1521+'Bayer Gesamt 2018'!E$7</f>
        <v>0.20960000000000001</v>
      </c>
      <c r="C1521" s="47">
        <f>'Bayer Gesamt 2018'!M380</f>
        <v>0</v>
      </c>
      <c r="D1521" s="47"/>
      <c r="E1521" s="47">
        <f>IF(F1521&gt;0,F1521+'Bayer Gesamt 2018'!E$7,E1520)</f>
        <v>18.309600000000003</v>
      </c>
      <c r="F1521" s="47">
        <f>'Marktpreise EEX NCG 2018'!B1521</f>
        <v>0</v>
      </c>
      <c r="G1521">
        <f>'Marktpreise EEX NCG 2018'!H1521</f>
        <v>0</v>
      </c>
      <c r="H1521">
        <f>'Marktpreise EEX NCG 2018'!I1521</f>
        <v>30.28</v>
      </c>
      <c r="I1521">
        <f>'Marktpreise EEX NCG 2018'!N1521+0.19</f>
        <v>18.384364670204729</v>
      </c>
      <c r="J1521">
        <f t="shared" ref="J1521:M1521" si="81">J1520</f>
        <v>17.529311676630314</v>
      </c>
      <c r="K1521">
        <f t="shared" si="81"/>
        <v>16.766477862595423</v>
      </c>
      <c r="L1521">
        <f t="shared" si="81"/>
        <v>19.495058249013006</v>
      </c>
      <c r="M1521">
        <f t="shared" si="81"/>
        <v>17.392414203239611</v>
      </c>
    </row>
    <row r="1522" spans="1:13" x14ac:dyDescent="0.2">
      <c r="A1522" s="2">
        <f>'Marktpreise EEX NCG 2018'!A1522</f>
        <v>43160</v>
      </c>
      <c r="B1522" s="47">
        <f>'Marktpreise EEX NCG 2018'!G1522+'Bayer Gesamt 2018'!E$7</f>
        <v>0.20960000000000001</v>
      </c>
      <c r="C1522" s="47">
        <f>'Bayer Gesamt 2018'!M381</f>
        <v>0</v>
      </c>
      <c r="D1522" s="47"/>
      <c r="E1522" s="47">
        <f>IF(F1522&gt;0,F1522+'Bayer Gesamt 2018'!E$7,E1521)</f>
        <v>18.309600000000003</v>
      </c>
      <c r="F1522" s="47">
        <f>'Marktpreise EEX NCG 2018'!B1522</f>
        <v>0</v>
      </c>
      <c r="G1522">
        <f>'Marktpreise EEX NCG 2018'!H1522</f>
        <v>0</v>
      </c>
      <c r="H1522">
        <f>'Marktpreise EEX NCG 2018'!I1522</f>
        <v>40.384</v>
      </c>
      <c r="I1522">
        <f>'Marktpreise EEX NCG 2018'!N1522+0.19</f>
        <v>18.382840909090937</v>
      </c>
      <c r="J1522">
        <f>'Portfolioübersicht Bayer'!D26</f>
        <v>18.48069664091603</v>
      </c>
      <c r="K1522">
        <f t="shared" ref="K1522" si="82">K1521</f>
        <v>16.766477862595423</v>
      </c>
      <c r="L1522">
        <f>'Portfolioübersicht Bayer'!D71</f>
        <v>21.078778725017138</v>
      </c>
      <c r="M1522">
        <f>'Portfolioübersicht Bayer'!D65</f>
        <v>17.755719680434961</v>
      </c>
    </row>
    <row r="1523" spans="1:13" x14ac:dyDescent="0.2">
      <c r="A1523" s="2">
        <f>'Marktpreise EEX NCG 2018'!A1523</f>
        <v>43161</v>
      </c>
      <c r="B1523" s="47">
        <f>'Marktpreise EEX NCG 2018'!G1523+'Bayer Gesamt 2018'!E$7</f>
        <v>0.20960000000000001</v>
      </c>
      <c r="C1523" s="47">
        <f>'Bayer Gesamt 2018'!M382</f>
        <v>0</v>
      </c>
      <c r="D1523" s="47"/>
      <c r="E1523" s="47">
        <f>IF(F1523&gt;0,F1523+'Bayer Gesamt 2018'!E$7,E1522)</f>
        <v>18.309600000000003</v>
      </c>
      <c r="F1523" s="47">
        <f>'Marktpreise EEX NCG 2018'!B1523</f>
        <v>0</v>
      </c>
      <c r="G1523">
        <f>'Marktpreise EEX NCG 2018'!H1523</f>
        <v>0</v>
      </c>
      <c r="H1523">
        <f>'Marktpreise EEX NCG 2018'!I1523</f>
        <v>60.930999999999997</v>
      </c>
      <c r="I1523">
        <f>'Marktpreise EEX NCG 2018'!N1523+0.19</f>
        <v>18.38121877365635</v>
      </c>
      <c r="J1523">
        <f t="shared" ref="J1523:M1523" si="83">J1522</f>
        <v>18.48069664091603</v>
      </c>
      <c r="K1523">
        <f t="shared" si="83"/>
        <v>16.766477862595423</v>
      </c>
      <c r="L1523">
        <f t="shared" si="83"/>
        <v>21.078778725017138</v>
      </c>
      <c r="M1523">
        <f t="shared" si="83"/>
        <v>17.755719680434961</v>
      </c>
    </row>
    <row r="1524" spans="1:13" x14ac:dyDescent="0.2">
      <c r="A1524" s="2">
        <f>'Marktpreise EEX NCG 2018'!A1524</f>
        <v>43162</v>
      </c>
      <c r="B1524" s="47">
        <f>'Marktpreise EEX NCG 2018'!G1524+'Bayer Gesamt 2018'!E$7</f>
        <v>0.20960000000000001</v>
      </c>
      <c r="C1524" s="47">
        <f>'Bayer Gesamt 2018'!M383</f>
        <v>0</v>
      </c>
      <c r="D1524" s="47"/>
      <c r="E1524" s="47">
        <f>IF(F1524&gt;0,F1524+'Bayer Gesamt 2018'!E$7,E1523)</f>
        <v>18.309600000000003</v>
      </c>
      <c r="F1524" s="47">
        <f>'Marktpreise EEX NCG 2018'!B1524</f>
        <v>0</v>
      </c>
      <c r="G1524">
        <f>'Marktpreise EEX NCG 2018'!H1524</f>
        <v>0</v>
      </c>
      <c r="H1524">
        <f>'Marktpreise EEX NCG 2018'!I1524</f>
        <v>35.137999999999998</v>
      </c>
      <c r="I1524">
        <f>'Marktpreise EEX NCG 2018'!N1524+0.19</f>
        <v>18.379456883509864</v>
      </c>
      <c r="J1524">
        <f t="shared" ref="J1524:M1524" si="84">J1523</f>
        <v>18.48069664091603</v>
      </c>
      <c r="K1524">
        <f t="shared" si="84"/>
        <v>16.766477862595423</v>
      </c>
      <c r="L1524">
        <f t="shared" si="84"/>
        <v>21.078778725017138</v>
      </c>
      <c r="M1524">
        <f t="shared" si="84"/>
        <v>17.755719680434961</v>
      </c>
    </row>
    <row r="1525" spans="1:13" x14ac:dyDescent="0.2">
      <c r="A1525" s="2">
        <f>'Marktpreise EEX NCG 2018'!A1525</f>
        <v>43163</v>
      </c>
      <c r="B1525" s="47">
        <f>'Marktpreise EEX NCG 2018'!G1525+'Bayer Gesamt 2018'!E$7</f>
        <v>0.20960000000000001</v>
      </c>
      <c r="C1525" s="47">
        <f>'Bayer Gesamt 2018'!M384</f>
        <v>0</v>
      </c>
      <c r="D1525" s="47"/>
      <c r="E1525" s="47">
        <f>IF(F1525&gt;0,F1525+'Bayer Gesamt 2018'!E$7,E1524)</f>
        <v>18.309600000000003</v>
      </c>
      <c r="F1525" s="47">
        <f>'Marktpreise EEX NCG 2018'!B1525</f>
        <v>0</v>
      </c>
      <c r="G1525">
        <f>'Marktpreise EEX NCG 2018'!H1525</f>
        <v>0</v>
      </c>
      <c r="H1525">
        <f>'Marktpreise EEX NCG 2018'!I1525</f>
        <v>35.137999999999998</v>
      </c>
      <c r="I1525">
        <f>'Marktpreise EEX NCG 2018'!N1525+0.19</f>
        <v>18.377894935752106</v>
      </c>
      <c r="J1525">
        <f t="shared" ref="J1525:M1525" si="85">J1524</f>
        <v>18.48069664091603</v>
      </c>
      <c r="K1525">
        <f t="shared" si="85"/>
        <v>16.766477862595423</v>
      </c>
      <c r="L1525">
        <f t="shared" si="85"/>
        <v>21.078778725017138</v>
      </c>
      <c r="M1525">
        <f t="shared" si="85"/>
        <v>17.755719680434961</v>
      </c>
    </row>
    <row r="1526" spans="1:13" x14ac:dyDescent="0.2">
      <c r="A1526" s="2">
        <f>'Marktpreise EEX NCG 2018'!A1526</f>
        <v>43164</v>
      </c>
      <c r="B1526" s="47">
        <f>'Marktpreise EEX NCG 2018'!G1526+'Bayer Gesamt 2018'!E$7</f>
        <v>0.20960000000000001</v>
      </c>
      <c r="C1526" s="47">
        <f>'Bayer Gesamt 2018'!M385</f>
        <v>0</v>
      </c>
      <c r="D1526" s="47"/>
      <c r="E1526" s="47">
        <f>IF(F1526&gt;0,F1526+'Bayer Gesamt 2018'!E$7,E1525)</f>
        <v>18.309600000000003</v>
      </c>
      <c r="F1526" s="47">
        <f>'Marktpreise EEX NCG 2018'!B1526</f>
        <v>0</v>
      </c>
      <c r="G1526">
        <f>'Marktpreise EEX NCG 2018'!H1526</f>
        <v>0</v>
      </c>
      <c r="H1526">
        <f>'Marktpreise EEX NCG 2018'!I1526</f>
        <v>33.817</v>
      </c>
      <c r="I1526">
        <f>'Marktpreise EEX NCG 2018'!N1526+0.19</f>
        <v>18.376445619335374</v>
      </c>
      <c r="J1526">
        <f t="shared" ref="J1526:M1526" si="86">J1525</f>
        <v>18.48069664091603</v>
      </c>
      <c r="K1526">
        <f t="shared" si="86"/>
        <v>16.766477862595423</v>
      </c>
      <c r="L1526">
        <f t="shared" si="86"/>
        <v>21.078778725017138</v>
      </c>
      <c r="M1526">
        <f t="shared" si="86"/>
        <v>17.755719680434961</v>
      </c>
    </row>
    <row r="1527" spans="1:13" x14ac:dyDescent="0.2">
      <c r="A1527" s="2">
        <f>'Marktpreise EEX NCG 2018'!A1527</f>
        <v>43165</v>
      </c>
      <c r="B1527" s="47">
        <f>'Marktpreise EEX NCG 2018'!G1527+'Bayer Gesamt 2018'!E$7</f>
        <v>0.20960000000000001</v>
      </c>
      <c r="C1527" s="47">
        <f>'Bayer Gesamt 2018'!M386</f>
        <v>0</v>
      </c>
      <c r="D1527" s="47"/>
      <c r="E1527" s="47">
        <f>IF(F1527&gt;0,F1527+'Bayer Gesamt 2018'!E$7,E1526)</f>
        <v>18.309600000000003</v>
      </c>
      <c r="F1527" s="47">
        <f>'Marktpreise EEX NCG 2018'!B1527</f>
        <v>0</v>
      </c>
      <c r="G1527">
        <f>'Marktpreise EEX NCG 2018'!H1527</f>
        <v>0</v>
      </c>
      <c r="H1527">
        <f>'Marktpreise EEX NCG 2018'!I1527</f>
        <v>20.236999999999998</v>
      </c>
      <c r="I1527">
        <f>'Marktpreise EEX NCG 2018'!N1527+0.19</f>
        <v>18.37498792452833</v>
      </c>
      <c r="J1527">
        <f t="shared" ref="J1527:M1527" si="87">J1526</f>
        <v>18.48069664091603</v>
      </c>
      <c r="K1527">
        <f t="shared" si="87"/>
        <v>16.766477862595423</v>
      </c>
      <c r="L1527">
        <f t="shared" si="87"/>
        <v>21.078778725017138</v>
      </c>
      <c r="M1527">
        <f t="shared" si="87"/>
        <v>17.755719680434961</v>
      </c>
    </row>
    <row r="1528" spans="1:13" x14ac:dyDescent="0.2">
      <c r="A1528" s="2">
        <f>'Marktpreise EEX NCG 2018'!A1528</f>
        <v>43166</v>
      </c>
      <c r="B1528" s="47">
        <f>'Marktpreise EEX NCG 2018'!G1528+'Bayer Gesamt 2018'!E$7</f>
        <v>0.20960000000000001</v>
      </c>
      <c r="C1528" s="47">
        <f>'Bayer Gesamt 2018'!M387</f>
        <v>0</v>
      </c>
      <c r="D1528" s="47"/>
      <c r="E1528" s="47">
        <f>IF(F1528&gt;0,F1528+'Bayer Gesamt 2018'!E$7,E1527)</f>
        <v>18.309600000000003</v>
      </c>
      <c r="F1528" s="47">
        <f>'Marktpreise EEX NCG 2018'!B1528</f>
        <v>0</v>
      </c>
      <c r="G1528">
        <f>'Marktpreise EEX NCG 2018'!H1528</f>
        <v>0</v>
      </c>
      <c r="H1528">
        <f>'Marktpreise EEX NCG 2018'!I1528</f>
        <v>19.902000000000001</v>
      </c>
      <c r="I1528">
        <f>'Marktpreise EEX NCG 2018'!N1528+0.19</f>
        <v>18.373545248868808</v>
      </c>
      <c r="J1528">
        <f t="shared" ref="J1528:M1528" si="88">J1527</f>
        <v>18.48069664091603</v>
      </c>
      <c r="K1528">
        <f t="shared" si="88"/>
        <v>16.766477862595423</v>
      </c>
      <c r="L1528">
        <f t="shared" si="88"/>
        <v>21.078778725017138</v>
      </c>
      <c r="M1528">
        <f t="shared" si="88"/>
        <v>17.755719680434961</v>
      </c>
    </row>
    <row r="1529" spans="1:13" x14ac:dyDescent="0.2">
      <c r="A1529" s="2">
        <f>'Marktpreise EEX NCG 2018'!A1529</f>
        <v>43167</v>
      </c>
      <c r="B1529" s="47">
        <f>'Marktpreise EEX NCG 2018'!G1529+'Bayer Gesamt 2018'!E$7</f>
        <v>0.20960000000000001</v>
      </c>
      <c r="C1529" s="47">
        <f>'Bayer Gesamt 2018'!M388</f>
        <v>0</v>
      </c>
      <c r="D1529" s="47"/>
      <c r="E1529" s="47">
        <f>IF(F1529&gt;0,F1529+'Bayer Gesamt 2018'!E$7,E1528)</f>
        <v>18.309600000000003</v>
      </c>
      <c r="F1529" s="47">
        <f>'Marktpreise EEX NCG 2018'!B1529</f>
        <v>0</v>
      </c>
      <c r="G1529">
        <f>'Marktpreise EEX NCG 2018'!H1529</f>
        <v>0</v>
      </c>
      <c r="H1529">
        <f>'Marktpreise EEX NCG 2018'!I1529</f>
        <v>19.024000000000001</v>
      </c>
      <c r="I1529">
        <f>'Marktpreise EEX NCG 2018'!N1529+0.19</f>
        <v>18.37216880180862</v>
      </c>
      <c r="J1529">
        <f t="shared" ref="J1529:M1529" si="89">J1528</f>
        <v>18.48069664091603</v>
      </c>
      <c r="K1529">
        <f t="shared" si="89"/>
        <v>16.766477862595423</v>
      </c>
      <c r="L1529">
        <f t="shared" si="89"/>
        <v>21.078778725017138</v>
      </c>
      <c r="M1529">
        <f t="shared" si="89"/>
        <v>17.755719680434961</v>
      </c>
    </row>
    <row r="1530" spans="1:13" x14ac:dyDescent="0.2">
      <c r="A1530" s="2">
        <f>'Marktpreise EEX NCG 2018'!A1530</f>
        <v>43168</v>
      </c>
      <c r="B1530" s="47">
        <f>'Marktpreise EEX NCG 2018'!G1530+'Bayer Gesamt 2018'!E$7</f>
        <v>0.20960000000000001</v>
      </c>
      <c r="C1530" s="47">
        <f>'Bayer Gesamt 2018'!M389</f>
        <v>0</v>
      </c>
      <c r="D1530" s="47"/>
      <c r="E1530" s="47">
        <f>IF(F1530&gt;0,F1530+'Bayer Gesamt 2018'!E$7,E1529)</f>
        <v>18.309600000000003</v>
      </c>
      <c r="F1530" s="47">
        <f>'Marktpreise EEX NCG 2018'!B1530</f>
        <v>0</v>
      </c>
      <c r="G1530">
        <f>'Marktpreise EEX NCG 2018'!H1530</f>
        <v>0</v>
      </c>
      <c r="H1530">
        <f>'Marktpreise EEX NCG 2018'!I1530</f>
        <v>18.832999999999998</v>
      </c>
      <c r="I1530">
        <f>'Marktpreise EEX NCG 2018'!N1530+0.19</f>
        <v>18.370870481927739</v>
      </c>
      <c r="J1530">
        <f t="shared" ref="J1530:M1530" si="90">J1529</f>
        <v>18.48069664091603</v>
      </c>
      <c r="K1530">
        <f t="shared" si="90"/>
        <v>16.766477862595423</v>
      </c>
      <c r="L1530">
        <f t="shared" si="90"/>
        <v>21.078778725017138</v>
      </c>
      <c r="M1530">
        <f t="shared" si="90"/>
        <v>17.755719680434961</v>
      </c>
    </row>
    <row r="1531" spans="1:13" x14ac:dyDescent="0.2">
      <c r="A1531" s="2">
        <f>'Marktpreise EEX NCG 2018'!A1531</f>
        <v>43169</v>
      </c>
      <c r="B1531" s="47">
        <f>'Marktpreise EEX NCG 2018'!G1531+'Bayer Gesamt 2018'!E$7</f>
        <v>0.20960000000000001</v>
      </c>
      <c r="C1531" s="47">
        <f>'Bayer Gesamt 2018'!M390</f>
        <v>0</v>
      </c>
      <c r="D1531" s="47"/>
      <c r="E1531" s="47">
        <f>IF(F1531&gt;0,F1531+'Bayer Gesamt 2018'!E$7,E1530)</f>
        <v>18.309600000000003</v>
      </c>
      <c r="F1531" s="47">
        <f>'Marktpreise EEX NCG 2018'!B1531</f>
        <v>0</v>
      </c>
      <c r="G1531">
        <f>'Marktpreise EEX NCG 2018'!H1531</f>
        <v>0</v>
      </c>
      <c r="H1531">
        <f>'Marktpreise EEX NCG 2018'!I1531</f>
        <v>19.297999999999998</v>
      </c>
      <c r="I1531">
        <f>'Marktpreise EEX NCG 2018'!N1531+0.19</f>
        <v>18.369454477050443</v>
      </c>
      <c r="J1531">
        <f t="shared" ref="J1531:M1531" si="91">J1530</f>
        <v>18.48069664091603</v>
      </c>
      <c r="K1531">
        <f t="shared" si="91"/>
        <v>16.766477862595423</v>
      </c>
      <c r="L1531">
        <f t="shared" si="91"/>
        <v>21.078778725017138</v>
      </c>
      <c r="M1531">
        <f t="shared" si="91"/>
        <v>17.755719680434961</v>
      </c>
    </row>
    <row r="1532" spans="1:13" x14ac:dyDescent="0.2">
      <c r="A1532" s="2">
        <f>'Marktpreise EEX NCG 2018'!A1532</f>
        <v>43170</v>
      </c>
      <c r="B1532" s="47">
        <f>'Marktpreise EEX NCG 2018'!G1532+'Bayer Gesamt 2018'!E$7</f>
        <v>0.20960000000000001</v>
      </c>
      <c r="C1532" s="47">
        <f>'Bayer Gesamt 2018'!M391</f>
        <v>0</v>
      </c>
      <c r="D1532" s="47"/>
      <c r="E1532" s="47">
        <f>IF(F1532&gt;0,F1532+'Bayer Gesamt 2018'!E$7,E1531)</f>
        <v>18.309600000000003</v>
      </c>
      <c r="F1532" s="47">
        <f>'Marktpreise EEX NCG 2018'!B1532</f>
        <v>0</v>
      </c>
      <c r="G1532">
        <f>'Marktpreise EEX NCG 2018'!H1532</f>
        <v>0</v>
      </c>
      <c r="H1532">
        <f>'Marktpreise EEX NCG 2018'!I1532</f>
        <v>19.297999999999998</v>
      </c>
      <c r="I1532">
        <f>'Marktpreise EEX NCG 2018'!N1532+0.19</f>
        <v>18.368158646616568</v>
      </c>
      <c r="J1532">
        <f t="shared" ref="J1532:M1532" si="92">J1531</f>
        <v>18.48069664091603</v>
      </c>
      <c r="K1532">
        <f t="shared" si="92"/>
        <v>16.766477862595423</v>
      </c>
      <c r="L1532">
        <f t="shared" si="92"/>
        <v>21.078778725017138</v>
      </c>
      <c r="M1532">
        <f t="shared" si="92"/>
        <v>17.755719680434961</v>
      </c>
    </row>
    <row r="1533" spans="1:13" x14ac:dyDescent="0.2">
      <c r="A1533" s="2">
        <f>'Marktpreise EEX NCG 2018'!A1533</f>
        <v>43171</v>
      </c>
      <c r="B1533" s="47">
        <f>'Marktpreise EEX NCG 2018'!G1533+'Bayer Gesamt 2018'!E$7</f>
        <v>0.20960000000000001</v>
      </c>
      <c r="C1533" s="47">
        <f>'Bayer Gesamt 2018'!M392</f>
        <v>0</v>
      </c>
      <c r="D1533" s="47"/>
      <c r="E1533" s="47">
        <f>IF(F1533&gt;0,F1533+'Bayer Gesamt 2018'!E$7,E1532)</f>
        <v>18.309600000000003</v>
      </c>
      <c r="F1533" s="47">
        <f>'Marktpreise EEX NCG 2018'!B1533</f>
        <v>0</v>
      </c>
      <c r="G1533">
        <f>'Marktpreise EEX NCG 2018'!H1533</f>
        <v>0</v>
      </c>
      <c r="H1533">
        <f>'Marktpreise EEX NCG 2018'!I1533</f>
        <v>19.489000000000001</v>
      </c>
      <c r="I1533">
        <f>'Marktpreise EEX NCG 2018'!N1533+0.19</f>
        <v>18.366934635612349</v>
      </c>
      <c r="J1533">
        <f t="shared" ref="J1533:M1533" si="93">J1532</f>
        <v>18.48069664091603</v>
      </c>
      <c r="K1533">
        <f t="shared" si="93"/>
        <v>16.766477862595423</v>
      </c>
      <c r="L1533">
        <f t="shared" si="93"/>
        <v>21.078778725017138</v>
      </c>
      <c r="M1533">
        <f t="shared" si="93"/>
        <v>17.755719680434961</v>
      </c>
    </row>
    <row r="1534" spans="1:13" x14ac:dyDescent="0.2">
      <c r="A1534" s="2">
        <f>'Marktpreise EEX NCG 2018'!A1534</f>
        <v>43172</v>
      </c>
      <c r="B1534" s="47">
        <f>'Marktpreise EEX NCG 2018'!G1534+'Bayer Gesamt 2018'!E$7</f>
        <v>0.20960000000000001</v>
      </c>
      <c r="C1534" s="47">
        <f>'Bayer Gesamt 2018'!M393</f>
        <v>0</v>
      </c>
      <c r="D1534" s="47"/>
      <c r="E1534" s="47">
        <f>IF(F1534&gt;0,F1534+'Bayer Gesamt 2018'!E$7,E1533)</f>
        <v>18.309600000000003</v>
      </c>
      <c r="F1534" s="47">
        <f>'Marktpreise EEX NCG 2018'!B1534</f>
        <v>0</v>
      </c>
      <c r="G1534">
        <f>'Marktpreise EEX NCG 2018'!H1534</f>
        <v>0</v>
      </c>
      <c r="H1534">
        <f>'Marktpreise EEX NCG 2018'!I1534</f>
        <v>26.137</v>
      </c>
      <c r="I1534">
        <f>'Marktpreise EEX NCG 2018'!N1534+0.19</f>
        <v>18.365526276276302</v>
      </c>
      <c r="J1534">
        <f t="shared" ref="J1534:M1534" si="94">J1533</f>
        <v>18.48069664091603</v>
      </c>
      <c r="K1534">
        <f t="shared" si="94"/>
        <v>16.766477862595423</v>
      </c>
      <c r="L1534">
        <f t="shared" si="94"/>
        <v>21.078778725017138</v>
      </c>
      <c r="M1534">
        <f t="shared" si="94"/>
        <v>17.755719680434961</v>
      </c>
    </row>
    <row r="1535" spans="1:13" x14ac:dyDescent="0.2">
      <c r="A1535" s="2">
        <f>'Marktpreise EEX NCG 2018'!A1535</f>
        <v>43173</v>
      </c>
      <c r="B1535" s="47">
        <f>'Marktpreise EEX NCG 2018'!G1535+'Bayer Gesamt 2018'!E$7</f>
        <v>0.20960000000000001</v>
      </c>
      <c r="C1535" s="47">
        <f>'Bayer Gesamt 2018'!M394</f>
        <v>0</v>
      </c>
      <c r="D1535" s="47"/>
      <c r="E1535" s="47">
        <f>IF(F1535&gt;0,F1535+'Bayer Gesamt 2018'!E$7,E1534)</f>
        <v>18.309600000000003</v>
      </c>
      <c r="F1535" s="47">
        <f>'Marktpreise EEX NCG 2018'!B1535</f>
        <v>0</v>
      </c>
      <c r="G1535">
        <f>'Marktpreise EEX NCG 2018'!H1535</f>
        <v>0</v>
      </c>
      <c r="H1535">
        <f>'Marktpreise EEX NCG 2018'!I1535</f>
        <v>24.047000000000001</v>
      </c>
      <c r="I1535">
        <f>'Marktpreise EEX NCG 2018'!N1535+0.19</f>
        <v>18.364105026256588</v>
      </c>
      <c r="J1535">
        <f t="shared" ref="J1535:M1535" si="95">J1534</f>
        <v>18.48069664091603</v>
      </c>
      <c r="K1535">
        <f t="shared" si="95"/>
        <v>16.766477862595423</v>
      </c>
      <c r="L1535">
        <f t="shared" si="95"/>
        <v>21.078778725017138</v>
      </c>
      <c r="M1535">
        <f t="shared" si="95"/>
        <v>17.755719680434961</v>
      </c>
    </row>
    <row r="1536" spans="1:13" x14ac:dyDescent="0.2">
      <c r="A1536" s="2">
        <f>'Marktpreise EEX NCG 2018'!A1536</f>
        <v>43174</v>
      </c>
      <c r="B1536" s="47">
        <f>'Marktpreise EEX NCG 2018'!G1536+'Bayer Gesamt 2018'!E$7</f>
        <v>0.20960000000000001</v>
      </c>
      <c r="C1536" s="47">
        <f>'Bayer Gesamt 2018'!M395</f>
        <v>0</v>
      </c>
      <c r="D1536" s="47"/>
      <c r="E1536" s="47">
        <f>IF(F1536&gt;0,F1536+'Bayer Gesamt 2018'!E$7,E1535)</f>
        <v>18.309600000000003</v>
      </c>
      <c r="F1536" s="47">
        <f>'Marktpreise EEX NCG 2018'!B1536</f>
        <v>0</v>
      </c>
      <c r="G1536">
        <f>'Marktpreise EEX NCG 2018'!H1536</f>
        <v>0</v>
      </c>
      <c r="H1536">
        <f>'Marktpreise EEX NCG 2018'!I1536</f>
        <v>22.478999999999999</v>
      </c>
      <c r="I1536">
        <f>'Marktpreise EEX NCG 2018'!N1536+0.19</f>
        <v>18.362916791604224</v>
      </c>
      <c r="J1536">
        <f t="shared" ref="J1536:M1536" si="96">J1535</f>
        <v>18.48069664091603</v>
      </c>
      <c r="K1536">
        <f t="shared" si="96"/>
        <v>16.766477862595423</v>
      </c>
      <c r="L1536">
        <f t="shared" si="96"/>
        <v>21.078778725017138</v>
      </c>
      <c r="M1536">
        <f t="shared" si="96"/>
        <v>17.755719680434961</v>
      </c>
    </row>
    <row r="1537" spans="1:13" x14ac:dyDescent="0.2">
      <c r="A1537" s="2">
        <f>'Marktpreise EEX NCG 2018'!A1537</f>
        <v>43175</v>
      </c>
      <c r="B1537" s="47">
        <f>'Marktpreise EEX NCG 2018'!G1537+'Bayer Gesamt 2018'!E$7</f>
        <v>0.20960000000000001</v>
      </c>
      <c r="C1537" s="47">
        <f>'Bayer Gesamt 2018'!M396</f>
        <v>0</v>
      </c>
      <c r="D1537" s="47"/>
      <c r="E1537" s="47">
        <f>IF(F1537&gt;0,F1537+'Bayer Gesamt 2018'!E$7,E1536)</f>
        <v>18.309600000000003</v>
      </c>
      <c r="F1537" s="47">
        <f>'Marktpreise EEX NCG 2018'!B1537</f>
        <v>0</v>
      </c>
      <c r="G1537">
        <f>'Marktpreise EEX NCG 2018'!H1537</f>
        <v>0</v>
      </c>
      <c r="H1537">
        <f>'Marktpreise EEX NCG 2018'!I1537</f>
        <v>23.608000000000001</v>
      </c>
      <c r="I1537">
        <f>'Marktpreise EEX NCG 2018'!N1537+0.19</f>
        <v>18.361645692883918</v>
      </c>
      <c r="J1537">
        <f t="shared" ref="J1537:M1537" si="97">J1536</f>
        <v>18.48069664091603</v>
      </c>
      <c r="K1537">
        <f t="shared" si="97"/>
        <v>16.766477862595423</v>
      </c>
      <c r="L1537">
        <f t="shared" si="97"/>
        <v>21.078778725017138</v>
      </c>
      <c r="M1537">
        <f t="shared" si="97"/>
        <v>17.755719680434961</v>
      </c>
    </row>
    <row r="1538" spans="1:13" x14ac:dyDescent="0.2">
      <c r="A1538" s="2">
        <f>'Marktpreise EEX NCG 2018'!A1538</f>
        <v>43176</v>
      </c>
      <c r="B1538" s="47">
        <f>'Marktpreise EEX NCG 2018'!G1538+'Bayer Gesamt 2018'!E$7</f>
        <v>0.20960000000000001</v>
      </c>
      <c r="C1538" s="47">
        <f>'Bayer Gesamt 2018'!M397</f>
        <v>0</v>
      </c>
      <c r="D1538" s="47"/>
      <c r="E1538" s="47">
        <f>IF(F1538&gt;0,F1538+'Bayer Gesamt 2018'!E$7,E1537)</f>
        <v>18.309600000000003</v>
      </c>
      <c r="F1538" s="47">
        <f>'Marktpreise EEX NCG 2018'!B1538</f>
        <v>0</v>
      </c>
      <c r="G1538">
        <f>'Marktpreise EEX NCG 2018'!H1538</f>
        <v>0</v>
      </c>
      <c r="H1538">
        <f>'Marktpreise EEX NCG 2018'!I1538</f>
        <v>22.85</v>
      </c>
      <c r="I1538">
        <f>'Marktpreise EEX NCG 2018'!N1538+0.19</f>
        <v>18.36041317365272</v>
      </c>
      <c r="J1538">
        <f t="shared" ref="J1538:M1538" si="98">J1537</f>
        <v>18.48069664091603</v>
      </c>
      <c r="K1538">
        <f t="shared" si="98"/>
        <v>16.766477862595423</v>
      </c>
      <c r="L1538">
        <f t="shared" si="98"/>
        <v>21.078778725017138</v>
      </c>
      <c r="M1538">
        <f t="shared" si="98"/>
        <v>17.755719680434961</v>
      </c>
    </row>
    <row r="1539" spans="1:13" x14ac:dyDescent="0.2">
      <c r="A1539" s="2">
        <f>'Marktpreise EEX NCG 2018'!A1539</f>
        <v>43177</v>
      </c>
      <c r="B1539" s="47">
        <f>'Marktpreise EEX NCG 2018'!G1539+'Bayer Gesamt 2018'!E$7</f>
        <v>0.20960000000000001</v>
      </c>
      <c r="C1539" s="47">
        <f>'Bayer Gesamt 2018'!M398</f>
        <v>0</v>
      </c>
      <c r="D1539" s="47"/>
      <c r="E1539" s="47">
        <f>IF(F1539&gt;0,F1539+'Bayer Gesamt 2018'!E$7,E1538)</f>
        <v>18.309600000000003</v>
      </c>
      <c r="F1539" s="47">
        <f>'Marktpreise EEX NCG 2018'!B1539</f>
        <v>0</v>
      </c>
      <c r="G1539">
        <f>'Marktpreise EEX NCG 2018'!H1539</f>
        <v>0</v>
      </c>
      <c r="H1539">
        <f>'Marktpreise EEX NCG 2018'!I1539</f>
        <v>22.85</v>
      </c>
      <c r="I1539">
        <f>'Marktpreise EEX NCG 2018'!N1539+0.19</f>
        <v>18.359363500373995</v>
      </c>
      <c r="J1539">
        <f t="shared" ref="J1539:M1539" si="99">J1538</f>
        <v>18.48069664091603</v>
      </c>
      <c r="K1539">
        <f t="shared" si="99"/>
        <v>16.766477862595423</v>
      </c>
      <c r="L1539">
        <f t="shared" si="99"/>
        <v>21.078778725017138</v>
      </c>
      <c r="M1539">
        <f t="shared" si="99"/>
        <v>17.755719680434961</v>
      </c>
    </row>
    <row r="1540" spans="1:13" x14ac:dyDescent="0.2">
      <c r="A1540" s="2">
        <f>'Marktpreise EEX NCG 2018'!A1540</f>
        <v>43178</v>
      </c>
      <c r="B1540" s="47">
        <f>'Marktpreise EEX NCG 2018'!G1540+'Bayer Gesamt 2018'!E$7</f>
        <v>0.20960000000000001</v>
      </c>
      <c r="C1540" s="47">
        <f>'Bayer Gesamt 2018'!M399</f>
        <v>0</v>
      </c>
      <c r="D1540" s="47"/>
      <c r="E1540" s="47">
        <f>IF(F1540&gt;0,F1540+'Bayer Gesamt 2018'!E$7,E1539)</f>
        <v>18.309600000000003</v>
      </c>
      <c r="F1540" s="47">
        <f>'Marktpreise EEX NCG 2018'!B1540</f>
        <v>0</v>
      </c>
      <c r="G1540">
        <f>'Marktpreise EEX NCG 2018'!H1540</f>
        <v>0</v>
      </c>
      <c r="H1540">
        <f>'Marktpreise EEX NCG 2018'!I1540</f>
        <v>23.512</v>
      </c>
      <c r="I1540">
        <f>'Marktpreise EEX NCG 2018'!N1540+0.19</f>
        <v>18.3581816143498</v>
      </c>
      <c r="J1540">
        <f t="shared" ref="J1540:M1540" si="100">J1539</f>
        <v>18.48069664091603</v>
      </c>
      <c r="K1540">
        <f t="shared" si="100"/>
        <v>16.766477862595423</v>
      </c>
      <c r="L1540">
        <f t="shared" si="100"/>
        <v>21.078778725017138</v>
      </c>
      <c r="M1540">
        <f t="shared" si="100"/>
        <v>17.755719680434961</v>
      </c>
    </row>
    <row r="1541" spans="1:13" x14ac:dyDescent="0.2">
      <c r="A1541" s="2">
        <f>'Marktpreise EEX NCG 2018'!A1541</f>
        <v>43179</v>
      </c>
      <c r="B1541" s="47">
        <f>'Marktpreise EEX NCG 2018'!G1541+'Bayer Gesamt 2018'!E$7</f>
        <v>0.20960000000000001</v>
      </c>
      <c r="C1541" s="47">
        <f>'Bayer Gesamt 2018'!M400</f>
        <v>0</v>
      </c>
      <c r="D1541" s="47"/>
      <c r="E1541" s="47">
        <f>IF(F1541&gt;0,F1541+'Bayer Gesamt 2018'!E$7,E1540)</f>
        <v>18.309600000000003</v>
      </c>
      <c r="F1541" s="47">
        <f>'Marktpreise EEX NCG 2018'!B1541</f>
        <v>0</v>
      </c>
      <c r="G1541">
        <f>'Marktpreise EEX NCG 2018'!H1541</f>
        <v>0</v>
      </c>
      <c r="H1541">
        <f>'Marktpreise EEX NCG 2018'!I1541</f>
        <v>20.977</v>
      </c>
      <c r="I1541">
        <f>'Marktpreise EEX NCG 2018'!N1541+0.19</f>
        <v>18.356880507841698</v>
      </c>
      <c r="J1541">
        <f t="shared" ref="J1541:M1541" si="101">J1540</f>
        <v>18.48069664091603</v>
      </c>
      <c r="K1541">
        <f t="shared" si="101"/>
        <v>16.766477862595423</v>
      </c>
      <c r="L1541">
        <f t="shared" si="101"/>
        <v>21.078778725017138</v>
      </c>
      <c r="M1541">
        <f t="shared" si="101"/>
        <v>17.755719680434961</v>
      </c>
    </row>
    <row r="1542" spans="1:13" x14ac:dyDescent="0.2">
      <c r="A1542" s="2">
        <f>'Marktpreise EEX NCG 2018'!A1542</f>
        <v>43180</v>
      </c>
      <c r="B1542" s="47">
        <f>'Marktpreise EEX NCG 2018'!G1542+'Bayer Gesamt 2018'!E$7</f>
        <v>0.20960000000000001</v>
      </c>
      <c r="C1542" s="47">
        <f>'Bayer Gesamt 2018'!M401</f>
        <v>0</v>
      </c>
      <c r="D1542" s="47"/>
      <c r="E1542" s="47">
        <f>IF(F1542&gt;0,F1542+'Bayer Gesamt 2018'!E$7,E1541)</f>
        <v>18.309600000000003</v>
      </c>
      <c r="F1542" s="47">
        <f>'Marktpreise EEX NCG 2018'!B1542</f>
        <v>0</v>
      </c>
      <c r="G1542">
        <f>'Marktpreise EEX NCG 2018'!H1542</f>
        <v>0</v>
      </c>
      <c r="H1542">
        <f>'Marktpreise EEX NCG 2018'!I1542</f>
        <v>21.286000000000001</v>
      </c>
      <c r="I1542">
        <f>'Marktpreise EEX NCG 2018'!N1542+0.19</f>
        <v>18.355585820895548</v>
      </c>
      <c r="J1542">
        <f t="shared" ref="J1542:M1542" si="102">J1541</f>
        <v>18.48069664091603</v>
      </c>
      <c r="K1542">
        <f t="shared" si="102"/>
        <v>16.766477862595423</v>
      </c>
      <c r="L1542">
        <f t="shared" si="102"/>
        <v>21.078778725017138</v>
      </c>
      <c r="M1542">
        <f t="shared" si="102"/>
        <v>17.755719680434961</v>
      </c>
    </row>
    <row r="1543" spans="1:13" x14ac:dyDescent="0.2">
      <c r="A1543" s="2">
        <f>'Marktpreise EEX NCG 2018'!A1543</f>
        <v>43181</v>
      </c>
      <c r="B1543" s="47">
        <f>'Marktpreise EEX NCG 2018'!G1543+'Bayer Gesamt 2018'!E$7</f>
        <v>0.20960000000000001</v>
      </c>
      <c r="C1543" s="47">
        <f>'Bayer Gesamt 2018'!M402</f>
        <v>0</v>
      </c>
      <c r="D1543" s="47"/>
      <c r="E1543" s="47">
        <f>IF(F1543&gt;0,F1543+'Bayer Gesamt 2018'!E$7,E1542)</f>
        <v>18.309600000000003</v>
      </c>
      <c r="F1543" s="47">
        <f>'Marktpreise EEX NCG 2018'!B1543</f>
        <v>0</v>
      </c>
      <c r="G1543">
        <f>'Marktpreise EEX NCG 2018'!H1543</f>
        <v>0</v>
      </c>
      <c r="H1543">
        <f>'Marktpreise EEX NCG 2018'!I1543</f>
        <v>21.823</v>
      </c>
      <c r="I1543">
        <f>'Marktpreise EEX NCG 2018'!N1543+0.19</f>
        <v>18.354372856077578</v>
      </c>
      <c r="J1543">
        <f t="shared" ref="J1543:M1543" si="103">J1542</f>
        <v>18.48069664091603</v>
      </c>
      <c r="K1543">
        <f t="shared" si="103"/>
        <v>16.766477862595423</v>
      </c>
      <c r="L1543">
        <f t="shared" si="103"/>
        <v>21.078778725017138</v>
      </c>
      <c r="M1543">
        <f t="shared" si="103"/>
        <v>17.755719680434961</v>
      </c>
    </row>
    <row r="1544" spans="1:13" x14ac:dyDescent="0.2">
      <c r="A1544" s="2">
        <f>'Marktpreise EEX NCG 2018'!A1544</f>
        <v>43182</v>
      </c>
      <c r="B1544" s="47">
        <f>'Marktpreise EEX NCG 2018'!G1544+'Bayer Gesamt 2018'!E$7</f>
        <v>0.20960000000000001</v>
      </c>
      <c r="C1544" s="47">
        <f>'Bayer Gesamt 2018'!M403</f>
        <v>0</v>
      </c>
      <c r="D1544" s="47"/>
      <c r="E1544" s="47">
        <f>IF(F1544&gt;0,F1544+'Bayer Gesamt 2018'!E$7,E1543)</f>
        <v>18.309600000000003</v>
      </c>
      <c r="F1544" s="47">
        <f>'Marktpreise EEX NCG 2018'!B1544</f>
        <v>0</v>
      </c>
      <c r="G1544">
        <f>'Marktpreise EEX NCG 2018'!H1544</f>
        <v>0</v>
      </c>
      <c r="H1544">
        <f>'Marktpreise EEX NCG 2018'!I1544</f>
        <v>20.986999999999998</v>
      </c>
      <c r="I1544">
        <f>'Marktpreise EEX NCG 2018'!N1544+0.19</f>
        <v>18.353092399403899</v>
      </c>
      <c r="J1544">
        <f t="shared" ref="J1544:M1544" si="104">J1543</f>
        <v>18.48069664091603</v>
      </c>
      <c r="K1544">
        <f t="shared" si="104"/>
        <v>16.766477862595423</v>
      </c>
      <c r="L1544">
        <f t="shared" si="104"/>
        <v>21.078778725017138</v>
      </c>
      <c r="M1544">
        <f t="shared" si="104"/>
        <v>17.755719680434961</v>
      </c>
    </row>
    <row r="1545" spans="1:13" x14ac:dyDescent="0.2">
      <c r="A1545" s="2">
        <f>'Marktpreise EEX NCG 2018'!A1545</f>
        <v>43183</v>
      </c>
      <c r="B1545" s="47">
        <f>'Marktpreise EEX NCG 2018'!G1545+'Bayer Gesamt 2018'!E$7</f>
        <v>0.20960000000000001</v>
      </c>
      <c r="C1545" s="47">
        <f>'Bayer Gesamt 2018'!M404</f>
        <v>0</v>
      </c>
      <c r="D1545" s="47"/>
      <c r="E1545" s="47">
        <f>IF(F1545&gt;0,F1545+'Bayer Gesamt 2018'!E$7,E1544)</f>
        <v>18.309600000000003</v>
      </c>
      <c r="F1545" s="47">
        <f>'Marktpreise EEX NCG 2018'!B1545</f>
        <v>0</v>
      </c>
      <c r="G1545">
        <f>'Marktpreise EEX NCG 2018'!H1545</f>
        <v>0</v>
      </c>
      <c r="H1545">
        <f>'Marktpreise EEX NCG 2018'!I1545</f>
        <v>19.641999999999999</v>
      </c>
      <c r="I1545">
        <f>'Marktpreise EEX NCG 2018'!N1545+0.19</f>
        <v>18.351984363365624</v>
      </c>
      <c r="J1545">
        <f t="shared" ref="J1545:M1545" si="105">J1544</f>
        <v>18.48069664091603</v>
      </c>
      <c r="K1545">
        <f t="shared" si="105"/>
        <v>16.766477862595423</v>
      </c>
      <c r="L1545">
        <f t="shared" si="105"/>
        <v>21.078778725017138</v>
      </c>
      <c r="M1545">
        <f t="shared" si="105"/>
        <v>17.755719680434961</v>
      </c>
    </row>
    <row r="1546" spans="1:13" x14ac:dyDescent="0.2">
      <c r="A1546" s="2">
        <f>'Marktpreise EEX NCG 2018'!A1546</f>
        <v>43184</v>
      </c>
      <c r="B1546" s="47">
        <f>'Marktpreise EEX NCG 2018'!G1546+'Bayer Gesamt 2018'!E$7</f>
        <v>0.20960000000000001</v>
      </c>
      <c r="C1546" s="47">
        <f>'Bayer Gesamt 2018'!M405</f>
        <v>0</v>
      </c>
      <c r="D1546" s="47"/>
      <c r="E1546" s="47">
        <f>IF(F1546&gt;0,F1546+'Bayer Gesamt 2018'!E$7,E1545)</f>
        <v>18.309600000000003</v>
      </c>
      <c r="F1546" s="47">
        <f>'Marktpreise EEX NCG 2018'!B1546</f>
        <v>0</v>
      </c>
      <c r="G1546">
        <f>'Marktpreise EEX NCG 2018'!H1546</f>
        <v>0</v>
      </c>
      <c r="H1546">
        <f>'Marktpreise EEX NCG 2018'!I1546</f>
        <v>19.641999999999999</v>
      </c>
      <c r="I1546">
        <f>'Marktpreise EEX NCG 2018'!N1546+0.19</f>
        <v>18.350936011904786</v>
      </c>
      <c r="J1546">
        <f t="shared" ref="J1546:M1546" si="106">J1545</f>
        <v>18.48069664091603</v>
      </c>
      <c r="K1546">
        <f t="shared" si="106"/>
        <v>16.766477862595423</v>
      </c>
      <c r="L1546">
        <f t="shared" si="106"/>
        <v>21.078778725017138</v>
      </c>
      <c r="M1546">
        <f t="shared" si="106"/>
        <v>17.755719680434961</v>
      </c>
    </row>
    <row r="1547" spans="1:13" x14ac:dyDescent="0.2">
      <c r="A1547" s="2">
        <f>'Marktpreise EEX NCG 2018'!A1547</f>
        <v>43185</v>
      </c>
      <c r="B1547" s="47">
        <f>'Marktpreise EEX NCG 2018'!G1547+'Bayer Gesamt 2018'!E$7</f>
        <v>0.20960000000000001</v>
      </c>
      <c r="C1547" s="47">
        <f>'Bayer Gesamt 2018'!M406</f>
        <v>0</v>
      </c>
      <c r="D1547" s="47"/>
      <c r="E1547" s="47">
        <f>IF(F1547&gt;0,F1547+'Bayer Gesamt 2018'!E$7,E1546)</f>
        <v>18.309600000000003</v>
      </c>
      <c r="F1547" s="47">
        <f>'Marktpreise EEX NCG 2018'!B1547</f>
        <v>0</v>
      </c>
      <c r="G1547">
        <f>'Marktpreise EEX NCG 2018'!H1547</f>
        <v>0</v>
      </c>
      <c r="H1547">
        <f>'Marktpreise EEX NCG 2018'!I1547</f>
        <v>19.791</v>
      </c>
      <c r="I1547">
        <f>'Marktpreise EEX NCG 2018'!N1547+0.19</f>
        <v>18.349965055762105</v>
      </c>
      <c r="J1547">
        <f t="shared" ref="J1547:M1547" si="107">J1546</f>
        <v>18.48069664091603</v>
      </c>
      <c r="K1547">
        <f t="shared" si="107"/>
        <v>16.766477862595423</v>
      </c>
      <c r="L1547">
        <f t="shared" si="107"/>
        <v>21.078778725017138</v>
      </c>
      <c r="M1547">
        <f t="shared" si="107"/>
        <v>17.755719680434961</v>
      </c>
    </row>
    <row r="1548" spans="1:13" x14ac:dyDescent="0.2">
      <c r="A1548" s="2">
        <f>'Marktpreise EEX NCG 2018'!A1548</f>
        <v>43186</v>
      </c>
      <c r="B1548" s="47">
        <f>'Marktpreise EEX NCG 2018'!G1548+'Bayer Gesamt 2018'!E$7</f>
        <v>0.20960000000000001</v>
      </c>
      <c r="C1548" s="47">
        <f>'Bayer Gesamt 2018'!M407</f>
        <v>0</v>
      </c>
      <c r="D1548" s="47"/>
      <c r="E1548" s="47">
        <f>IF(F1548&gt;0,F1548+'Bayer Gesamt 2018'!E$7,E1547)</f>
        <v>18.309600000000003</v>
      </c>
      <c r="F1548" s="47">
        <f>'Marktpreise EEX NCG 2018'!B1548</f>
        <v>0</v>
      </c>
      <c r="G1548">
        <f>'Marktpreise EEX NCG 2018'!H1548</f>
        <v>0</v>
      </c>
      <c r="H1548">
        <f>'Marktpreise EEX NCG 2018'!I1548</f>
        <v>18.672000000000001</v>
      </c>
      <c r="I1548">
        <f>'Marktpreise EEX NCG 2018'!N1548+0.19</f>
        <v>18.348919019316519</v>
      </c>
      <c r="J1548">
        <f t="shared" ref="J1548:M1548" si="108">J1547</f>
        <v>18.48069664091603</v>
      </c>
      <c r="K1548">
        <f t="shared" si="108"/>
        <v>16.766477862595423</v>
      </c>
      <c r="L1548">
        <f t="shared" si="108"/>
        <v>21.078778725017138</v>
      </c>
      <c r="M1548">
        <f t="shared" si="108"/>
        <v>17.755719680434961</v>
      </c>
    </row>
    <row r="1549" spans="1:13" x14ac:dyDescent="0.2">
      <c r="A1549" s="2">
        <f>'Marktpreise EEX NCG 2018'!A1549</f>
        <v>43187</v>
      </c>
      <c r="B1549" s="47">
        <f>'Marktpreise EEX NCG 2018'!G1549+'Bayer Gesamt 2018'!E$7</f>
        <v>0.20960000000000001</v>
      </c>
      <c r="C1549" s="47">
        <f>'Bayer Gesamt 2018'!M408</f>
        <v>0</v>
      </c>
      <c r="D1549" s="47"/>
      <c r="E1549" s="47">
        <f>IF(F1549&gt;0,F1549+'Bayer Gesamt 2018'!E$7,E1548)</f>
        <v>18.309600000000003</v>
      </c>
      <c r="F1549" s="47">
        <f>'Marktpreise EEX NCG 2018'!B1549</f>
        <v>0</v>
      </c>
      <c r="G1549">
        <f>'Marktpreise EEX NCG 2018'!H1549</f>
        <v>0</v>
      </c>
      <c r="H1549">
        <f>'Marktpreise EEX NCG 2018'!I1549</f>
        <v>18.806000000000001</v>
      </c>
      <c r="I1549">
        <f>'Marktpreise EEX NCG 2018'!N1549+0.19</f>
        <v>18.347876763177457</v>
      </c>
      <c r="J1549">
        <f t="shared" ref="J1549:M1549" si="109">J1548</f>
        <v>18.48069664091603</v>
      </c>
      <c r="K1549">
        <f t="shared" si="109"/>
        <v>16.766477862595423</v>
      </c>
      <c r="L1549">
        <f t="shared" si="109"/>
        <v>21.078778725017138</v>
      </c>
      <c r="M1549">
        <f t="shared" si="109"/>
        <v>17.755719680434961</v>
      </c>
    </row>
    <row r="1550" spans="1:13" x14ac:dyDescent="0.2">
      <c r="A1550" s="2">
        <f>'Marktpreise EEX NCG 2018'!A1550</f>
        <v>43188</v>
      </c>
      <c r="B1550" s="47">
        <f>'Marktpreise EEX NCG 2018'!G1550+'Bayer Gesamt 2018'!E$7</f>
        <v>0.20960000000000001</v>
      </c>
      <c r="C1550" s="47">
        <f>'Bayer Gesamt 2018'!M409</f>
        <v>0</v>
      </c>
      <c r="D1550" s="47"/>
      <c r="E1550" s="47">
        <f>IF(F1550&gt;0,F1550+'Bayer Gesamt 2018'!E$7,E1549)</f>
        <v>18.309600000000003</v>
      </c>
      <c r="F1550" s="47">
        <f>'Marktpreise EEX NCG 2018'!B1550</f>
        <v>0</v>
      </c>
      <c r="G1550">
        <f>'Marktpreise EEX NCG 2018'!H1550</f>
        <v>0</v>
      </c>
      <c r="H1550">
        <f>'Marktpreise EEX NCG 2018'!I1550</f>
        <v>19.045999999999999</v>
      </c>
      <c r="I1550">
        <f>'Marktpreise EEX NCG 2018'!N1550+0.19</f>
        <v>18.347094955489638</v>
      </c>
      <c r="J1550">
        <f t="shared" ref="J1550:M1550" si="110">J1549</f>
        <v>18.48069664091603</v>
      </c>
      <c r="K1550">
        <f t="shared" si="110"/>
        <v>16.766477862595423</v>
      </c>
      <c r="L1550">
        <f t="shared" si="110"/>
        <v>21.078778725017138</v>
      </c>
      <c r="M1550">
        <f t="shared" si="110"/>
        <v>17.755719680434961</v>
      </c>
    </row>
    <row r="1551" spans="1:13" x14ac:dyDescent="0.2">
      <c r="A1551" s="2">
        <f>'Marktpreise EEX NCG 2018'!A1551</f>
        <v>43189</v>
      </c>
      <c r="B1551" s="47">
        <f>'Marktpreise EEX NCG 2018'!G1551+'Bayer Gesamt 2018'!E$7</f>
        <v>0.20960000000000001</v>
      </c>
      <c r="C1551" s="47">
        <f>'Bayer Gesamt 2018'!M410</f>
        <v>0</v>
      </c>
      <c r="D1551" s="47"/>
      <c r="E1551" s="47">
        <f>IF(F1551&gt;0,F1551+'Bayer Gesamt 2018'!E$7,E1550)</f>
        <v>18.309600000000003</v>
      </c>
      <c r="F1551" s="47">
        <f>'Marktpreise EEX NCG 2018'!B1551</f>
        <v>0</v>
      </c>
      <c r="G1551">
        <f>'Marktpreise EEX NCG 2018'!H1551</f>
        <v>0</v>
      </c>
      <c r="H1551">
        <f>'Marktpreise EEX NCG 2018'!I1551</f>
        <v>18.939</v>
      </c>
      <c r="I1551">
        <f>'Marktpreise EEX NCG 2018'!N1551+0.19</f>
        <v>18.346477390659775</v>
      </c>
      <c r="J1551">
        <f t="shared" ref="J1551:M1551" si="111">J1550</f>
        <v>18.48069664091603</v>
      </c>
      <c r="K1551">
        <f t="shared" si="111"/>
        <v>16.766477862595423</v>
      </c>
      <c r="L1551">
        <f t="shared" si="111"/>
        <v>21.078778725017138</v>
      </c>
      <c r="M1551">
        <f t="shared" si="111"/>
        <v>17.755719680434961</v>
      </c>
    </row>
    <row r="1552" spans="1:13" x14ac:dyDescent="0.2">
      <c r="A1552" s="2">
        <f>'Marktpreise EEX NCG 2018'!A1552</f>
        <v>43190</v>
      </c>
      <c r="B1552" s="47">
        <f>'Marktpreise EEX NCG 2018'!G1552+'Bayer Gesamt 2018'!E$7</f>
        <v>0.20960000000000001</v>
      </c>
      <c r="C1552" s="47">
        <f>'Bayer Gesamt 2018'!M411</f>
        <v>0</v>
      </c>
      <c r="D1552" s="47"/>
      <c r="E1552" s="47">
        <f>IF(F1552&gt;0,F1552+'Bayer Gesamt 2018'!E$7,E1551)</f>
        <v>18.309600000000003</v>
      </c>
      <c r="F1552" s="47">
        <f>'Marktpreise EEX NCG 2018'!B1552</f>
        <v>0</v>
      </c>
      <c r="G1552">
        <f>'Marktpreise EEX NCG 2018'!H1552</f>
        <v>0</v>
      </c>
      <c r="H1552">
        <f>'Marktpreise EEX NCG 2018'!I1552</f>
        <v>18.939</v>
      </c>
      <c r="I1552">
        <f>'Marktpreise EEX NCG 2018'!N1552+0.19</f>
        <v>18.345861481481506</v>
      </c>
      <c r="J1552">
        <f t="shared" ref="J1552:M1552" si="112">J1551</f>
        <v>18.48069664091603</v>
      </c>
      <c r="K1552">
        <f t="shared" si="112"/>
        <v>16.766477862595423</v>
      </c>
      <c r="L1552">
        <f t="shared" si="112"/>
        <v>21.078778725017138</v>
      </c>
      <c r="M1552">
        <f t="shared" si="112"/>
        <v>17.755719680434961</v>
      </c>
    </row>
    <row r="1553" spans="1:13" x14ac:dyDescent="0.2">
      <c r="A1553" s="2">
        <f>'Marktpreise EEX NCG 2018'!A1553</f>
        <v>43191</v>
      </c>
      <c r="B1553" s="47">
        <f>'Marktpreise EEX NCG 2018'!G1553+'Bayer Gesamt 2018'!E$7</f>
        <v>0.20960000000000001</v>
      </c>
      <c r="C1553" s="47">
        <f>'Bayer Gesamt 2018'!M412</f>
        <v>0</v>
      </c>
      <c r="D1553" s="47"/>
      <c r="E1553" s="47">
        <f>IF(F1553&gt;0,F1553+'Bayer Gesamt 2018'!E$7,E1552)</f>
        <v>18.309600000000003</v>
      </c>
      <c r="F1553" s="47">
        <f>'Marktpreise EEX NCG 2018'!B1553</f>
        <v>0</v>
      </c>
      <c r="G1553">
        <f>'Marktpreise EEX NCG 2018'!H1553</f>
        <v>0</v>
      </c>
      <c r="H1553">
        <f>'Marktpreise EEX NCG 2018'!I1553</f>
        <v>18.939</v>
      </c>
      <c r="I1553">
        <f>'Marktpreise EEX NCG 2018'!N1553+0.19</f>
        <v>18.345334566987443</v>
      </c>
      <c r="J1553">
        <f>'Portfolioübersicht Bayer'!E26</f>
        <v>17.436935027582699</v>
      </c>
      <c r="K1553">
        <f t="shared" ref="K1553" si="113">K1552</f>
        <v>16.766477862595423</v>
      </c>
      <c r="L1553">
        <f>'Portfolioübersicht Bayer'!E71</f>
        <v>20.809311957233028</v>
      </c>
      <c r="M1553">
        <f>'Portfolioübersicht Bayer'!E65</f>
        <v>17.693904003905285</v>
      </c>
    </row>
    <row r="1554" spans="1:13" x14ac:dyDescent="0.2">
      <c r="A1554" s="2">
        <f>'Marktpreise EEX NCG 2018'!A1554</f>
        <v>43192</v>
      </c>
      <c r="B1554" s="47">
        <f>'Marktpreise EEX NCG 2018'!G1554+'Bayer Gesamt 2018'!E$7</f>
        <v>0.20960000000000001</v>
      </c>
      <c r="C1554" s="47">
        <f>'Bayer Gesamt 2018'!M413</f>
        <v>0</v>
      </c>
      <c r="D1554" s="47"/>
      <c r="E1554" s="47">
        <f>IF(F1554&gt;0,F1554+'Bayer Gesamt 2018'!E$7,E1553)</f>
        <v>18.309600000000003</v>
      </c>
      <c r="F1554" s="47">
        <f>'Marktpreise EEX NCG 2018'!B1554</f>
        <v>0</v>
      </c>
      <c r="G1554">
        <f>'Marktpreise EEX NCG 2018'!H1554</f>
        <v>0</v>
      </c>
      <c r="H1554">
        <f>'Marktpreise EEX NCG 2018'!I1554</f>
        <v>18.939</v>
      </c>
      <c r="I1554">
        <f>'Marktpreise EEX NCG 2018'!N1554+0.19</f>
        <v>18.345109467455647</v>
      </c>
      <c r="J1554">
        <f t="shared" ref="J1554:M1554" si="114">J1553</f>
        <v>17.436935027582699</v>
      </c>
      <c r="K1554">
        <f t="shared" si="114"/>
        <v>16.766477862595423</v>
      </c>
      <c r="L1554">
        <f t="shared" si="114"/>
        <v>20.809311957233028</v>
      </c>
      <c r="M1554">
        <f t="shared" si="114"/>
        <v>17.693904003905285</v>
      </c>
    </row>
    <row r="1555" spans="1:13" x14ac:dyDescent="0.2">
      <c r="A1555" s="2">
        <f>'Marktpreise EEX NCG 2018'!A1555</f>
        <v>43193</v>
      </c>
      <c r="B1555" s="47">
        <f>'Marktpreise EEX NCG 2018'!G1555+'Bayer Gesamt 2018'!E$7</f>
        <v>0.20960000000000001</v>
      </c>
      <c r="C1555" s="47">
        <f>'Bayer Gesamt 2018'!M414</f>
        <v>0</v>
      </c>
      <c r="D1555" s="47"/>
      <c r="E1555" s="47">
        <f>IF(F1555&gt;0,F1555+'Bayer Gesamt 2018'!E$7,E1554)</f>
        <v>18.309600000000003</v>
      </c>
      <c r="F1555" s="47">
        <f>'Marktpreise EEX NCG 2018'!B1555</f>
        <v>0</v>
      </c>
      <c r="G1555">
        <f>'Marktpreise EEX NCG 2018'!H1555</f>
        <v>0</v>
      </c>
      <c r="H1555">
        <f>'Marktpreise EEX NCG 2018'!I1555</f>
        <v>19.103999999999999</v>
      </c>
      <c r="I1555">
        <f>'Marktpreise EEX NCG 2018'!N1555+0.19</f>
        <v>18.344606060606083</v>
      </c>
      <c r="J1555">
        <f t="shared" ref="J1555:M1555" si="115">J1554</f>
        <v>17.436935027582699</v>
      </c>
      <c r="K1555">
        <f t="shared" si="115"/>
        <v>16.766477862595423</v>
      </c>
      <c r="L1555">
        <f t="shared" si="115"/>
        <v>20.809311957233028</v>
      </c>
      <c r="M1555">
        <f t="shared" si="115"/>
        <v>17.693904003905285</v>
      </c>
    </row>
    <row r="1556" spans="1:13" x14ac:dyDescent="0.2">
      <c r="A1556" s="2">
        <f>'Marktpreise EEX NCG 2018'!A1556</f>
        <v>43194</v>
      </c>
      <c r="B1556" s="47">
        <f>'Marktpreise EEX NCG 2018'!G1556+'Bayer Gesamt 2018'!E$7</f>
        <v>0.20960000000000001</v>
      </c>
      <c r="C1556" s="47">
        <f>'Bayer Gesamt 2018'!M415</f>
        <v>0</v>
      </c>
      <c r="D1556" s="47"/>
      <c r="E1556" s="47">
        <f>IF(F1556&gt;0,F1556+'Bayer Gesamt 2018'!E$7,E1555)</f>
        <v>18.309600000000003</v>
      </c>
      <c r="F1556" s="47">
        <f>'Marktpreise EEX NCG 2018'!B1556</f>
        <v>0</v>
      </c>
      <c r="G1556">
        <f>'Marktpreise EEX NCG 2018'!H1556</f>
        <v>0</v>
      </c>
      <c r="H1556">
        <f>'Marktpreise EEX NCG 2018'!I1556</f>
        <v>18.503</v>
      </c>
      <c r="I1556">
        <f>'Marktpreise EEX NCG 2018'!N1556+0.19</f>
        <v>18.344108567208295</v>
      </c>
      <c r="J1556">
        <f t="shared" ref="J1556:M1556" si="116">J1555</f>
        <v>17.436935027582699</v>
      </c>
      <c r="K1556">
        <f t="shared" si="116"/>
        <v>16.766477862595423</v>
      </c>
      <c r="L1556">
        <f t="shared" si="116"/>
        <v>20.809311957233028</v>
      </c>
      <c r="M1556">
        <f t="shared" si="116"/>
        <v>17.693904003905285</v>
      </c>
    </row>
    <row r="1557" spans="1:13" x14ac:dyDescent="0.2">
      <c r="A1557" s="2">
        <f>'Marktpreise EEX NCG 2018'!A1557</f>
        <v>43195</v>
      </c>
      <c r="B1557" s="47">
        <f>'Marktpreise EEX NCG 2018'!G1557+'Bayer Gesamt 2018'!E$7</f>
        <v>0.20960000000000001</v>
      </c>
      <c r="C1557" s="47">
        <f>'Bayer Gesamt 2018'!M416</f>
        <v>0</v>
      </c>
      <c r="D1557" s="47"/>
      <c r="E1557" s="47">
        <f>IF(F1557&gt;0,F1557+'Bayer Gesamt 2018'!E$7,E1556)</f>
        <v>18.309600000000003</v>
      </c>
      <c r="F1557" s="47">
        <f>'Marktpreise EEX NCG 2018'!B1557</f>
        <v>0</v>
      </c>
      <c r="G1557">
        <f>'Marktpreise EEX NCG 2018'!H1557</f>
        <v>0</v>
      </c>
      <c r="H1557">
        <f>'Marktpreise EEX NCG 2018'!I1557</f>
        <v>18.838000000000001</v>
      </c>
      <c r="I1557">
        <f>'Marktpreise EEX NCG 2018'!N1557+0.19</f>
        <v>18.343774907749101</v>
      </c>
      <c r="J1557">
        <f t="shared" ref="J1557:M1557" si="117">J1556</f>
        <v>17.436935027582699</v>
      </c>
      <c r="K1557">
        <f t="shared" si="117"/>
        <v>16.766477862595423</v>
      </c>
      <c r="L1557">
        <f t="shared" si="117"/>
        <v>20.809311957233028</v>
      </c>
      <c r="M1557">
        <f t="shared" si="117"/>
        <v>17.693904003905285</v>
      </c>
    </row>
    <row r="1558" spans="1:13" x14ac:dyDescent="0.2">
      <c r="A1558" s="2">
        <f>'Marktpreise EEX NCG 2018'!A1558</f>
        <v>43196</v>
      </c>
      <c r="B1558" s="47">
        <f>'Marktpreise EEX NCG 2018'!G1558+'Bayer Gesamt 2018'!E$7</f>
        <v>0.20960000000000001</v>
      </c>
      <c r="C1558" s="47">
        <f>'Bayer Gesamt 2018'!M417</f>
        <v>0</v>
      </c>
      <c r="D1558" s="47"/>
      <c r="E1558" s="47">
        <f>IF(F1558&gt;0,F1558+'Bayer Gesamt 2018'!E$7,E1557)</f>
        <v>18.309600000000003</v>
      </c>
      <c r="F1558" s="47">
        <f>'Marktpreise EEX NCG 2018'!B1558</f>
        <v>0</v>
      </c>
      <c r="G1558">
        <f>'Marktpreise EEX NCG 2018'!H1558</f>
        <v>0</v>
      </c>
      <c r="H1558">
        <f>'Marktpreise EEX NCG 2018'!I1558</f>
        <v>18.917999999999999</v>
      </c>
      <c r="I1558">
        <f>'Marktpreise EEX NCG 2018'!N1558+0.19</f>
        <v>18.343532448377605</v>
      </c>
      <c r="J1558">
        <f t="shared" ref="J1558:M1558" si="118">J1557</f>
        <v>17.436935027582699</v>
      </c>
      <c r="K1558">
        <f t="shared" si="118"/>
        <v>16.766477862595423</v>
      </c>
      <c r="L1558">
        <f t="shared" si="118"/>
        <v>20.809311957233028</v>
      </c>
      <c r="M1558">
        <f t="shared" si="118"/>
        <v>17.693904003905285</v>
      </c>
    </row>
    <row r="1559" spans="1:13" x14ac:dyDescent="0.2">
      <c r="A1559" s="2">
        <f>'Marktpreise EEX NCG 2018'!A1559</f>
        <v>43197</v>
      </c>
      <c r="B1559" s="47">
        <f>'Marktpreise EEX NCG 2018'!G1559+'Bayer Gesamt 2018'!E$7</f>
        <v>0.20960000000000001</v>
      </c>
      <c r="C1559" s="47">
        <f>'Bayer Gesamt 2018'!M418</f>
        <v>0</v>
      </c>
      <c r="D1559" s="47"/>
      <c r="E1559" s="47">
        <f>IF(F1559&gt;0,F1559+'Bayer Gesamt 2018'!E$7,E1558)</f>
        <v>18.309600000000003</v>
      </c>
      <c r="F1559" s="47">
        <f>'Marktpreise EEX NCG 2018'!B1559</f>
        <v>0</v>
      </c>
      <c r="G1559">
        <f>'Marktpreise EEX NCG 2018'!H1559</f>
        <v>0</v>
      </c>
      <c r="H1559">
        <f>'Marktpreise EEX NCG 2018'!I1559</f>
        <v>18.678999999999998</v>
      </c>
      <c r="I1559">
        <f>'Marktpreise EEX NCG 2018'!N1559+0.19</f>
        <v>18.343159911569664</v>
      </c>
      <c r="J1559">
        <f t="shared" ref="J1559:M1559" si="119">J1558</f>
        <v>17.436935027582699</v>
      </c>
      <c r="K1559">
        <f t="shared" si="119"/>
        <v>16.766477862595423</v>
      </c>
      <c r="L1559">
        <f t="shared" si="119"/>
        <v>20.809311957233028</v>
      </c>
      <c r="M1559">
        <f t="shared" si="119"/>
        <v>17.693904003905285</v>
      </c>
    </row>
    <row r="1560" spans="1:13" x14ac:dyDescent="0.2">
      <c r="A1560" s="2">
        <f>'Marktpreise EEX NCG 2018'!A1560</f>
        <v>43198</v>
      </c>
      <c r="B1560" s="47">
        <f>'Marktpreise EEX NCG 2018'!G1560+'Bayer Gesamt 2018'!E$7</f>
        <v>0.20960000000000001</v>
      </c>
      <c r="C1560" s="47">
        <f>'Bayer Gesamt 2018'!M419</f>
        <v>0</v>
      </c>
      <c r="D1560" s="47"/>
      <c r="E1560" s="47">
        <f>IF(F1560&gt;0,F1560+'Bayer Gesamt 2018'!E$7,E1559)</f>
        <v>18.309600000000003</v>
      </c>
      <c r="F1560" s="47">
        <f>'Marktpreise EEX NCG 2018'!B1560</f>
        <v>0</v>
      </c>
      <c r="G1560">
        <f>'Marktpreise EEX NCG 2018'!H1560</f>
        <v>0</v>
      </c>
      <c r="H1560">
        <f>'Marktpreise EEX NCG 2018'!I1560</f>
        <v>18.678999999999998</v>
      </c>
      <c r="I1560">
        <f>'Marktpreise EEX NCG 2018'!N1560+0.19</f>
        <v>18.342723122238613</v>
      </c>
      <c r="J1560">
        <f t="shared" ref="J1560:M1560" si="120">J1559</f>
        <v>17.436935027582699</v>
      </c>
      <c r="K1560">
        <f t="shared" si="120"/>
        <v>16.766477862595423</v>
      </c>
      <c r="L1560">
        <f t="shared" si="120"/>
        <v>20.809311957233028</v>
      </c>
      <c r="M1560">
        <f t="shared" si="120"/>
        <v>17.693904003905285</v>
      </c>
    </row>
    <row r="1561" spans="1:13" x14ac:dyDescent="0.2">
      <c r="A1561" s="2">
        <f>'Marktpreise EEX NCG 2018'!A1561</f>
        <v>43199</v>
      </c>
      <c r="B1561" s="47">
        <f>'Marktpreise EEX NCG 2018'!G1561+'Bayer Gesamt 2018'!E$7</f>
        <v>0.20960000000000001</v>
      </c>
      <c r="C1561" s="47">
        <f>'Bayer Gesamt 2018'!M420</f>
        <v>0</v>
      </c>
      <c r="D1561" s="47"/>
      <c r="E1561" s="47">
        <f>IF(F1561&gt;0,F1561+'Bayer Gesamt 2018'!E$7,E1560)</f>
        <v>18.309600000000003</v>
      </c>
      <c r="F1561" s="47">
        <f>'Marktpreise EEX NCG 2018'!B1561</f>
        <v>0</v>
      </c>
      <c r="G1561">
        <f>'Marktpreise EEX NCG 2018'!H1561</f>
        <v>0</v>
      </c>
      <c r="H1561">
        <f>'Marktpreise EEX NCG 2018'!I1561</f>
        <v>18.672999999999998</v>
      </c>
      <c r="I1561">
        <f>'Marktpreise EEX NCG 2018'!N1561+0.19</f>
        <v>18.342051508462131</v>
      </c>
      <c r="J1561">
        <f t="shared" ref="J1561:M1561" si="121">J1560</f>
        <v>17.436935027582699</v>
      </c>
      <c r="K1561">
        <f t="shared" si="121"/>
        <v>16.766477862595423</v>
      </c>
      <c r="L1561">
        <f t="shared" si="121"/>
        <v>20.809311957233028</v>
      </c>
      <c r="M1561">
        <f t="shared" si="121"/>
        <v>17.693904003905285</v>
      </c>
    </row>
    <row r="1562" spans="1:13" x14ac:dyDescent="0.2">
      <c r="A1562" s="2">
        <f>'Marktpreise EEX NCG 2018'!A1562</f>
        <v>43200</v>
      </c>
      <c r="B1562" s="47">
        <f>'Marktpreise EEX NCG 2018'!G1562+'Bayer Gesamt 2018'!E$7</f>
        <v>0.20960000000000001</v>
      </c>
      <c r="C1562" s="47">
        <f>'Bayer Gesamt 2018'!M421</f>
        <v>0</v>
      </c>
      <c r="D1562" s="47"/>
      <c r="E1562" s="47">
        <f>IF(F1562&gt;0,F1562+'Bayer Gesamt 2018'!E$7,E1561)</f>
        <v>18.309600000000003</v>
      </c>
      <c r="F1562" s="47">
        <f>'Marktpreise EEX NCG 2018'!B1562</f>
        <v>0</v>
      </c>
      <c r="G1562">
        <f>'Marktpreise EEX NCG 2018'!H1562</f>
        <v>0</v>
      </c>
      <c r="H1562">
        <f>'Marktpreise EEX NCG 2018'!I1562</f>
        <v>18.952999999999999</v>
      </c>
      <c r="I1562">
        <f>'Marktpreise EEX NCG 2018'!N1562+0.19</f>
        <v>18.341119852941201</v>
      </c>
      <c r="J1562">
        <f t="shared" ref="J1562:M1562" si="122">J1561</f>
        <v>17.436935027582699</v>
      </c>
      <c r="K1562">
        <f t="shared" si="122"/>
        <v>16.766477862595423</v>
      </c>
      <c r="L1562">
        <f t="shared" si="122"/>
        <v>20.809311957233028</v>
      </c>
      <c r="M1562">
        <f t="shared" si="122"/>
        <v>17.693904003905285</v>
      </c>
    </row>
    <row r="1563" spans="1:13" x14ac:dyDescent="0.2">
      <c r="A1563" s="2">
        <f>'Marktpreise EEX NCG 2018'!A1563</f>
        <v>43201</v>
      </c>
      <c r="B1563" s="47">
        <f>'Marktpreise EEX NCG 2018'!G1563+'Bayer Gesamt 2018'!E$7</f>
        <v>0.20960000000000001</v>
      </c>
      <c r="C1563" s="47">
        <f>'Bayer Gesamt 2018'!M422</f>
        <v>0</v>
      </c>
      <c r="D1563" s="47"/>
      <c r="E1563" s="47">
        <f>IF(F1563&gt;0,F1563+'Bayer Gesamt 2018'!E$7,E1562)</f>
        <v>18.309600000000003</v>
      </c>
      <c r="F1563" s="47">
        <f>'Marktpreise EEX NCG 2018'!B1563</f>
        <v>0</v>
      </c>
      <c r="G1563">
        <f>'Marktpreise EEX NCG 2018'!H1563</f>
        <v>0</v>
      </c>
      <c r="H1563">
        <f>'Marktpreise EEX NCG 2018'!I1563</f>
        <v>19.539000000000001</v>
      </c>
      <c r="I1563">
        <f>'Marktpreise EEX NCG 2018'!N1563+0.19</f>
        <v>18.340192505510679</v>
      </c>
      <c r="J1563">
        <f t="shared" ref="J1563:M1563" si="123">J1562</f>
        <v>17.436935027582699</v>
      </c>
      <c r="K1563">
        <f t="shared" si="123"/>
        <v>16.766477862595423</v>
      </c>
      <c r="L1563">
        <f t="shared" si="123"/>
        <v>20.809311957233028</v>
      </c>
      <c r="M1563">
        <f t="shared" si="123"/>
        <v>17.693904003905285</v>
      </c>
    </row>
    <row r="1564" spans="1:13" x14ac:dyDescent="0.2">
      <c r="A1564" s="2">
        <f>'Marktpreise EEX NCG 2018'!A1564</f>
        <v>43202</v>
      </c>
      <c r="B1564" s="47">
        <f>'Marktpreise EEX NCG 2018'!G1564+'Bayer Gesamt 2018'!E$7</f>
        <v>0.20960000000000001</v>
      </c>
      <c r="C1564" s="47">
        <f>'Bayer Gesamt 2018'!M423</f>
        <v>0</v>
      </c>
      <c r="D1564" s="47"/>
      <c r="E1564" s="47">
        <f>IF(F1564&gt;0,F1564+'Bayer Gesamt 2018'!E$7,E1563)</f>
        <v>18.309600000000003</v>
      </c>
      <c r="F1564" s="47">
        <f>'Marktpreise EEX NCG 2018'!B1564</f>
        <v>0</v>
      </c>
      <c r="G1564">
        <f>'Marktpreise EEX NCG 2018'!H1564</f>
        <v>0</v>
      </c>
      <c r="H1564">
        <f>'Marktpreise EEX NCG 2018'!I1564</f>
        <v>19.725999999999999</v>
      </c>
      <c r="I1564">
        <f>'Marktpreise EEX NCG 2018'!N1564+0.19</f>
        <v>18.339346549192388</v>
      </c>
      <c r="J1564">
        <f t="shared" ref="J1564:M1564" si="124">J1563</f>
        <v>17.436935027582699</v>
      </c>
      <c r="K1564">
        <f t="shared" si="124"/>
        <v>16.766477862595423</v>
      </c>
      <c r="L1564">
        <f t="shared" si="124"/>
        <v>20.809311957233028</v>
      </c>
      <c r="M1564">
        <f t="shared" si="124"/>
        <v>17.693904003905285</v>
      </c>
    </row>
    <row r="1565" spans="1:13" x14ac:dyDescent="0.2">
      <c r="A1565" s="2">
        <f>'Marktpreise EEX NCG 2018'!A1565</f>
        <v>43203</v>
      </c>
      <c r="B1565" s="47">
        <f>'Marktpreise EEX NCG 2018'!G1565+'Bayer Gesamt 2018'!E$7</f>
        <v>0.20960000000000001</v>
      </c>
      <c r="C1565" s="47">
        <f>'Bayer Gesamt 2018'!M424</f>
        <v>0</v>
      </c>
      <c r="D1565" s="47"/>
      <c r="E1565" s="47">
        <f>IF(F1565&gt;0,F1565+'Bayer Gesamt 2018'!E$7,E1564)</f>
        <v>18.309600000000003</v>
      </c>
      <c r="F1565" s="47">
        <f>'Marktpreise EEX NCG 2018'!B1565</f>
        <v>0</v>
      </c>
      <c r="G1565">
        <f>'Marktpreise EEX NCG 2018'!H1565</f>
        <v>0</v>
      </c>
      <c r="H1565">
        <f>'Marktpreise EEX NCG 2018'!I1565</f>
        <v>19.792999999999999</v>
      </c>
      <c r="I1565">
        <f>'Marktpreise EEX NCG 2018'!N1565+0.19</f>
        <v>18.33886720469555</v>
      </c>
      <c r="J1565">
        <f t="shared" ref="J1565:M1565" si="125">J1564</f>
        <v>17.436935027582699</v>
      </c>
      <c r="K1565">
        <f t="shared" si="125"/>
        <v>16.766477862595423</v>
      </c>
      <c r="L1565">
        <f t="shared" si="125"/>
        <v>20.809311957233028</v>
      </c>
      <c r="M1565">
        <f t="shared" si="125"/>
        <v>17.693904003905285</v>
      </c>
    </row>
    <row r="1566" spans="1:13" x14ac:dyDescent="0.2">
      <c r="A1566" s="2">
        <f>'Marktpreise EEX NCG 2018'!A1566</f>
        <v>43204</v>
      </c>
      <c r="B1566" s="47">
        <f>'Marktpreise EEX NCG 2018'!G1566+'Bayer Gesamt 2018'!E$7</f>
        <v>0.20960000000000001</v>
      </c>
      <c r="C1566" s="47">
        <f>'Bayer Gesamt 2018'!M425</f>
        <v>0</v>
      </c>
      <c r="D1566" s="47"/>
      <c r="E1566" s="47">
        <f>IF(F1566&gt;0,F1566+'Bayer Gesamt 2018'!E$7,E1565)</f>
        <v>18.309600000000003</v>
      </c>
      <c r="F1566" s="47">
        <f>'Marktpreise EEX NCG 2018'!B1566</f>
        <v>0</v>
      </c>
      <c r="G1566">
        <f>'Marktpreise EEX NCG 2018'!H1566</f>
        <v>0</v>
      </c>
      <c r="H1566">
        <f>'Marktpreise EEX NCG 2018'!I1566</f>
        <v>20.091000000000001</v>
      </c>
      <c r="I1566">
        <f>'Marktpreise EEX NCG 2018'!N1566+0.19</f>
        <v>18.338565982404717</v>
      </c>
      <c r="J1566">
        <f t="shared" ref="J1566:M1566" si="126">J1565</f>
        <v>17.436935027582699</v>
      </c>
      <c r="K1566">
        <f t="shared" si="126"/>
        <v>16.766477862595423</v>
      </c>
      <c r="L1566">
        <f t="shared" si="126"/>
        <v>20.809311957233028</v>
      </c>
      <c r="M1566">
        <f t="shared" si="126"/>
        <v>17.693904003905285</v>
      </c>
    </row>
    <row r="1567" spans="1:13" x14ac:dyDescent="0.2">
      <c r="A1567" s="2">
        <f>'Marktpreise EEX NCG 2018'!A1567</f>
        <v>43205</v>
      </c>
      <c r="B1567" s="47">
        <f>'Marktpreise EEX NCG 2018'!G1567+'Bayer Gesamt 2018'!E$7</f>
        <v>0.20960000000000001</v>
      </c>
      <c r="C1567" s="47">
        <f>'Bayer Gesamt 2018'!M426</f>
        <v>0</v>
      </c>
      <c r="D1567" s="47"/>
      <c r="E1567" s="47">
        <f>IF(F1567&gt;0,F1567+'Bayer Gesamt 2018'!E$7,E1566)</f>
        <v>18.309600000000003</v>
      </c>
      <c r="F1567" s="47">
        <f>'Marktpreise EEX NCG 2018'!B1567</f>
        <v>0</v>
      </c>
      <c r="G1567">
        <f>'Marktpreise EEX NCG 2018'!H1567</f>
        <v>0</v>
      </c>
      <c r="H1567">
        <f>'Marktpreise EEX NCG 2018'!I1567</f>
        <v>20.091000000000001</v>
      </c>
      <c r="I1567">
        <f>'Marktpreise EEX NCG 2018'!N1567+0.19</f>
        <v>18.338151648351673</v>
      </c>
      <c r="J1567">
        <f t="shared" ref="J1567:M1567" si="127">J1566</f>
        <v>17.436935027582699</v>
      </c>
      <c r="K1567">
        <f t="shared" si="127"/>
        <v>16.766477862595423</v>
      </c>
      <c r="L1567">
        <f t="shared" si="127"/>
        <v>20.809311957233028</v>
      </c>
      <c r="M1567">
        <f t="shared" si="127"/>
        <v>17.693904003905285</v>
      </c>
    </row>
    <row r="1568" spans="1:13" x14ac:dyDescent="0.2">
      <c r="A1568" s="2">
        <f>'Marktpreise EEX NCG 2018'!A1568</f>
        <v>43206</v>
      </c>
      <c r="B1568" s="47">
        <f>'Marktpreise EEX NCG 2018'!G1568+'Bayer Gesamt 2018'!E$7</f>
        <v>0.20960000000000001</v>
      </c>
      <c r="C1568" s="47">
        <f>'Bayer Gesamt 2018'!M427</f>
        <v>0</v>
      </c>
      <c r="D1568" s="47"/>
      <c r="E1568" s="47">
        <f>IF(F1568&gt;0,F1568+'Bayer Gesamt 2018'!E$7,E1567)</f>
        <v>18.309600000000003</v>
      </c>
      <c r="F1568" s="47">
        <f>'Marktpreise EEX NCG 2018'!B1568</f>
        <v>0</v>
      </c>
      <c r="G1568">
        <f>'Marktpreise EEX NCG 2018'!H1568</f>
        <v>0</v>
      </c>
      <c r="H1568">
        <f>'Marktpreise EEX NCG 2018'!I1568</f>
        <v>20.219000000000001</v>
      </c>
      <c r="I1568">
        <f>'Marktpreise EEX NCG 2018'!N1568+0.19</f>
        <v>18.33784480234263</v>
      </c>
      <c r="J1568">
        <f t="shared" ref="J1568:M1568" si="128">J1567</f>
        <v>17.436935027582699</v>
      </c>
      <c r="K1568">
        <f t="shared" si="128"/>
        <v>16.766477862595423</v>
      </c>
      <c r="L1568">
        <f t="shared" si="128"/>
        <v>20.809311957233028</v>
      </c>
      <c r="M1568">
        <f t="shared" si="128"/>
        <v>17.693904003905285</v>
      </c>
    </row>
    <row r="1569" spans="1:13" x14ac:dyDescent="0.2">
      <c r="A1569" s="2">
        <f>'Marktpreise EEX NCG 2018'!A1569</f>
        <v>43207</v>
      </c>
      <c r="B1569" s="47">
        <f>'Marktpreise EEX NCG 2018'!G1569+'Bayer Gesamt 2018'!E$7</f>
        <v>0.20960000000000001</v>
      </c>
      <c r="C1569" s="47">
        <f>'Bayer Gesamt 2018'!M428</f>
        <v>0</v>
      </c>
      <c r="D1569" s="47"/>
      <c r="E1569" s="47">
        <f>IF(F1569&gt;0,F1569+'Bayer Gesamt 2018'!E$7,E1568)</f>
        <v>18.309600000000003</v>
      </c>
      <c r="F1569" s="47">
        <f>'Marktpreise EEX NCG 2018'!B1569</f>
        <v>0</v>
      </c>
      <c r="G1569">
        <f>'Marktpreise EEX NCG 2018'!H1569</f>
        <v>0</v>
      </c>
      <c r="H1569">
        <f>'Marktpreise EEX NCG 2018'!I1569</f>
        <v>19.72</v>
      </c>
      <c r="I1569">
        <f>'Marktpreise EEX NCG 2018'!N1569+0.19</f>
        <v>18.336966349670835</v>
      </c>
      <c r="J1569">
        <f t="shared" ref="J1569:M1569" si="129">J1568</f>
        <v>17.436935027582699</v>
      </c>
      <c r="K1569">
        <f t="shared" si="129"/>
        <v>16.766477862595423</v>
      </c>
      <c r="L1569">
        <f t="shared" si="129"/>
        <v>20.809311957233028</v>
      </c>
      <c r="M1569">
        <f t="shared" si="129"/>
        <v>17.693904003905285</v>
      </c>
    </row>
    <row r="1570" spans="1:13" x14ac:dyDescent="0.2">
      <c r="A1570" s="2">
        <f>'Marktpreise EEX NCG 2018'!A1570</f>
        <v>43208</v>
      </c>
      <c r="B1570" s="47">
        <f>'Marktpreise EEX NCG 2018'!G1570+'Bayer Gesamt 2018'!E$7</f>
        <v>0.20960000000000001</v>
      </c>
      <c r="C1570" s="47">
        <f>'Bayer Gesamt 2018'!M429</f>
        <v>0</v>
      </c>
      <c r="D1570" s="47"/>
      <c r="E1570" s="47">
        <f>IF(F1570&gt;0,F1570+'Bayer Gesamt 2018'!E$7,E1569)</f>
        <v>18.309600000000003</v>
      </c>
      <c r="F1570" s="47">
        <f>'Marktpreise EEX NCG 2018'!B1570</f>
        <v>0</v>
      </c>
      <c r="G1570">
        <f>'Marktpreise EEX NCG 2018'!H1570</f>
        <v>0</v>
      </c>
      <c r="H1570">
        <f>'Marktpreise EEX NCG 2018'!I1570</f>
        <v>19.18</v>
      </c>
      <c r="I1570">
        <f>'Marktpreise EEX NCG 2018'!N1570+0.19</f>
        <v>18.335915204678386</v>
      </c>
      <c r="J1570">
        <f t="shared" ref="J1570:M1570" si="130">J1569</f>
        <v>17.436935027582699</v>
      </c>
      <c r="K1570">
        <f t="shared" si="130"/>
        <v>16.766477862595423</v>
      </c>
      <c r="L1570">
        <f t="shared" si="130"/>
        <v>20.809311957233028</v>
      </c>
      <c r="M1570">
        <f t="shared" si="130"/>
        <v>17.693904003905285</v>
      </c>
    </row>
    <row r="1571" spans="1:13" x14ac:dyDescent="0.2">
      <c r="A1571" s="2">
        <f>'Marktpreise EEX NCG 2018'!A1571</f>
        <v>43209</v>
      </c>
      <c r="B1571" s="47">
        <f>'Marktpreise EEX NCG 2018'!G1571+'Bayer Gesamt 2018'!E$7</f>
        <v>0.20960000000000001</v>
      </c>
      <c r="C1571" s="47">
        <f>'Bayer Gesamt 2018'!M430</f>
        <v>0</v>
      </c>
      <c r="D1571" s="47"/>
      <c r="E1571" s="47">
        <f>IF(F1571&gt;0,F1571+'Bayer Gesamt 2018'!E$7,E1570)</f>
        <v>18.309600000000003</v>
      </c>
      <c r="F1571" s="47">
        <f>'Marktpreise EEX NCG 2018'!B1571</f>
        <v>0</v>
      </c>
      <c r="G1571">
        <f>'Marktpreise EEX NCG 2018'!H1571</f>
        <v>0</v>
      </c>
      <c r="H1571">
        <f>'Marktpreise EEX NCG 2018'!I1571</f>
        <v>19.091000000000001</v>
      </c>
      <c r="I1571">
        <f>'Marktpreise EEX NCG 2018'!N1571+0.19</f>
        <v>18.334945945945968</v>
      </c>
      <c r="J1571">
        <f t="shared" ref="J1571:M1571" si="131">J1570</f>
        <v>17.436935027582699</v>
      </c>
      <c r="K1571">
        <f t="shared" si="131"/>
        <v>16.766477862595423</v>
      </c>
      <c r="L1571">
        <f t="shared" si="131"/>
        <v>20.809311957233028</v>
      </c>
      <c r="M1571">
        <f t="shared" si="131"/>
        <v>17.693904003905285</v>
      </c>
    </row>
    <row r="1572" spans="1:13" x14ac:dyDescent="0.2">
      <c r="A1572" s="2">
        <f>'Marktpreise EEX NCG 2018'!A1572</f>
        <v>43210</v>
      </c>
      <c r="B1572" s="47">
        <f>'Marktpreise EEX NCG 2018'!G1572+'Bayer Gesamt 2018'!E$7</f>
        <v>0.20960000000000001</v>
      </c>
      <c r="C1572" s="47">
        <f>'Bayer Gesamt 2018'!M431</f>
        <v>0</v>
      </c>
      <c r="D1572" s="47"/>
      <c r="E1572" s="47">
        <f>IF(F1572&gt;0,F1572+'Bayer Gesamt 2018'!E$7,E1571)</f>
        <v>18.309600000000003</v>
      </c>
      <c r="F1572" s="47">
        <f>'Marktpreise EEX NCG 2018'!B1572</f>
        <v>0</v>
      </c>
      <c r="G1572">
        <f>'Marktpreise EEX NCG 2018'!H1572</f>
        <v>0</v>
      </c>
      <c r="H1572">
        <f>'Marktpreise EEX NCG 2018'!I1572</f>
        <v>19.640999999999998</v>
      </c>
      <c r="I1572">
        <f>'Marktpreise EEX NCG 2018'!N1572+0.19</f>
        <v>18.333987591240898</v>
      </c>
      <c r="J1572">
        <f t="shared" ref="J1572:M1572" si="132">J1571</f>
        <v>17.436935027582699</v>
      </c>
      <c r="K1572">
        <f t="shared" si="132"/>
        <v>16.766477862595423</v>
      </c>
      <c r="L1572">
        <f t="shared" si="132"/>
        <v>20.809311957233028</v>
      </c>
      <c r="M1572">
        <f t="shared" si="132"/>
        <v>17.693904003905285</v>
      </c>
    </row>
    <row r="1573" spans="1:13" x14ac:dyDescent="0.2">
      <c r="A1573" s="2">
        <f>'Marktpreise EEX NCG 2018'!A1573</f>
        <v>43211</v>
      </c>
      <c r="B1573" s="47">
        <f>'Marktpreise EEX NCG 2018'!G1573+'Bayer Gesamt 2018'!E$7</f>
        <v>0.20960000000000001</v>
      </c>
      <c r="C1573" s="47">
        <f>'Bayer Gesamt 2018'!M432</f>
        <v>0</v>
      </c>
      <c r="D1573" s="47"/>
      <c r="E1573" s="47">
        <f>IF(F1573&gt;0,F1573+'Bayer Gesamt 2018'!E$7,E1572)</f>
        <v>18.309600000000003</v>
      </c>
      <c r="F1573" s="47">
        <f>'Marktpreise EEX NCG 2018'!B1573</f>
        <v>0</v>
      </c>
      <c r="G1573">
        <f>'Marktpreise EEX NCG 2018'!H1573</f>
        <v>0</v>
      </c>
      <c r="H1573">
        <f>'Marktpreise EEX NCG 2018'!I1573</f>
        <v>19.655999999999999</v>
      </c>
      <c r="I1573">
        <f>'Marktpreise EEX NCG 2018'!N1573+0.19</f>
        <v>18.333231218089008</v>
      </c>
      <c r="J1573">
        <f t="shared" ref="J1573:M1573" si="133">J1572</f>
        <v>17.436935027582699</v>
      </c>
      <c r="K1573">
        <f t="shared" si="133"/>
        <v>16.766477862595423</v>
      </c>
      <c r="L1573">
        <f t="shared" si="133"/>
        <v>20.809311957233028</v>
      </c>
      <c r="M1573">
        <f t="shared" si="133"/>
        <v>17.693904003905285</v>
      </c>
    </row>
    <row r="1574" spans="1:13" x14ac:dyDescent="0.2">
      <c r="A1574" s="2">
        <f>'Marktpreise EEX NCG 2018'!A1574</f>
        <v>43212</v>
      </c>
      <c r="B1574" s="47">
        <f>'Marktpreise EEX NCG 2018'!G1574+'Bayer Gesamt 2018'!E$7</f>
        <v>0.20960000000000001</v>
      </c>
      <c r="C1574" s="47">
        <f>'Bayer Gesamt 2018'!M433</f>
        <v>0</v>
      </c>
      <c r="D1574" s="47"/>
      <c r="E1574" s="47">
        <f>IF(F1574&gt;0,F1574+'Bayer Gesamt 2018'!E$7,E1573)</f>
        <v>18.309600000000003</v>
      </c>
      <c r="F1574" s="47">
        <f>'Marktpreise EEX NCG 2018'!B1574</f>
        <v>0</v>
      </c>
      <c r="G1574">
        <f>'Marktpreise EEX NCG 2018'!H1574</f>
        <v>0</v>
      </c>
      <c r="H1574">
        <f>'Marktpreise EEX NCG 2018'!I1574</f>
        <v>19.655999999999999</v>
      </c>
      <c r="I1574">
        <f>'Marktpreise EEX NCG 2018'!N1574+0.19</f>
        <v>18.332861516035006</v>
      </c>
      <c r="J1574">
        <f t="shared" ref="J1574:M1574" si="134">J1573</f>
        <v>17.436935027582699</v>
      </c>
      <c r="K1574">
        <f t="shared" si="134"/>
        <v>16.766477862595423</v>
      </c>
      <c r="L1574">
        <f t="shared" si="134"/>
        <v>20.809311957233028</v>
      </c>
      <c r="M1574">
        <f t="shared" si="134"/>
        <v>17.693904003905285</v>
      </c>
    </row>
    <row r="1575" spans="1:13" x14ac:dyDescent="0.2">
      <c r="A1575" s="2">
        <f>'Marktpreise EEX NCG 2018'!A1575</f>
        <v>43213</v>
      </c>
      <c r="B1575" s="47">
        <f>'Marktpreise EEX NCG 2018'!G1575+'Bayer Gesamt 2018'!E$7</f>
        <v>0.20960000000000001</v>
      </c>
      <c r="C1575" s="47">
        <f>'Bayer Gesamt 2018'!M434</f>
        <v>0</v>
      </c>
      <c r="D1575" s="47"/>
      <c r="E1575" s="47">
        <f>IF(F1575&gt;0,F1575+'Bayer Gesamt 2018'!E$7,E1574)</f>
        <v>18.309600000000003</v>
      </c>
      <c r="F1575" s="47">
        <f>'Marktpreise EEX NCG 2018'!B1575</f>
        <v>0</v>
      </c>
      <c r="G1575">
        <f>'Marktpreise EEX NCG 2018'!H1575</f>
        <v>0</v>
      </c>
      <c r="H1575">
        <f>'Marktpreise EEX NCG 2018'!I1575</f>
        <v>19.736000000000001</v>
      </c>
      <c r="I1575">
        <f>'Marktpreise EEX NCG 2018'!N1575+0.19</f>
        <v>18.332682447195943</v>
      </c>
      <c r="J1575">
        <f t="shared" ref="J1575:M1575" si="135">J1574</f>
        <v>17.436935027582699</v>
      </c>
      <c r="K1575">
        <f t="shared" si="135"/>
        <v>16.766477862595423</v>
      </c>
      <c r="L1575">
        <f t="shared" si="135"/>
        <v>20.809311957233028</v>
      </c>
      <c r="M1575">
        <f t="shared" si="135"/>
        <v>17.693904003905285</v>
      </c>
    </row>
    <row r="1576" spans="1:13" x14ac:dyDescent="0.2">
      <c r="A1576" s="2">
        <f>'Marktpreise EEX NCG 2018'!A1576</f>
        <v>43214</v>
      </c>
      <c r="B1576" s="47">
        <f>'Marktpreise EEX NCG 2018'!G1576+'Bayer Gesamt 2018'!E$7</f>
        <v>0.20960000000000001</v>
      </c>
      <c r="C1576" s="47">
        <f>'Bayer Gesamt 2018'!M435</f>
        <v>0</v>
      </c>
      <c r="D1576" s="47"/>
      <c r="E1576" s="47">
        <f>IF(F1576&gt;0,F1576+'Bayer Gesamt 2018'!E$7,E1575)</f>
        <v>18.309600000000003</v>
      </c>
      <c r="F1576" s="47">
        <f>'Marktpreise EEX NCG 2018'!B1576</f>
        <v>0</v>
      </c>
      <c r="G1576">
        <f>'Marktpreise EEX NCG 2018'!H1576</f>
        <v>0</v>
      </c>
      <c r="H1576">
        <f>'Marktpreise EEX NCG 2018'!I1576</f>
        <v>19.907</v>
      </c>
      <c r="I1576">
        <f>'Marktpreise EEX NCG 2018'!N1576+0.19</f>
        <v>18.332345705967999</v>
      </c>
      <c r="J1576">
        <f t="shared" ref="J1576:M1576" si="136">J1575</f>
        <v>17.436935027582699</v>
      </c>
      <c r="K1576">
        <f t="shared" si="136"/>
        <v>16.766477862595423</v>
      </c>
      <c r="L1576">
        <f t="shared" si="136"/>
        <v>20.809311957233028</v>
      </c>
      <c r="M1576">
        <f t="shared" si="136"/>
        <v>17.693904003905285</v>
      </c>
    </row>
    <row r="1577" spans="1:13" x14ac:dyDescent="0.2">
      <c r="A1577" s="2">
        <f>'Marktpreise EEX NCG 2018'!A1577</f>
        <v>43215</v>
      </c>
      <c r="B1577" s="47">
        <f>'Marktpreise EEX NCG 2018'!G1577+'Bayer Gesamt 2018'!E$7</f>
        <v>0.20960000000000001</v>
      </c>
      <c r="C1577" s="47">
        <f>'Bayer Gesamt 2018'!M436</f>
        <v>0</v>
      </c>
      <c r="D1577" s="47"/>
      <c r="E1577" s="47">
        <f>IF(F1577&gt;0,F1577+'Bayer Gesamt 2018'!E$7,E1576)</f>
        <v>18.309600000000003</v>
      </c>
      <c r="F1577" s="47">
        <f>'Marktpreise EEX NCG 2018'!B1577</f>
        <v>0</v>
      </c>
      <c r="G1577">
        <f>'Marktpreise EEX NCG 2018'!H1577</f>
        <v>0</v>
      </c>
      <c r="H1577">
        <f>'Marktpreise EEX NCG 2018'!I1577</f>
        <v>19.812000000000001</v>
      </c>
      <c r="I1577">
        <f>'Marktpreise EEX NCG 2018'!N1577+0.19</f>
        <v>18.332022545454567</v>
      </c>
      <c r="J1577">
        <f t="shared" ref="J1577:M1577" si="137">J1576</f>
        <v>17.436935027582699</v>
      </c>
      <c r="K1577">
        <f t="shared" si="137"/>
        <v>16.766477862595423</v>
      </c>
      <c r="L1577">
        <f t="shared" si="137"/>
        <v>20.809311957233028</v>
      </c>
      <c r="M1577">
        <f t="shared" si="137"/>
        <v>17.693904003905285</v>
      </c>
    </row>
    <row r="1578" spans="1:13" x14ac:dyDescent="0.2">
      <c r="A1578" s="2">
        <f>'Marktpreise EEX NCG 2018'!A1578</f>
        <v>43216</v>
      </c>
      <c r="B1578" s="47">
        <f>'Marktpreise EEX NCG 2018'!G1578+'Bayer Gesamt 2018'!E$7</f>
        <v>0.20960000000000001</v>
      </c>
      <c r="C1578" s="47">
        <f>'Bayer Gesamt 2018'!M437</f>
        <v>0</v>
      </c>
      <c r="D1578" s="47"/>
      <c r="E1578" s="47">
        <f>IF(F1578&gt;0,F1578+'Bayer Gesamt 2018'!E$7,E1577)</f>
        <v>18.309600000000003</v>
      </c>
      <c r="F1578" s="47">
        <f>'Marktpreise EEX NCG 2018'!B1578</f>
        <v>0</v>
      </c>
      <c r="G1578">
        <f>'Marktpreise EEX NCG 2018'!H1578</f>
        <v>0</v>
      </c>
      <c r="H1578">
        <f>'Marktpreise EEX NCG 2018'!I1578</f>
        <v>19.888000000000002</v>
      </c>
      <c r="I1578">
        <f>'Marktpreise EEX NCG 2018'!N1578+0.19</f>
        <v>18.331839389534906</v>
      </c>
      <c r="J1578">
        <f t="shared" ref="J1578:M1578" si="138">J1577</f>
        <v>17.436935027582699</v>
      </c>
      <c r="K1578">
        <f t="shared" si="138"/>
        <v>16.766477862595423</v>
      </c>
      <c r="L1578">
        <f t="shared" si="138"/>
        <v>20.809311957233028</v>
      </c>
      <c r="M1578">
        <f t="shared" si="138"/>
        <v>17.693904003905285</v>
      </c>
    </row>
    <row r="1579" spans="1:13" x14ac:dyDescent="0.2">
      <c r="A1579" s="2">
        <f>'Marktpreise EEX NCG 2018'!A1579</f>
        <v>43217</v>
      </c>
      <c r="B1579" s="47">
        <f>'Marktpreise EEX NCG 2018'!G1579+'Bayer Gesamt 2018'!E$7</f>
        <v>0.20960000000000001</v>
      </c>
      <c r="C1579" s="47">
        <f>'Bayer Gesamt 2018'!M438</f>
        <v>0</v>
      </c>
      <c r="D1579" s="47"/>
      <c r="E1579" s="47">
        <f>IF(F1579&gt;0,F1579+'Bayer Gesamt 2018'!E$7,E1578)</f>
        <v>18.309600000000003</v>
      </c>
      <c r="F1579" s="47">
        <f>'Marktpreise EEX NCG 2018'!B1579</f>
        <v>0</v>
      </c>
      <c r="G1579">
        <f>'Marktpreise EEX NCG 2018'!H1579</f>
        <v>0</v>
      </c>
      <c r="H1579">
        <f>'Marktpreise EEX NCG 2018'!I1579</f>
        <v>20.25</v>
      </c>
      <c r="I1579">
        <f>'Marktpreise EEX NCG 2018'!N1579+0.19</f>
        <v>18.331950617283972</v>
      </c>
      <c r="J1579">
        <f t="shared" ref="J1579:M1579" si="139">J1578</f>
        <v>17.436935027582699</v>
      </c>
      <c r="K1579">
        <f t="shared" si="139"/>
        <v>16.766477862595423</v>
      </c>
      <c r="L1579">
        <f t="shared" si="139"/>
        <v>20.809311957233028</v>
      </c>
      <c r="M1579">
        <f t="shared" si="139"/>
        <v>17.693904003905285</v>
      </c>
    </row>
    <row r="1580" spans="1:13" x14ac:dyDescent="0.2">
      <c r="A1580" s="2">
        <f>'Marktpreise EEX NCG 2018'!A1580</f>
        <v>43218</v>
      </c>
      <c r="B1580" s="47">
        <f>'Marktpreise EEX NCG 2018'!G1580+'Bayer Gesamt 2018'!E$7</f>
        <v>0.20960000000000001</v>
      </c>
      <c r="C1580" s="47">
        <f>'Bayer Gesamt 2018'!M439</f>
        <v>0</v>
      </c>
      <c r="D1580" s="47"/>
      <c r="E1580" s="47">
        <f>IF(F1580&gt;0,F1580+'Bayer Gesamt 2018'!E$7,E1579)</f>
        <v>18.309600000000003</v>
      </c>
      <c r="F1580" s="47">
        <f>'Marktpreise EEX NCG 2018'!B1580</f>
        <v>0</v>
      </c>
      <c r="G1580">
        <f>'Marktpreise EEX NCG 2018'!H1580</f>
        <v>0</v>
      </c>
      <c r="H1580">
        <f>'Marktpreise EEX NCG 2018'!I1580</f>
        <v>20.245999999999999</v>
      </c>
      <c r="I1580">
        <f>'Marktpreise EEX NCG 2018'!N1580+0.19</f>
        <v>18.331738026124839</v>
      </c>
      <c r="J1580">
        <f t="shared" ref="J1580:M1580" si="140">J1579</f>
        <v>17.436935027582699</v>
      </c>
      <c r="K1580">
        <f t="shared" si="140"/>
        <v>16.766477862595423</v>
      </c>
      <c r="L1580">
        <f t="shared" si="140"/>
        <v>20.809311957233028</v>
      </c>
      <c r="M1580">
        <f t="shared" si="140"/>
        <v>17.693904003905285</v>
      </c>
    </row>
    <row r="1581" spans="1:13" x14ac:dyDescent="0.2">
      <c r="A1581" s="2">
        <f>'Marktpreise EEX NCG 2018'!A1581</f>
        <v>43219</v>
      </c>
      <c r="B1581" s="47">
        <f>'Marktpreise EEX NCG 2018'!G1581+'Bayer Gesamt 2018'!E$7</f>
        <v>0.20960000000000001</v>
      </c>
      <c r="C1581" s="47">
        <f>'Bayer Gesamt 2018'!M440</f>
        <v>0</v>
      </c>
      <c r="D1581" s="47"/>
      <c r="E1581" s="47">
        <f>IF(F1581&gt;0,F1581+'Bayer Gesamt 2018'!E$7,E1580)</f>
        <v>18.309600000000003</v>
      </c>
      <c r="F1581" s="47">
        <f>'Marktpreise EEX NCG 2018'!B1581</f>
        <v>0</v>
      </c>
      <c r="G1581">
        <f>'Marktpreise EEX NCG 2018'!H1581</f>
        <v>0</v>
      </c>
      <c r="H1581">
        <f>'Marktpreise EEX NCG 2018'!I1581</f>
        <v>20.245999999999999</v>
      </c>
      <c r="I1581">
        <f>'Marktpreise EEX NCG 2018'!N1581+0.19</f>
        <v>18.331269760696173</v>
      </c>
      <c r="J1581">
        <f t="shared" ref="J1581:M1581" si="141">J1580</f>
        <v>17.436935027582699</v>
      </c>
      <c r="K1581">
        <f t="shared" si="141"/>
        <v>16.766477862595423</v>
      </c>
      <c r="L1581">
        <f t="shared" si="141"/>
        <v>20.809311957233028</v>
      </c>
      <c r="M1581">
        <f t="shared" si="141"/>
        <v>17.693904003905285</v>
      </c>
    </row>
    <row r="1582" spans="1:13" x14ac:dyDescent="0.2">
      <c r="A1582" s="2">
        <f>'Marktpreise EEX NCG 2018'!A1582</f>
        <v>43220</v>
      </c>
      <c r="B1582" s="47">
        <f>'Marktpreise EEX NCG 2018'!G1582+'Bayer Gesamt 2018'!E$7</f>
        <v>0.20960000000000001</v>
      </c>
      <c r="C1582" s="47">
        <f>'Bayer Gesamt 2018'!M441</f>
        <v>0</v>
      </c>
      <c r="D1582" s="47"/>
      <c r="E1582" s="47">
        <f>IF(F1582&gt;0,F1582+'Bayer Gesamt 2018'!E$7,E1581)</f>
        <v>18.309600000000003</v>
      </c>
      <c r="F1582" s="47">
        <f>'Marktpreise EEX NCG 2018'!B1582</f>
        <v>0</v>
      </c>
      <c r="G1582">
        <f>'Marktpreise EEX NCG 2018'!H1582</f>
        <v>0</v>
      </c>
      <c r="H1582">
        <f>'Marktpreise EEX NCG 2018'!I1582</f>
        <v>20.260999999999999</v>
      </c>
      <c r="I1582">
        <f>'Marktpreise EEX NCG 2018'!N1582+0.19</f>
        <v>18.330615217391323</v>
      </c>
      <c r="J1582">
        <f t="shared" ref="J1582:M1582" si="142">J1581</f>
        <v>17.436935027582699</v>
      </c>
      <c r="K1582">
        <f t="shared" si="142"/>
        <v>16.766477862595423</v>
      </c>
      <c r="L1582">
        <f t="shared" si="142"/>
        <v>20.809311957233028</v>
      </c>
      <c r="M1582">
        <f t="shared" si="142"/>
        <v>17.693904003905285</v>
      </c>
    </row>
    <row r="1583" spans="1:13" x14ac:dyDescent="0.2">
      <c r="A1583" s="2">
        <f>'Marktpreise EEX NCG 2018'!A1583</f>
        <v>43221</v>
      </c>
      <c r="B1583" s="47">
        <f>'Marktpreise EEX NCG 2018'!G1583+'Bayer Gesamt 2018'!E$7</f>
        <v>0.20960000000000001</v>
      </c>
      <c r="C1583" s="47">
        <f>'Bayer Gesamt 2018'!M442</f>
        <v>0</v>
      </c>
      <c r="D1583" s="47"/>
      <c r="E1583" s="47">
        <f>IF(F1583&gt;0,F1583+'Bayer Gesamt 2018'!E$7,E1582)</f>
        <v>18.309600000000003</v>
      </c>
      <c r="F1583" s="47">
        <f>'Marktpreise EEX NCG 2018'!B1583</f>
        <v>0</v>
      </c>
      <c r="G1583">
        <f>'Marktpreise EEX NCG 2018'!H1583</f>
        <v>0</v>
      </c>
      <c r="H1583">
        <f>'Marktpreise EEX NCG 2018'!I1583</f>
        <v>20.695</v>
      </c>
      <c r="I1583">
        <f>'Marktpreise EEX NCG 2018'!N1583+0.19</f>
        <v>18.329782041998573</v>
      </c>
      <c r="J1583">
        <f>'Portfolioübersicht Bayer'!F26</f>
        <v>17.943412240916032</v>
      </c>
      <c r="K1583">
        <f t="shared" ref="K1583" si="143">K1582</f>
        <v>16.766477862595423</v>
      </c>
      <c r="L1583">
        <f>'Portfolioübersicht Bayer'!F71</f>
        <v>20.972469523896553</v>
      </c>
      <c r="M1583">
        <f>'Portfolioübersicht Bayer'!F65</f>
        <v>17.731332349697897</v>
      </c>
    </row>
    <row r="1584" spans="1:13" x14ac:dyDescent="0.2">
      <c r="A1584" s="2">
        <f>'Marktpreise EEX NCG 2018'!A1584</f>
        <v>43222</v>
      </c>
      <c r="B1584" s="47">
        <f>'Marktpreise EEX NCG 2018'!G1584+'Bayer Gesamt 2018'!E$7</f>
        <v>0.20960000000000001</v>
      </c>
      <c r="C1584" s="47">
        <f>'Bayer Gesamt 2018'!M443</f>
        <v>0</v>
      </c>
      <c r="D1584" s="47"/>
      <c r="E1584" s="47">
        <f>IF(F1584&gt;0,F1584+'Bayer Gesamt 2018'!E$7,E1583)</f>
        <v>18.309600000000003</v>
      </c>
      <c r="F1584" s="47">
        <f>'Marktpreise EEX NCG 2018'!B1584</f>
        <v>0</v>
      </c>
      <c r="G1584">
        <f>'Marktpreise EEX NCG 2018'!H1584</f>
        <v>0</v>
      </c>
      <c r="H1584">
        <f>'Marktpreise EEX NCG 2018'!I1584</f>
        <v>20.701000000000001</v>
      </c>
      <c r="I1584">
        <f>'Marktpreise EEX NCG 2018'!N1584+0.19</f>
        <v>18.328895803183812</v>
      </c>
      <c r="J1584">
        <f t="shared" ref="J1584:M1584" si="144">J1583</f>
        <v>17.943412240916032</v>
      </c>
      <c r="K1584">
        <f t="shared" si="144"/>
        <v>16.766477862595423</v>
      </c>
      <c r="L1584">
        <f t="shared" si="144"/>
        <v>20.972469523896553</v>
      </c>
      <c r="M1584">
        <f t="shared" si="144"/>
        <v>17.731332349697897</v>
      </c>
    </row>
    <row r="1585" spans="1:13" x14ac:dyDescent="0.2">
      <c r="A1585" s="2">
        <f>'Marktpreise EEX NCG 2018'!A1585</f>
        <v>43223</v>
      </c>
      <c r="B1585" s="47">
        <f>'Marktpreise EEX NCG 2018'!G1585+'Bayer Gesamt 2018'!E$7</f>
        <v>0.20960000000000001</v>
      </c>
      <c r="C1585" s="47">
        <f>'Bayer Gesamt 2018'!M444</f>
        <v>0</v>
      </c>
      <c r="D1585" s="47"/>
      <c r="E1585" s="47">
        <f>IF(F1585&gt;0,F1585+'Bayer Gesamt 2018'!E$7,E1584)</f>
        <v>18.309600000000003</v>
      </c>
      <c r="F1585" s="47">
        <f>'Marktpreise EEX NCG 2018'!B1585</f>
        <v>0</v>
      </c>
      <c r="G1585">
        <f>'Marktpreise EEX NCG 2018'!H1585</f>
        <v>0</v>
      </c>
      <c r="H1585">
        <f>'Marktpreise EEX NCG 2018'!I1585</f>
        <v>20.52</v>
      </c>
      <c r="I1585">
        <f>'Marktpreise EEX NCG 2018'!N1585+0.19</f>
        <v>18.328041214750563</v>
      </c>
      <c r="J1585">
        <f t="shared" ref="J1585:M1585" si="145">J1584</f>
        <v>17.943412240916032</v>
      </c>
      <c r="K1585">
        <f t="shared" si="145"/>
        <v>16.766477862595423</v>
      </c>
      <c r="L1585">
        <f t="shared" si="145"/>
        <v>20.972469523896553</v>
      </c>
      <c r="M1585">
        <f t="shared" si="145"/>
        <v>17.731332349697897</v>
      </c>
    </row>
    <row r="1586" spans="1:13" x14ac:dyDescent="0.2">
      <c r="A1586" s="2">
        <f>'Marktpreise EEX NCG 2018'!A1586</f>
        <v>43224</v>
      </c>
      <c r="B1586" s="47">
        <f>'Marktpreise EEX NCG 2018'!G1586+'Bayer Gesamt 2018'!E$7</f>
        <v>0.20960000000000001</v>
      </c>
      <c r="C1586" s="47">
        <f>'Bayer Gesamt 2018'!M445</f>
        <v>0</v>
      </c>
      <c r="D1586" s="47"/>
      <c r="E1586" s="47">
        <f>IF(F1586&gt;0,F1586+'Bayer Gesamt 2018'!E$7,E1585)</f>
        <v>18.309600000000003</v>
      </c>
      <c r="F1586" s="47">
        <f>'Marktpreise EEX NCG 2018'!B1586</f>
        <v>0</v>
      </c>
      <c r="G1586">
        <f>'Marktpreise EEX NCG 2018'!H1586</f>
        <v>0</v>
      </c>
      <c r="H1586">
        <f>'Marktpreise EEX NCG 2018'!I1586</f>
        <v>20.274000000000001</v>
      </c>
      <c r="I1586">
        <f>'Marktpreise EEX NCG 2018'!N1586+0.19</f>
        <v>18.327181358381523</v>
      </c>
      <c r="J1586">
        <f t="shared" ref="J1586:M1586" si="146">J1585</f>
        <v>17.943412240916032</v>
      </c>
      <c r="K1586">
        <f t="shared" si="146"/>
        <v>16.766477862595423</v>
      </c>
      <c r="L1586">
        <f t="shared" si="146"/>
        <v>20.972469523896553</v>
      </c>
      <c r="M1586">
        <f t="shared" si="146"/>
        <v>17.731332349697897</v>
      </c>
    </row>
    <row r="1587" spans="1:13" x14ac:dyDescent="0.2">
      <c r="A1587" s="2">
        <f>'Marktpreise EEX NCG 2018'!A1587</f>
        <v>43225</v>
      </c>
      <c r="B1587" s="47">
        <f>'Marktpreise EEX NCG 2018'!G1587+'Bayer Gesamt 2018'!E$7</f>
        <v>0.20960000000000001</v>
      </c>
      <c r="C1587" s="47">
        <f>'Bayer Gesamt 2018'!M446</f>
        <v>0</v>
      </c>
      <c r="D1587" s="47"/>
      <c r="E1587" s="47">
        <f>IF(F1587&gt;0,F1587+'Bayer Gesamt 2018'!E$7,E1586)</f>
        <v>18.309600000000003</v>
      </c>
      <c r="F1587" s="47">
        <f>'Marktpreise EEX NCG 2018'!B1587</f>
        <v>0</v>
      </c>
      <c r="G1587">
        <f>'Marktpreise EEX NCG 2018'!H1587</f>
        <v>0</v>
      </c>
      <c r="H1587">
        <f>'Marktpreise EEX NCG 2018'!I1587</f>
        <v>20.393000000000001</v>
      </c>
      <c r="I1587">
        <f>'Marktpreise EEX NCG 2018'!N1587+0.19</f>
        <v>18.326270758122764</v>
      </c>
      <c r="J1587">
        <f t="shared" ref="J1587:M1587" si="147">J1586</f>
        <v>17.943412240916032</v>
      </c>
      <c r="K1587">
        <f t="shared" si="147"/>
        <v>16.766477862595423</v>
      </c>
      <c r="L1587">
        <f t="shared" si="147"/>
        <v>20.972469523896553</v>
      </c>
      <c r="M1587">
        <f t="shared" si="147"/>
        <v>17.731332349697897</v>
      </c>
    </row>
    <row r="1588" spans="1:13" x14ac:dyDescent="0.2">
      <c r="A1588" s="2">
        <f>'Marktpreise EEX NCG 2018'!A1588</f>
        <v>43226</v>
      </c>
      <c r="B1588" s="47">
        <f>'Marktpreise EEX NCG 2018'!G1588+'Bayer Gesamt 2018'!E$7</f>
        <v>0.20960000000000001</v>
      </c>
      <c r="C1588" s="47">
        <f>'Bayer Gesamt 2018'!M447</f>
        <v>0</v>
      </c>
      <c r="D1588" s="47"/>
      <c r="E1588" s="47">
        <f>IF(F1588&gt;0,F1588+'Bayer Gesamt 2018'!E$7,E1587)</f>
        <v>18.309600000000003</v>
      </c>
      <c r="F1588" s="47">
        <f>'Marktpreise EEX NCG 2018'!B1588</f>
        <v>0</v>
      </c>
      <c r="G1588">
        <f>'Marktpreise EEX NCG 2018'!H1588</f>
        <v>0</v>
      </c>
      <c r="H1588">
        <f>'Marktpreise EEX NCG 2018'!I1588</f>
        <v>20.393000000000001</v>
      </c>
      <c r="I1588">
        <f>'Marktpreise EEX NCG 2018'!N1588+0.19</f>
        <v>18.325602453102473</v>
      </c>
      <c r="J1588">
        <f t="shared" ref="J1588:M1588" si="148">J1587</f>
        <v>17.943412240916032</v>
      </c>
      <c r="K1588">
        <f t="shared" si="148"/>
        <v>16.766477862595423</v>
      </c>
      <c r="L1588">
        <f t="shared" si="148"/>
        <v>20.972469523896553</v>
      </c>
      <c r="M1588">
        <f t="shared" si="148"/>
        <v>17.731332349697897</v>
      </c>
    </row>
    <row r="1589" spans="1:13" x14ac:dyDescent="0.2">
      <c r="A1589" s="2">
        <f>'Marktpreise EEX NCG 2018'!A1589</f>
        <v>43227</v>
      </c>
      <c r="B1589" s="47">
        <f>'Marktpreise EEX NCG 2018'!G1589+'Bayer Gesamt 2018'!E$7</f>
        <v>0.20960000000000001</v>
      </c>
      <c r="C1589" s="47">
        <f>'Bayer Gesamt 2018'!M448</f>
        <v>0</v>
      </c>
      <c r="D1589" s="47"/>
      <c r="E1589" s="47">
        <f>IF(F1589&gt;0,F1589+'Bayer Gesamt 2018'!E$7,E1588)</f>
        <v>18.309600000000003</v>
      </c>
      <c r="F1589" s="47">
        <f>'Marktpreise EEX NCG 2018'!B1589</f>
        <v>0</v>
      </c>
      <c r="G1589">
        <f>'Marktpreise EEX NCG 2018'!H1589</f>
        <v>0</v>
      </c>
      <c r="H1589">
        <f>'Marktpreise EEX NCG 2018'!I1589</f>
        <v>20.385999999999999</v>
      </c>
      <c r="I1589">
        <f>'Marktpreise EEX NCG 2018'!N1589+0.19</f>
        <v>18.324792357606363</v>
      </c>
      <c r="J1589">
        <f t="shared" ref="J1589:M1589" si="149">J1588</f>
        <v>17.943412240916032</v>
      </c>
      <c r="K1589">
        <f t="shared" si="149"/>
        <v>16.766477862595423</v>
      </c>
      <c r="L1589">
        <f t="shared" si="149"/>
        <v>20.972469523896553</v>
      </c>
      <c r="M1589">
        <f t="shared" si="149"/>
        <v>17.731332349697897</v>
      </c>
    </row>
    <row r="1590" spans="1:13" x14ac:dyDescent="0.2">
      <c r="A1590" s="2">
        <f>'Marktpreise EEX NCG 2018'!A1590</f>
        <v>43228</v>
      </c>
      <c r="B1590" s="47">
        <f>'Marktpreise EEX NCG 2018'!G1590+'Bayer Gesamt 2018'!E$7</f>
        <v>0.20960000000000001</v>
      </c>
      <c r="C1590" s="47">
        <f>'Bayer Gesamt 2018'!M449</f>
        <v>0</v>
      </c>
      <c r="D1590" s="47"/>
      <c r="E1590" s="47">
        <f>IF(F1590&gt;0,F1590+'Bayer Gesamt 2018'!E$7,E1589)</f>
        <v>18.309600000000003</v>
      </c>
      <c r="F1590" s="47">
        <f>'Marktpreise EEX NCG 2018'!B1590</f>
        <v>0</v>
      </c>
      <c r="G1590">
        <f>'Marktpreise EEX NCG 2018'!H1590</f>
        <v>0</v>
      </c>
      <c r="H1590">
        <f>'Marktpreise EEX NCG 2018'!I1590</f>
        <v>20.385999999999999</v>
      </c>
      <c r="I1590">
        <f>'Marktpreise EEX NCG 2018'!N1590+0.19</f>
        <v>18.32379394812682</v>
      </c>
      <c r="J1590">
        <f t="shared" ref="J1590:M1590" si="150">J1589</f>
        <v>17.943412240916032</v>
      </c>
      <c r="K1590">
        <f t="shared" si="150"/>
        <v>16.766477862595423</v>
      </c>
      <c r="L1590">
        <f t="shared" si="150"/>
        <v>20.972469523896553</v>
      </c>
      <c r="M1590">
        <f t="shared" si="150"/>
        <v>17.731332349697897</v>
      </c>
    </row>
    <row r="1591" spans="1:13" x14ac:dyDescent="0.2">
      <c r="A1591" s="2">
        <f>'Marktpreise EEX NCG 2018'!A1591</f>
        <v>43229</v>
      </c>
      <c r="B1591" s="47">
        <f>'Marktpreise EEX NCG 2018'!G1591+'Bayer Gesamt 2018'!E$7</f>
        <v>0.20960000000000001</v>
      </c>
      <c r="C1591" s="47">
        <f>'Bayer Gesamt 2018'!M450</f>
        <v>0</v>
      </c>
      <c r="D1591" s="47"/>
      <c r="E1591" s="47">
        <f>IF(F1591&gt;0,F1591+'Bayer Gesamt 2018'!E$7,E1590)</f>
        <v>18.309600000000003</v>
      </c>
      <c r="F1591" s="47">
        <f>'Marktpreise EEX NCG 2018'!B1591</f>
        <v>0</v>
      </c>
      <c r="G1591">
        <f>'Marktpreise EEX NCG 2018'!H1591</f>
        <v>0</v>
      </c>
      <c r="H1591">
        <f>'Marktpreise EEX NCG 2018'!I1591</f>
        <v>21.004999999999999</v>
      </c>
      <c r="I1591">
        <f>'Marktpreise EEX NCG 2018'!N1591+0.19</f>
        <v>18.322835853131767</v>
      </c>
      <c r="J1591">
        <f t="shared" ref="J1591:M1591" si="151">J1590</f>
        <v>17.943412240916032</v>
      </c>
      <c r="K1591">
        <f t="shared" si="151"/>
        <v>16.766477862595423</v>
      </c>
      <c r="L1591">
        <f t="shared" si="151"/>
        <v>20.972469523896553</v>
      </c>
      <c r="M1591">
        <f t="shared" si="151"/>
        <v>17.731332349697897</v>
      </c>
    </row>
    <row r="1592" spans="1:13" x14ac:dyDescent="0.2">
      <c r="A1592" s="2">
        <f>'Marktpreise EEX NCG 2018'!A1592</f>
        <v>43230</v>
      </c>
      <c r="B1592" s="47">
        <f>'Marktpreise EEX NCG 2018'!G1592+'Bayer Gesamt 2018'!E$7</f>
        <v>0.20960000000000001</v>
      </c>
      <c r="C1592" s="47">
        <f>'Bayer Gesamt 2018'!M451</f>
        <v>0</v>
      </c>
      <c r="D1592" s="47"/>
      <c r="E1592" s="47">
        <f>IF(F1592&gt;0,F1592+'Bayer Gesamt 2018'!E$7,E1591)</f>
        <v>18.309600000000003</v>
      </c>
      <c r="F1592" s="47">
        <f>'Marktpreise EEX NCG 2018'!B1592</f>
        <v>0</v>
      </c>
      <c r="G1592">
        <f>'Marktpreise EEX NCG 2018'!H1592</f>
        <v>0</v>
      </c>
      <c r="H1592">
        <f>'Marktpreise EEX NCG 2018'!I1592</f>
        <v>21.175999999999998</v>
      </c>
      <c r="I1592">
        <f>'Marktpreise EEX NCG 2018'!N1592+0.19</f>
        <v>18.322222302158291</v>
      </c>
      <c r="J1592">
        <f t="shared" ref="J1592:M1592" si="152">J1591</f>
        <v>17.943412240916032</v>
      </c>
      <c r="K1592">
        <f t="shared" si="152"/>
        <v>16.766477862595423</v>
      </c>
      <c r="L1592">
        <f t="shared" si="152"/>
        <v>20.972469523896553</v>
      </c>
      <c r="M1592">
        <f t="shared" si="152"/>
        <v>17.731332349697897</v>
      </c>
    </row>
    <row r="1593" spans="1:13" x14ac:dyDescent="0.2">
      <c r="A1593" s="2">
        <f>'Marktpreise EEX NCG 2018'!A1593</f>
        <v>43231</v>
      </c>
      <c r="B1593" s="47">
        <f>'Marktpreise EEX NCG 2018'!G1593+'Bayer Gesamt 2018'!E$7</f>
        <v>0.20960000000000001</v>
      </c>
      <c r="C1593" s="47">
        <f>'Bayer Gesamt 2018'!M452</f>
        <v>0</v>
      </c>
      <c r="D1593" s="47"/>
      <c r="E1593" s="47">
        <f>IF(F1593&gt;0,F1593+'Bayer Gesamt 2018'!E$7,E1592)</f>
        <v>18.309600000000003</v>
      </c>
      <c r="F1593" s="47">
        <f>'Marktpreise EEX NCG 2018'!B1593</f>
        <v>0</v>
      </c>
      <c r="G1593">
        <f>'Marktpreise EEX NCG 2018'!H1593</f>
        <v>0</v>
      </c>
      <c r="H1593">
        <f>'Marktpreise EEX NCG 2018'!I1593</f>
        <v>21.033000000000001</v>
      </c>
      <c r="I1593">
        <f>'Marktpreise EEX NCG 2018'!N1593+0.19</f>
        <v>18.321504672897213</v>
      </c>
      <c r="J1593">
        <f t="shared" ref="J1593:M1593" si="153">J1592</f>
        <v>17.943412240916032</v>
      </c>
      <c r="K1593">
        <f t="shared" si="153"/>
        <v>16.766477862595423</v>
      </c>
      <c r="L1593">
        <f t="shared" si="153"/>
        <v>20.972469523896553</v>
      </c>
      <c r="M1593">
        <f t="shared" si="153"/>
        <v>17.731332349697897</v>
      </c>
    </row>
    <row r="1594" spans="1:13" x14ac:dyDescent="0.2">
      <c r="A1594" s="2">
        <f>'Marktpreise EEX NCG 2018'!A1594</f>
        <v>43232</v>
      </c>
      <c r="B1594" s="47">
        <f>'Marktpreise EEX NCG 2018'!G1594+'Bayer Gesamt 2018'!E$7</f>
        <v>0.20960000000000001</v>
      </c>
      <c r="C1594" s="47">
        <f>'Bayer Gesamt 2018'!M453</f>
        <v>0</v>
      </c>
      <c r="D1594" s="47"/>
      <c r="E1594" s="47">
        <f>IF(F1594&gt;0,F1594+'Bayer Gesamt 2018'!E$7,E1593)</f>
        <v>18.309600000000003</v>
      </c>
      <c r="F1594" s="47">
        <f>'Marktpreise EEX NCG 2018'!B1594</f>
        <v>0</v>
      </c>
      <c r="G1594">
        <f>'Marktpreise EEX NCG 2018'!H1594</f>
        <v>0</v>
      </c>
      <c r="H1594">
        <f>'Marktpreise EEX NCG 2018'!I1594</f>
        <v>21.263999999999999</v>
      </c>
      <c r="I1594">
        <f>'Marktpreise EEX NCG 2018'!N1594+0.19</f>
        <v>18.320782327586222</v>
      </c>
      <c r="J1594">
        <f t="shared" ref="J1594:M1594" si="154">J1593</f>
        <v>17.943412240916032</v>
      </c>
      <c r="K1594">
        <f t="shared" si="154"/>
        <v>16.766477862595423</v>
      </c>
      <c r="L1594">
        <f t="shared" si="154"/>
        <v>20.972469523896553</v>
      </c>
      <c r="M1594">
        <f t="shared" si="154"/>
        <v>17.731332349697897</v>
      </c>
    </row>
    <row r="1595" spans="1:13" x14ac:dyDescent="0.2">
      <c r="A1595" s="2">
        <f>'Marktpreise EEX NCG 2018'!A1595</f>
        <v>43233</v>
      </c>
      <c r="B1595" s="47">
        <f>'Marktpreise EEX NCG 2018'!G1595+'Bayer Gesamt 2018'!E$7</f>
        <v>0.20960000000000001</v>
      </c>
      <c r="C1595" s="47">
        <f>'Bayer Gesamt 2018'!M454</f>
        <v>0</v>
      </c>
      <c r="D1595" s="47"/>
      <c r="E1595" s="47">
        <f>IF(F1595&gt;0,F1595+'Bayer Gesamt 2018'!E$7,E1594)</f>
        <v>18.309600000000003</v>
      </c>
      <c r="F1595" s="47">
        <f>'Marktpreise EEX NCG 2018'!B1595</f>
        <v>0</v>
      </c>
      <c r="G1595">
        <f>'Marktpreise EEX NCG 2018'!H1595</f>
        <v>0</v>
      </c>
      <c r="H1595">
        <f>'Marktpreise EEX NCG 2018'!I1595</f>
        <v>21.263999999999999</v>
      </c>
      <c r="I1595">
        <f>'Marktpreise EEX NCG 2018'!N1595+0.19</f>
        <v>18.320183776022986</v>
      </c>
      <c r="J1595">
        <f t="shared" ref="J1595:M1595" si="155">J1594</f>
        <v>17.943412240916032</v>
      </c>
      <c r="K1595">
        <f t="shared" si="155"/>
        <v>16.766477862595423</v>
      </c>
      <c r="L1595">
        <f t="shared" si="155"/>
        <v>20.972469523896553</v>
      </c>
      <c r="M1595">
        <f t="shared" si="155"/>
        <v>17.731332349697897</v>
      </c>
    </row>
    <row r="1596" spans="1:13" x14ac:dyDescent="0.2">
      <c r="A1596" s="2">
        <f>'Marktpreise EEX NCG 2018'!A1596</f>
        <v>43234</v>
      </c>
      <c r="B1596" s="47">
        <f>'Marktpreise EEX NCG 2018'!G1596+'Bayer Gesamt 2018'!E$7</f>
        <v>0.20960000000000001</v>
      </c>
      <c r="C1596" s="47">
        <f>'Bayer Gesamt 2018'!M455</f>
        <v>0</v>
      </c>
      <c r="D1596" s="47"/>
      <c r="E1596" s="47">
        <f>IF(F1596&gt;0,F1596+'Bayer Gesamt 2018'!E$7,E1595)</f>
        <v>18.309600000000003</v>
      </c>
      <c r="F1596" s="47">
        <f>'Marktpreise EEX NCG 2018'!B1596</f>
        <v>0</v>
      </c>
      <c r="G1596">
        <f>'Marktpreise EEX NCG 2018'!H1596</f>
        <v>0</v>
      </c>
      <c r="H1596">
        <f>'Marktpreise EEX NCG 2018'!I1596</f>
        <v>21.347000000000001</v>
      </c>
      <c r="I1596">
        <f>'Marktpreise EEX NCG 2018'!N1596+0.19</f>
        <v>18.319558823529427</v>
      </c>
      <c r="J1596">
        <f t="shared" ref="J1596:M1596" si="156">J1595</f>
        <v>17.943412240916032</v>
      </c>
      <c r="K1596">
        <f t="shared" si="156"/>
        <v>16.766477862595423</v>
      </c>
      <c r="L1596">
        <f t="shared" si="156"/>
        <v>20.972469523896553</v>
      </c>
      <c r="M1596">
        <f t="shared" si="156"/>
        <v>17.731332349697897</v>
      </c>
    </row>
    <row r="1597" spans="1:13" x14ac:dyDescent="0.2">
      <c r="A1597" s="2">
        <f>'Marktpreise EEX NCG 2018'!A1597</f>
        <v>43235</v>
      </c>
      <c r="B1597" s="47">
        <f>'Marktpreise EEX NCG 2018'!G1597+'Bayer Gesamt 2018'!E$7</f>
        <v>0.20960000000000001</v>
      </c>
      <c r="C1597" s="47">
        <f>'Bayer Gesamt 2018'!M456</f>
        <v>0</v>
      </c>
      <c r="D1597" s="47"/>
      <c r="E1597" s="47">
        <f>IF(F1597&gt;0,F1597+'Bayer Gesamt 2018'!E$7,E1596)</f>
        <v>18.309600000000003</v>
      </c>
      <c r="F1597" s="47">
        <f>'Marktpreise EEX NCG 2018'!B1597</f>
        <v>0</v>
      </c>
      <c r="G1597">
        <f>'Marktpreise EEX NCG 2018'!H1597</f>
        <v>0</v>
      </c>
      <c r="H1597">
        <f>'Marktpreise EEX NCG 2018'!I1597</f>
        <v>21.478999999999999</v>
      </c>
      <c r="I1597">
        <f>'Marktpreise EEX NCG 2018'!N1597+0.19</f>
        <v>18.318757706093201</v>
      </c>
      <c r="J1597">
        <f t="shared" ref="J1597:M1597" si="157">J1596</f>
        <v>17.943412240916032</v>
      </c>
      <c r="K1597">
        <f t="shared" si="157"/>
        <v>16.766477862595423</v>
      </c>
      <c r="L1597">
        <f t="shared" si="157"/>
        <v>20.972469523896553</v>
      </c>
      <c r="M1597">
        <f t="shared" si="157"/>
        <v>17.731332349697897</v>
      </c>
    </row>
    <row r="1598" spans="1:13" x14ac:dyDescent="0.2">
      <c r="A1598" s="2">
        <f>'Marktpreise EEX NCG 2018'!A1598</f>
        <v>43236</v>
      </c>
      <c r="B1598" s="47">
        <f>'Marktpreise EEX NCG 2018'!G1598+'Bayer Gesamt 2018'!E$7</f>
        <v>0.20960000000000001</v>
      </c>
      <c r="C1598" s="47">
        <f>'Bayer Gesamt 2018'!M457</f>
        <v>0</v>
      </c>
      <c r="D1598" s="47"/>
      <c r="E1598" s="47">
        <f>IF(F1598&gt;0,F1598+'Bayer Gesamt 2018'!E$7,E1597)</f>
        <v>18.309600000000003</v>
      </c>
      <c r="F1598" s="47">
        <f>'Marktpreise EEX NCG 2018'!B1598</f>
        <v>0</v>
      </c>
      <c r="G1598">
        <f>'Marktpreise EEX NCG 2018'!H1598</f>
        <v>0</v>
      </c>
      <c r="H1598">
        <f>'Marktpreise EEX NCG 2018'!I1598</f>
        <v>21.957000000000001</v>
      </c>
      <c r="I1598">
        <f>'Marktpreise EEX NCG 2018'!N1598+0.19</f>
        <v>18.318141833810902</v>
      </c>
      <c r="J1598">
        <f t="shared" ref="J1598:M1598" si="158">J1597</f>
        <v>17.943412240916032</v>
      </c>
      <c r="K1598">
        <f t="shared" si="158"/>
        <v>16.766477862595423</v>
      </c>
      <c r="L1598">
        <f t="shared" si="158"/>
        <v>20.972469523896553</v>
      </c>
      <c r="M1598">
        <f t="shared" si="158"/>
        <v>17.731332349697897</v>
      </c>
    </row>
    <row r="1599" spans="1:13" x14ac:dyDescent="0.2">
      <c r="A1599" s="2">
        <f>'Marktpreise EEX NCG 2018'!A1599</f>
        <v>43237</v>
      </c>
      <c r="B1599" s="47">
        <f>'Marktpreise EEX NCG 2018'!G1599+'Bayer Gesamt 2018'!E$7</f>
        <v>0.20960000000000001</v>
      </c>
      <c r="C1599" s="47">
        <f>'Bayer Gesamt 2018'!M458</f>
        <v>0</v>
      </c>
      <c r="D1599" s="47"/>
      <c r="E1599" s="47">
        <f>IF(F1599&gt;0,F1599+'Bayer Gesamt 2018'!E$7,E1598)</f>
        <v>18.309600000000003</v>
      </c>
      <c r="F1599" s="47">
        <f>'Marktpreise EEX NCG 2018'!B1599</f>
        <v>0</v>
      </c>
      <c r="G1599">
        <f>'Marktpreise EEX NCG 2018'!H1599</f>
        <v>0</v>
      </c>
      <c r="H1599">
        <f>'Marktpreise EEX NCG 2018'!I1599</f>
        <v>21.600999999999999</v>
      </c>
      <c r="I1599">
        <f>'Marktpreise EEX NCG 2018'!N1599+0.19</f>
        <v>18.31775304223337</v>
      </c>
      <c r="J1599">
        <f t="shared" ref="J1599:M1599" si="159">J1598</f>
        <v>17.943412240916032</v>
      </c>
      <c r="K1599">
        <f t="shared" si="159"/>
        <v>16.766477862595423</v>
      </c>
      <c r="L1599">
        <f t="shared" si="159"/>
        <v>20.972469523896553</v>
      </c>
      <c r="M1599">
        <f t="shared" si="159"/>
        <v>17.731332349697897</v>
      </c>
    </row>
    <row r="1600" spans="1:13" x14ac:dyDescent="0.2">
      <c r="A1600" s="2">
        <f>'Marktpreise EEX NCG 2018'!A1600</f>
        <v>43238</v>
      </c>
      <c r="B1600" s="47">
        <f>'Marktpreise EEX NCG 2018'!G1600+'Bayer Gesamt 2018'!E$7</f>
        <v>0.20960000000000001</v>
      </c>
      <c r="C1600" s="47">
        <f>'Bayer Gesamt 2018'!M459</f>
        <v>0</v>
      </c>
      <c r="D1600" s="47"/>
      <c r="E1600" s="47">
        <f>IF(F1600&gt;0,F1600+'Bayer Gesamt 2018'!E$7,E1599)</f>
        <v>18.309600000000003</v>
      </c>
      <c r="F1600" s="47">
        <f>'Marktpreise EEX NCG 2018'!B1600</f>
        <v>0</v>
      </c>
      <c r="G1600">
        <f>'Marktpreise EEX NCG 2018'!H1600</f>
        <v>0</v>
      </c>
      <c r="H1600">
        <f>'Marktpreise EEX NCG 2018'!I1600</f>
        <v>22.369</v>
      </c>
      <c r="I1600">
        <f>'Marktpreise EEX NCG 2018'!N1600+0.19</f>
        <v>18.317703147353374</v>
      </c>
      <c r="J1600">
        <f t="shared" ref="J1600:M1600" si="160">J1599</f>
        <v>17.943412240916032</v>
      </c>
      <c r="K1600">
        <f t="shared" si="160"/>
        <v>16.766477862595423</v>
      </c>
      <c r="L1600">
        <f t="shared" si="160"/>
        <v>20.972469523896553</v>
      </c>
      <c r="M1600">
        <f t="shared" si="160"/>
        <v>17.731332349697897</v>
      </c>
    </row>
    <row r="1601" spans="1:13" x14ac:dyDescent="0.2">
      <c r="A1601" s="2">
        <f>'Marktpreise EEX NCG 2018'!A1601</f>
        <v>43239</v>
      </c>
      <c r="B1601" s="47">
        <f>'Marktpreise EEX NCG 2018'!G1601+'Bayer Gesamt 2018'!E$7</f>
        <v>0.20960000000000001</v>
      </c>
      <c r="C1601" s="47">
        <f>'Bayer Gesamt 2018'!M460</f>
        <v>0</v>
      </c>
      <c r="D1601" s="47"/>
      <c r="E1601" s="47">
        <f>IF(F1601&gt;0,F1601+'Bayer Gesamt 2018'!E$7,E1600)</f>
        <v>18.309600000000003</v>
      </c>
      <c r="F1601" s="47">
        <f>'Marktpreise EEX NCG 2018'!B1601</f>
        <v>0</v>
      </c>
      <c r="G1601">
        <f>'Marktpreise EEX NCG 2018'!H1601</f>
        <v>0</v>
      </c>
      <c r="H1601">
        <f>'Marktpreise EEX NCG 2018'!I1601</f>
        <v>22.231000000000002</v>
      </c>
      <c r="I1601">
        <f>'Marktpreise EEX NCG 2018'!N1601+0.19</f>
        <v>18.317656182987864</v>
      </c>
      <c r="J1601">
        <f t="shared" ref="J1601:M1601" si="161">J1600</f>
        <v>17.943412240916032</v>
      </c>
      <c r="K1601">
        <f t="shared" si="161"/>
        <v>16.766477862595423</v>
      </c>
      <c r="L1601">
        <f t="shared" si="161"/>
        <v>20.972469523896553</v>
      </c>
      <c r="M1601">
        <f t="shared" si="161"/>
        <v>17.731332349697897</v>
      </c>
    </row>
    <row r="1602" spans="1:13" x14ac:dyDescent="0.2">
      <c r="A1602" s="2">
        <f>'Marktpreise EEX NCG 2018'!A1602</f>
        <v>43240</v>
      </c>
      <c r="B1602" s="47">
        <f>'Marktpreise EEX NCG 2018'!G1602+'Bayer Gesamt 2018'!E$7</f>
        <v>0.20960000000000001</v>
      </c>
      <c r="C1602" s="47">
        <f>'Bayer Gesamt 2018'!M461</f>
        <v>0</v>
      </c>
      <c r="D1602" s="47"/>
      <c r="E1602" s="47">
        <f>IF(F1602&gt;0,F1602+'Bayer Gesamt 2018'!E$7,E1601)</f>
        <v>18.309600000000003</v>
      </c>
      <c r="F1602" s="47">
        <f>'Marktpreise EEX NCG 2018'!B1602</f>
        <v>0</v>
      </c>
      <c r="G1602">
        <f>'Marktpreise EEX NCG 2018'!H1602</f>
        <v>0</v>
      </c>
      <c r="H1602">
        <f>'Marktpreise EEX NCG 2018'!I1602</f>
        <v>22.231000000000002</v>
      </c>
      <c r="I1602">
        <f>'Marktpreise EEX NCG 2018'!N1602+0.19</f>
        <v>18.317680714285729</v>
      </c>
      <c r="J1602">
        <f t="shared" ref="J1602:M1602" si="162">J1601</f>
        <v>17.943412240916032</v>
      </c>
      <c r="K1602">
        <f t="shared" si="162"/>
        <v>16.766477862595423</v>
      </c>
      <c r="L1602">
        <f t="shared" si="162"/>
        <v>20.972469523896553</v>
      </c>
      <c r="M1602">
        <f t="shared" si="162"/>
        <v>17.731332349697897</v>
      </c>
    </row>
    <row r="1603" spans="1:13" x14ac:dyDescent="0.2">
      <c r="A1603" s="2">
        <f>'Marktpreise EEX NCG 2018'!A1603</f>
        <v>43241</v>
      </c>
      <c r="B1603" s="47">
        <f>'Marktpreise EEX NCG 2018'!G1603+'Bayer Gesamt 2018'!E$7</f>
        <v>0.20960000000000001</v>
      </c>
      <c r="C1603" s="47">
        <f>'Bayer Gesamt 2018'!M462</f>
        <v>0</v>
      </c>
      <c r="D1603" s="47"/>
      <c r="E1603" s="47">
        <f>IF(F1603&gt;0,F1603+'Bayer Gesamt 2018'!E$7,E1602)</f>
        <v>18.309600000000003</v>
      </c>
      <c r="F1603" s="47">
        <f>'Marktpreise EEX NCG 2018'!B1603</f>
        <v>0</v>
      </c>
      <c r="G1603">
        <f>'Marktpreise EEX NCG 2018'!H1603</f>
        <v>0</v>
      </c>
      <c r="H1603">
        <f>'Marktpreise EEX NCG 2018'!I1603</f>
        <v>22.175999999999998</v>
      </c>
      <c r="I1603">
        <f>'Marktpreise EEX NCG 2018'!N1603+0.19</f>
        <v>18.317758743754478</v>
      </c>
      <c r="J1603">
        <f t="shared" ref="J1603:M1603" si="163">J1602</f>
        <v>17.943412240916032</v>
      </c>
      <c r="K1603">
        <f t="shared" si="163"/>
        <v>16.766477862595423</v>
      </c>
      <c r="L1603">
        <f t="shared" si="163"/>
        <v>20.972469523896553</v>
      </c>
      <c r="M1603">
        <f t="shared" si="163"/>
        <v>17.731332349697897</v>
      </c>
    </row>
    <row r="1604" spans="1:13" x14ac:dyDescent="0.2">
      <c r="A1604" s="2">
        <f>'Marktpreise EEX NCG 2018'!A1604</f>
        <v>43242</v>
      </c>
      <c r="B1604" s="47">
        <f>'Marktpreise EEX NCG 2018'!G1604+'Bayer Gesamt 2018'!E$7</f>
        <v>0.20960000000000001</v>
      </c>
      <c r="C1604" s="47">
        <f>'Bayer Gesamt 2018'!M463</f>
        <v>0</v>
      </c>
      <c r="D1604" s="47"/>
      <c r="E1604" s="47">
        <f>IF(F1604&gt;0,F1604+'Bayer Gesamt 2018'!E$7,E1603)</f>
        <v>18.309600000000003</v>
      </c>
      <c r="F1604" s="47">
        <f>'Marktpreise EEX NCG 2018'!B1604</f>
        <v>0</v>
      </c>
      <c r="G1604">
        <f>'Marktpreise EEX NCG 2018'!H1604</f>
        <v>0</v>
      </c>
      <c r="H1604">
        <f>'Marktpreise EEX NCG 2018'!I1604</f>
        <v>22.173999999999999</v>
      </c>
      <c r="I1604">
        <f>'Marktpreise EEX NCG 2018'!N1604+0.19</f>
        <v>18.317539229671912</v>
      </c>
      <c r="J1604">
        <f t="shared" ref="J1604:M1604" si="164">J1603</f>
        <v>17.943412240916032</v>
      </c>
      <c r="K1604">
        <f t="shared" si="164"/>
        <v>16.766477862595423</v>
      </c>
      <c r="L1604">
        <f t="shared" si="164"/>
        <v>20.972469523896553</v>
      </c>
      <c r="M1604">
        <f t="shared" si="164"/>
        <v>17.731332349697897</v>
      </c>
    </row>
    <row r="1605" spans="1:13" x14ac:dyDescent="0.2">
      <c r="A1605" s="2">
        <f>'Marktpreise EEX NCG 2018'!A1605</f>
        <v>43243</v>
      </c>
      <c r="B1605" s="47">
        <f>'Marktpreise EEX NCG 2018'!G1605+'Bayer Gesamt 2018'!E$7</f>
        <v>0.20960000000000001</v>
      </c>
      <c r="C1605" s="47">
        <f>'Bayer Gesamt 2018'!M464</f>
        <v>0</v>
      </c>
      <c r="D1605" s="47"/>
      <c r="E1605" s="47">
        <f>IF(F1605&gt;0,F1605+'Bayer Gesamt 2018'!E$7,E1604)</f>
        <v>18.309600000000003</v>
      </c>
      <c r="F1605" s="47">
        <f>'Marktpreise EEX NCG 2018'!B1605</f>
        <v>0</v>
      </c>
      <c r="G1605">
        <f>'Marktpreise EEX NCG 2018'!H1605</f>
        <v>0</v>
      </c>
      <c r="H1605">
        <f>'Marktpreise EEX NCG 2018'!I1605</f>
        <v>22.933</v>
      </c>
      <c r="I1605">
        <f>'Marktpreise EEX NCG 2018'!N1605+0.19</f>
        <v>18.317386315039219</v>
      </c>
      <c r="J1605">
        <f t="shared" ref="J1605:M1605" si="165">J1604</f>
        <v>17.943412240916032</v>
      </c>
      <c r="K1605">
        <f t="shared" si="165"/>
        <v>16.766477862595423</v>
      </c>
      <c r="L1605">
        <f t="shared" si="165"/>
        <v>20.972469523896553</v>
      </c>
      <c r="M1605">
        <f t="shared" si="165"/>
        <v>17.731332349697897</v>
      </c>
    </row>
    <row r="1606" spans="1:13" x14ac:dyDescent="0.2">
      <c r="A1606" s="2">
        <f>'Marktpreise EEX NCG 2018'!A1606</f>
        <v>43244</v>
      </c>
      <c r="B1606" s="47">
        <f>'Marktpreise EEX NCG 2018'!G1606+'Bayer Gesamt 2018'!E$7</f>
        <v>0.20960000000000001</v>
      </c>
      <c r="C1606" s="47">
        <f>'Bayer Gesamt 2018'!M465</f>
        <v>0</v>
      </c>
      <c r="D1606" s="47"/>
      <c r="E1606" s="47">
        <f>IF(F1606&gt;0,F1606+'Bayer Gesamt 2018'!E$7,E1605)</f>
        <v>18.309600000000003</v>
      </c>
      <c r="F1606" s="47">
        <f>'Marktpreise EEX NCG 2018'!B1606</f>
        <v>0</v>
      </c>
      <c r="G1606">
        <f>'Marktpreise EEX NCG 2018'!H1606</f>
        <v>0</v>
      </c>
      <c r="H1606">
        <f>'Marktpreise EEX NCG 2018'!I1606</f>
        <v>22.866</v>
      </c>
      <c r="I1606">
        <f>'Marktpreise EEX NCG 2018'!N1606+0.19</f>
        <v>18.317448717948732</v>
      </c>
      <c r="J1606">
        <f t="shared" ref="J1606:M1606" si="166">J1605</f>
        <v>17.943412240916032</v>
      </c>
      <c r="K1606">
        <f t="shared" si="166"/>
        <v>16.766477862595423</v>
      </c>
      <c r="L1606">
        <f t="shared" si="166"/>
        <v>20.972469523896553</v>
      </c>
      <c r="M1606">
        <f t="shared" si="166"/>
        <v>17.731332349697897</v>
      </c>
    </row>
    <row r="1607" spans="1:13" x14ac:dyDescent="0.2">
      <c r="A1607" s="2">
        <f>'Marktpreise EEX NCG 2018'!A1607</f>
        <v>43245</v>
      </c>
      <c r="B1607" s="47">
        <f>'Marktpreise EEX NCG 2018'!G1607+'Bayer Gesamt 2018'!E$7</f>
        <v>0.20960000000000001</v>
      </c>
      <c r="C1607" s="47">
        <f>'Bayer Gesamt 2018'!M466</f>
        <v>0</v>
      </c>
      <c r="D1607" s="47"/>
      <c r="E1607" s="47">
        <f>IF(F1607&gt;0,F1607+'Bayer Gesamt 2018'!E$7,E1606)</f>
        <v>18.309600000000003</v>
      </c>
      <c r="F1607" s="47">
        <f>'Marktpreise EEX NCG 2018'!B1607</f>
        <v>0</v>
      </c>
      <c r="G1607">
        <f>'Marktpreise EEX NCG 2018'!H1607</f>
        <v>0</v>
      </c>
      <c r="H1607">
        <f>'Marktpreise EEX NCG 2018'!I1607</f>
        <v>0</v>
      </c>
      <c r="I1607">
        <f>'Marktpreise EEX NCG 2018'!N1607+0.19</f>
        <v>18.318105338078308</v>
      </c>
      <c r="J1607">
        <f t="shared" ref="J1607:M1607" si="167">J1606</f>
        <v>17.943412240916032</v>
      </c>
      <c r="K1607">
        <f t="shared" si="167"/>
        <v>16.766477862595423</v>
      </c>
      <c r="L1607">
        <f t="shared" si="167"/>
        <v>20.972469523896553</v>
      </c>
      <c r="M1607">
        <f t="shared" si="167"/>
        <v>17.731332349697897</v>
      </c>
    </row>
    <row r="1608" spans="1:13" x14ac:dyDescent="0.2">
      <c r="A1608" s="2">
        <f>'Marktpreise EEX NCG 2018'!A1608</f>
        <v>43246</v>
      </c>
      <c r="B1608" s="47">
        <f>'Marktpreise EEX NCG 2018'!G1608+'Bayer Gesamt 2018'!E$7</f>
        <v>0.20960000000000001</v>
      </c>
      <c r="C1608" s="47">
        <f>'Bayer Gesamt 2018'!M467</f>
        <v>0</v>
      </c>
      <c r="D1608" s="47"/>
      <c r="E1608" s="47">
        <f>IF(F1608&gt;0,F1608+'Bayer Gesamt 2018'!E$7,E1607)</f>
        <v>18.309600000000003</v>
      </c>
      <c r="F1608" s="47">
        <f>'Marktpreise EEX NCG 2018'!B1608</f>
        <v>0</v>
      </c>
      <c r="G1608">
        <f>'Marktpreise EEX NCG 2018'!H1608</f>
        <v>0</v>
      </c>
      <c r="H1608">
        <f>'Marktpreise EEX NCG 2018'!I1608</f>
        <v>0</v>
      </c>
      <c r="I1608">
        <f>'Marktpreise EEX NCG 2018'!N1608+0.19</f>
        <v>18.31896728307256</v>
      </c>
      <c r="J1608">
        <f t="shared" ref="J1608:M1608" si="168">J1607</f>
        <v>17.943412240916032</v>
      </c>
      <c r="K1608">
        <f t="shared" si="168"/>
        <v>16.766477862595423</v>
      </c>
      <c r="L1608">
        <f t="shared" si="168"/>
        <v>20.972469523896553</v>
      </c>
      <c r="M1608">
        <f t="shared" si="168"/>
        <v>17.731332349697897</v>
      </c>
    </row>
    <row r="1609" spans="1:13" x14ac:dyDescent="0.2">
      <c r="A1609" s="2">
        <f>'Marktpreise EEX NCG 2018'!A1609</f>
        <v>43247</v>
      </c>
      <c r="B1609" s="47">
        <f>'Marktpreise EEX NCG 2018'!G1609+'Bayer Gesamt 2018'!E$7</f>
        <v>0.20960000000000001</v>
      </c>
      <c r="C1609" s="47">
        <f>'Bayer Gesamt 2018'!M468</f>
        <v>0</v>
      </c>
      <c r="D1609" s="47"/>
      <c r="E1609" s="47">
        <f>IF(F1609&gt;0,F1609+'Bayer Gesamt 2018'!E$7,E1608)</f>
        <v>18.309600000000003</v>
      </c>
      <c r="F1609" s="47">
        <f>'Marktpreise EEX NCG 2018'!B1609</f>
        <v>0</v>
      </c>
      <c r="G1609">
        <f>'Marktpreise EEX NCG 2018'!H1609</f>
        <v>0</v>
      </c>
      <c r="H1609">
        <f>'Marktpreise EEX NCG 2018'!I1609</f>
        <v>0</v>
      </c>
      <c r="I1609">
        <f>'Marktpreise EEX NCG 2018'!N1609+0.19</f>
        <v>18.319854299928942</v>
      </c>
      <c r="J1609">
        <f t="shared" ref="J1609:M1609" si="169">J1608</f>
        <v>17.943412240916032</v>
      </c>
      <c r="K1609">
        <f t="shared" si="169"/>
        <v>16.766477862595423</v>
      </c>
      <c r="L1609">
        <f t="shared" si="169"/>
        <v>20.972469523896553</v>
      </c>
      <c r="M1609">
        <f t="shared" si="169"/>
        <v>17.731332349697897</v>
      </c>
    </row>
    <row r="1610" spans="1:13" x14ac:dyDescent="0.2">
      <c r="A1610" s="2">
        <f>'Marktpreise EEX NCG 2018'!A1610</f>
        <v>43248</v>
      </c>
      <c r="B1610" s="47">
        <f>'Marktpreise EEX NCG 2018'!G1610+'Bayer Gesamt 2018'!E$7</f>
        <v>0.20960000000000001</v>
      </c>
      <c r="C1610" s="47">
        <f>'Bayer Gesamt 2018'!M469</f>
        <v>0</v>
      </c>
      <c r="D1610" s="47"/>
      <c r="E1610" s="47">
        <f>IF(F1610&gt;0,F1610+'Bayer Gesamt 2018'!E$7,E1609)</f>
        <v>18.309600000000003</v>
      </c>
      <c r="F1610" s="47">
        <f>'Marktpreise EEX NCG 2018'!B1610</f>
        <v>0</v>
      </c>
      <c r="G1610">
        <f>'Marktpreise EEX NCG 2018'!H1610</f>
        <v>0</v>
      </c>
      <c r="H1610">
        <f>'Marktpreise EEX NCG 2018'!I1610</f>
        <v>0</v>
      </c>
      <c r="I1610">
        <f>'Marktpreise EEX NCG 2018'!N1610+0.19</f>
        <v>18.320814630681834</v>
      </c>
      <c r="J1610">
        <f t="shared" ref="J1610:M1610" si="170">J1609</f>
        <v>17.943412240916032</v>
      </c>
      <c r="K1610">
        <f t="shared" si="170"/>
        <v>16.766477862595423</v>
      </c>
      <c r="L1610">
        <f t="shared" si="170"/>
        <v>20.972469523896553</v>
      </c>
      <c r="M1610">
        <f t="shared" si="170"/>
        <v>17.731332349697897</v>
      </c>
    </row>
    <row r="1611" spans="1:13" x14ac:dyDescent="0.2">
      <c r="A1611" s="2">
        <f>'Marktpreise EEX NCG 2018'!A1611</f>
        <v>43249</v>
      </c>
      <c r="B1611" s="47">
        <f>'Marktpreise EEX NCG 2018'!G1611+'Bayer Gesamt 2018'!E$7</f>
        <v>0.20960000000000001</v>
      </c>
      <c r="C1611" s="47">
        <f>'Bayer Gesamt 2018'!M470</f>
        <v>0</v>
      </c>
      <c r="D1611" s="47"/>
      <c r="E1611" s="47">
        <f>IF(F1611&gt;0,F1611+'Bayer Gesamt 2018'!E$7,E1610)</f>
        <v>18.309600000000003</v>
      </c>
      <c r="F1611" s="47">
        <f>'Marktpreise EEX NCG 2018'!B1611</f>
        <v>0</v>
      </c>
      <c r="G1611">
        <f>'Marktpreise EEX NCG 2018'!H1611</f>
        <v>0</v>
      </c>
      <c r="H1611">
        <f>'Marktpreise EEX NCG 2018'!I1611</f>
        <v>0</v>
      </c>
      <c r="I1611">
        <f>'Marktpreise EEX NCG 2018'!N1611+0.19</f>
        <v>18.321769339957431</v>
      </c>
      <c r="J1611">
        <f t="shared" ref="J1611:M1611" si="171">J1610</f>
        <v>17.943412240916032</v>
      </c>
      <c r="K1611">
        <f t="shared" si="171"/>
        <v>16.766477862595423</v>
      </c>
      <c r="L1611">
        <f t="shared" si="171"/>
        <v>20.972469523896553</v>
      </c>
      <c r="M1611">
        <f t="shared" si="171"/>
        <v>17.731332349697897</v>
      </c>
    </row>
    <row r="1612" spans="1:13" x14ac:dyDescent="0.2">
      <c r="A1612" s="2">
        <f>'Marktpreise EEX NCG 2018'!A1612</f>
        <v>43250</v>
      </c>
      <c r="B1612" s="47">
        <f>'Marktpreise EEX NCG 2018'!G1612+'Bayer Gesamt 2018'!E$7</f>
        <v>0.20960000000000001</v>
      </c>
      <c r="C1612" s="47">
        <f>'Bayer Gesamt 2018'!M471</f>
        <v>0</v>
      </c>
      <c r="D1612" s="47"/>
      <c r="E1612" s="47">
        <f>IF(F1612&gt;0,F1612+'Bayer Gesamt 2018'!E$7,E1611)</f>
        <v>18.309600000000003</v>
      </c>
      <c r="F1612" s="47">
        <f>'Marktpreise EEX NCG 2018'!B1612</f>
        <v>0</v>
      </c>
      <c r="G1612">
        <f>'Marktpreise EEX NCG 2018'!H1612</f>
        <v>0</v>
      </c>
      <c r="H1612">
        <f>'Marktpreise EEX NCG 2018'!I1612</f>
        <v>0</v>
      </c>
      <c r="I1612">
        <f>'Marktpreise EEX NCG 2018'!N1612+0.19</f>
        <v>18.322884397163136</v>
      </c>
      <c r="J1612">
        <f t="shared" ref="J1612:M1612" si="172">J1611</f>
        <v>17.943412240916032</v>
      </c>
      <c r="K1612">
        <f t="shared" si="172"/>
        <v>16.766477862595423</v>
      </c>
      <c r="L1612">
        <f t="shared" si="172"/>
        <v>20.972469523896553</v>
      </c>
      <c r="M1612">
        <f t="shared" si="172"/>
        <v>17.731332349697897</v>
      </c>
    </row>
    <row r="1613" spans="1:13" x14ac:dyDescent="0.2">
      <c r="A1613" s="2">
        <f>'Marktpreise EEX NCG 2018'!A1613</f>
        <v>43251</v>
      </c>
      <c r="B1613" s="47">
        <f>'Marktpreise EEX NCG 2018'!G1613+'Bayer Gesamt 2018'!E$7</f>
        <v>0.20960000000000001</v>
      </c>
      <c r="C1613" s="47">
        <f>'Bayer Gesamt 2018'!M472</f>
        <v>0</v>
      </c>
      <c r="D1613" s="47"/>
      <c r="E1613" s="47">
        <f>IF(F1613&gt;0,F1613+'Bayer Gesamt 2018'!E$7,E1612)</f>
        <v>18.309600000000003</v>
      </c>
      <c r="F1613" s="47">
        <f>'Marktpreise EEX NCG 2018'!B1613</f>
        <v>0</v>
      </c>
      <c r="G1613">
        <f>'Marktpreise EEX NCG 2018'!H1613</f>
        <v>0</v>
      </c>
      <c r="H1613">
        <f>'Marktpreise EEX NCG 2018'!I1613</f>
        <v>0</v>
      </c>
      <c r="I1613">
        <f>'Marktpreise EEX NCG 2018'!N1613+0.19</f>
        <v>18.324132530120497</v>
      </c>
      <c r="J1613">
        <f t="shared" ref="J1613:M1613" si="173">J1612</f>
        <v>17.943412240916032</v>
      </c>
      <c r="K1613">
        <f t="shared" si="173"/>
        <v>16.766477862595423</v>
      </c>
      <c r="L1613">
        <f t="shared" si="173"/>
        <v>20.972469523896553</v>
      </c>
      <c r="M1613">
        <f t="shared" si="173"/>
        <v>17.731332349697897</v>
      </c>
    </row>
    <row r="1614" spans="1:13" x14ac:dyDescent="0.2">
      <c r="A1614" s="2">
        <f>'Marktpreise EEX NCG 2018'!A1614</f>
        <v>43252</v>
      </c>
      <c r="B1614" s="47">
        <f>'Marktpreise EEX NCG 2018'!G1614+'Bayer Gesamt 2018'!E$7</f>
        <v>0.20960000000000001</v>
      </c>
      <c r="C1614" s="47">
        <f>'Bayer Gesamt 2018'!M473</f>
        <v>0</v>
      </c>
      <c r="D1614" s="47"/>
      <c r="E1614" s="47">
        <f>IF(F1614&gt;0,F1614+'Bayer Gesamt 2018'!E$7,E1613)</f>
        <v>18.309600000000003</v>
      </c>
      <c r="F1614" s="47">
        <f>'Marktpreise EEX NCG 2018'!B1614</f>
        <v>0</v>
      </c>
      <c r="G1614">
        <f>'Marktpreise EEX NCG 2018'!H1614</f>
        <v>0</v>
      </c>
      <c r="H1614">
        <f>'Marktpreise EEX NCG 2018'!I1614</f>
        <v>0</v>
      </c>
      <c r="I1614">
        <f>'Marktpreise EEX NCG 2018'!N1614+0.19</f>
        <v>18.325488668555256</v>
      </c>
      <c r="J1614">
        <f>'Portfolioübersicht Bayer'!G26</f>
        <v>18.20929424091603</v>
      </c>
      <c r="K1614">
        <f t="shared" ref="K1614" si="174">K1613</f>
        <v>16.766477862595423</v>
      </c>
      <c r="L1614">
        <f>'Portfolioübersicht Bayer'!G71</f>
        <v>21.233804858147529</v>
      </c>
      <c r="M1614">
        <f>'Portfolioübersicht Bayer'!G65</f>
        <v>17.791282675375076</v>
      </c>
    </row>
    <row r="1615" spans="1:13" x14ac:dyDescent="0.2">
      <c r="A1615" s="2">
        <f>'Marktpreise EEX NCG 2018'!A1615</f>
        <v>43253</v>
      </c>
      <c r="B1615" s="47">
        <f>'Marktpreise EEX NCG 2018'!G1615+'Bayer Gesamt 2018'!E$7</f>
        <v>0.20960000000000001</v>
      </c>
      <c r="C1615" s="47">
        <f>'Bayer Gesamt 2018'!M474</f>
        <v>0</v>
      </c>
      <c r="D1615" s="47"/>
      <c r="E1615" s="47">
        <f>IF(F1615&gt;0,F1615+'Bayer Gesamt 2018'!E$7,E1614)</f>
        <v>18.309600000000003</v>
      </c>
      <c r="F1615" s="47">
        <f>'Marktpreise EEX NCG 2018'!B1615</f>
        <v>0</v>
      </c>
      <c r="G1615">
        <f>'Marktpreise EEX NCG 2018'!H1615</f>
        <v>0</v>
      </c>
      <c r="H1615">
        <f>'Marktpreise EEX NCG 2018'!I1615</f>
        <v>0</v>
      </c>
      <c r="I1615">
        <f>'Marktpreise EEX NCG 2018'!N1615+0.19</f>
        <v>18.326582448690743</v>
      </c>
      <c r="J1615">
        <f t="shared" ref="J1615:M1615" si="175">J1614</f>
        <v>18.20929424091603</v>
      </c>
      <c r="K1615">
        <f t="shared" si="175"/>
        <v>16.766477862595423</v>
      </c>
      <c r="L1615">
        <f t="shared" si="175"/>
        <v>21.233804858147529</v>
      </c>
      <c r="M1615">
        <f t="shared" si="175"/>
        <v>17.791282675375076</v>
      </c>
    </row>
    <row r="1616" spans="1:13" x14ac:dyDescent="0.2">
      <c r="A1616" s="2">
        <f>'Marktpreise EEX NCG 2018'!A1616</f>
        <v>43254</v>
      </c>
      <c r="B1616" s="47">
        <f>'Marktpreise EEX NCG 2018'!G1616+'Bayer Gesamt 2018'!E$7</f>
        <v>0.20960000000000001</v>
      </c>
      <c r="C1616" s="47">
        <f>'Bayer Gesamt 2018'!M475</f>
        <v>0</v>
      </c>
      <c r="D1616" s="47"/>
      <c r="E1616" s="47">
        <f>IF(F1616&gt;0,F1616+'Bayer Gesamt 2018'!E$7,E1615)</f>
        <v>18.309600000000003</v>
      </c>
      <c r="F1616" s="47">
        <f>'Marktpreise EEX NCG 2018'!B1616</f>
        <v>0</v>
      </c>
      <c r="G1616">
        <f>'Marktpreise EEX NCG 2018'!H1616</f>
        <v>0</v>
      </c>
      <c r="H1616">
        <f>'Marktpreise EEX NCG 2018'!I1616</f>
        <v>0</v>
      </c>
      <c r="I1616">
        <f>'Marktpreise EEX NCG 2018'!N1616+0.19</f>
        <v>18.327342291372009</v>
      </c>
      <c r="J1616">
        <f t="shared" ref="J1616:M1616" si="176">J1615</f>
        <v>18.20929424091603</v>
      </c>
      <c r="K1616">
        <f t="shared" si="176"/>
        <v>16.766477862595423</v>
      </c>
      <c r="L1616">
        <f t="shared" si="176"/>
        <v>21.233804858147529</v>
      </c>
      <c r="M1616">
        <f t="shared" si="176"/>
        <v>17.791282675375076</v>
      </c>
    </row>
    <row r="1617" spans="1:13" x14ac:dyDescent="0.2">
      <c r="A1617" s="2">
        <f>'Marktpreise EEX NCG 2018'!A1617</f>
        <v>43255</v>
      </c>
      <c r="B1617" s="47">
        <f>'Marktpreise EEX NCG 2018'!G1617+'Bayer Gesamt 2018'!E$7</f>
        <v>0.20960000000000001</v>
      </c>
      <c r="C1617" s="47">
        <f>'Bayer Gesamt 2018'!M476</f>
        <v>0</v>
      </c>
      <c r="D1617" s="47"/>
      <c r="E1617" s="47">
        <f>IF(F1617&gt;0,F1617+'Bayer Gesamt 2018'!E$7,E1616)</f>
        <v>18.309600000000003</v>
      </c>
      <c r="F1617" s="47">
        <f>'Marktpreise EEX NCG 2018'!B1617</f>
        <v>0</v>
      </c>
      <c r="G1617">
        <f>'Marktpreise EEX NCG 2018'!H1617</f>
        <v>0</v>
      </c>
      <c r="H1617">
        <f>'Marktpreise EEX NCG 2018'!I1617</f>
        <v>0</v>
      </c>
      <c r="I1617">
        <f>'Marktpreise EEX NCG 2018'!N1617+0.19</f>
        <v>18.328247349823336</v>
      </c>
      <c r="J1617">
        <f t="shared" ref="J1617:M1617" si="177">J1616</f>
        <v>18.20929424091603</v>
      </c>
      <c r="K1617">
        <f t="shared" si="177"/>
        <v>16.766477862595423</v>
      </c>
      <c r="L1617">
        <f t="shared" si="177"/>
        <v>21.233804858147529</v>
      </c>
      <c r="M1617">
        <f t="shared" si="177"/>
        <v>17.791282675375076</v>
      </c>
    </row>
    <row r="1618" spans="1:13" x14ac:dyDescent="0.2">
      <c r="A1618" s="2">
        <f>'Marktpreise EEX NCG 2018'!A1618</f>
        <v>43256</v>
      </c>
      <c r="B1618" s="47">
        <f>'Marktpreise EEX NCG 2018'!G1618+'Bayer Gesamt 2018'!E$7</f>
        <v>0.20960000000000001</v>
      </c>
      <c r="C1618" s="47">
        <f>'Bayer Gesamt 2018'!M477</f>
        <v>0</v>
      </c>
      <c r="D1618" s="47"/>
      <c r="E1618" s="47">
        <f>IF(F1618&gt;0,F1618+'Bayer Gesamt 2018'!E$7,E1617)</f>
        <v>18.309600000000003</v>
      </c>
      <c r="F1618" s="47">
        <f>'Marktpreise EEX NCG 2018'!B1618</f>
        <v>0</v>
      </c>
      <c r="G1618">
        <f>'Marktpreise EEX NCG 2018'!H1618</f>
        <v>0</v>
      </c>
      <c r="H1618">
        <f>'Marktpreise EEX NCG 2018'!I1618</f>
        <v>0</v>
      </c>
      <c r="I1618">
        <f>'Marktpreise EEX NCG 2018'!N1618+0.19</f>
        <v>18.328960451977419</v>
      </c>
      <c r="J1618">
        <f t="shared" ref="J1618:M1618" si="178">J1617</f>
        <v>18.20929424091603</v>
      </c>
      <c r="K1618">
        <f t="shared" si="178"/>
        <v>16.766477862595423</v>
      </c>
      <c r="L1618">
        <f t="shared" si="178"/>
        <v>21.233804858147529</v>
      </c>
      <c r="M1618">
        <f t="shared" si="178"/>
        <v>17.791282675375076</v>
      </c>
    </row>
    <row r="1619" spans="1:13" x14ac:dyDescent="0.2">
      <c r="A1619" s="2">
        <f>'Marktpreise EEX NCG 2018'!A1619</f>
        <v>43257</v>
      </c>
      <c r="B1619" s="47">
        <f>'Marktpreise EEX NCG 2018'!G1619+'Bayer Gesamt 2018'!E$7</f>
        <v>0.20960000000000001</v>
      </c>
      <c r="C1619" s="47">
        <f>'Bayer Gesamt 2018'!M478</f>
        <v>0</v>
      </c>
      <c r="D1619" s="47"/>
      <c r="E1619" s="47">
        <f>IF(F1619&gt;0,F1619+'Bayer Gesamt 2018'!E$7,E1618)</f>
        <v>18.309600000000003</v>
      </c>
      <c r="F1619" s="47">
        <f>'Marktpreise EEX NCG 2018'!B1619</f>
        <v>0</v>
      </c>
      <c r="G1619">
        <f>'Marktpreise EEX NCG 2018'!H1619</f>
        <v>0</v>
      </c>
      <c r="H1619">
        <f>'Marktpreise EEX NCG 2018'!I1619</f>
        <v>0</v>
      </c>
      <c r="I1619">
        <f>'Marktpreise EEX NCG 2018'!N1619+0.19</f>
        <v>18.329664784756545</v>
      </c>
      <c r="J1619">
        <f t="shared" ref="J1619:M1619" si="179">J1618</f>
        <v>18.20929424091603</v>
      </c>
      <c r="K1619">
        <f t="shared" si="179"/>
        <v>16.766477862595423</v>
      </c>
      <c r="L1619">
        <f t="shared" si="179"/>
        <v>21.233804858147529</v>
      </c>
      <c r="M1619">
        <f t="shared" si="179"/>
        <v>17.791282675375076</v>
      </c>
    </row>
    <row r="1620" spans="1:13" x14ac:dyDescent="0.2">
      <c r="A1620" s="2">
        <f>'Marktpreise EEX NCG 2018'!A1620</f>
        <v>43258</v>
      </c>
      <c r="B1620" s="47">
        <f>'Marktpreise EEX NCG 2018'!G1620+'Bayer Gesamt 2018'!E$7</f>
        <v>0.20960000000000001</v>
      </c>
      <c r="C1620" s="47">
        <f>'Bayer Gesamt 2018'!M479</f>
        <v>0</v>
      </c>
      <c r="D1620" s="47"/>
      <c r="E1620" s="47">
        <f>IF(F1620&gt;0,F1620+'Bayer Gesamt 2018'!E$7,E1619)</f>
        <v>18.309600000000003</v>
      </c>
      <c r="F1620" s="47">
        <f>'Marktpreise EEX NCG 2018'!B1620</f>
        <v>0</v>
      </c>
      <c r="G1620">
        <f>'Marktpreise EEX NCG 2018'!H1620</f>
        <v>0</v>
      </c>
      <c r="H1620">
        <f>'Marktpreise EEX NCG 2018'!I1620</f>
        <v>0</v>
      </c>
      <c r="I1620">
        <f>'Marktpreise EEX NCG 2018'!N1620+0.19</f>
        <v>18.330428772919621</v>
      </c>
      <c r="J1620">
        <f t="shared" ref="J1620:M1620" si="180">J1619</f>
        <v>18.20929424091603</v>
      </c>
      <c r="K1620">
        <f t="shared" si="180"/>
        <v>16.766477862595423</v>
      </c>
      <c r="L1620">
        <f t="shared" si="180"/>
        <v>21.233804858147529</v>
      </c>
      <c r="M1620">
        <f t="shared" si="180"/>
        <v>17.791282675375076</v>
      </c>
    </row>
    <row r="1621" spans="1:13" x14ac:dyDescent="0.2">
      <c r="A1621" s="2">
        <f>'Marktpreise EEX NCG 2018'!A1621</f>
        <v>43259</v>
      </c>
      <c r="B1621" s="47">
        <f>'Marktpreise EEX NCG 2018'!G1621+'Bayer Gesamt 2018'!E$7</f>
        <v>0.20960000000000001</v>
      </c>
      <c r="C1621" s="47">
        <f>'Bayer Gesamt 2018'!M480</f>
        <v>0</v>
      </c>
      <c r="D1621" s="47"/>
      <c r="E1621" s="47">
        <f>IF(F1621&gt;0,F1621+'Bayer Gesamt 2018'!E$7,E1620)</f>
        <v>18.309600000000003</v>
      </c>
      <c r="F1621" s="47">
        <f>'Marktpreise EEX NCG 2018'!B1621</f>
        <v>0</v>
      </c>
      <c r="G1621">
        <f>'Marktpreise EEX NCG 2018'!H1621</f>
        <v>0</v>
      </c>
      <c r="H1621">
        <f>'Marktpreise EEX NCG 2018'!I1621</f>
        <v>0</v>
      </c>
      <c r="I1621">
        <f>'Marktpreise EEX NCG 2018'!N1621+0.19</f>
        <v>18.331489076814677</v>
      </c>
      <c r="J1621">
        <f t="shared" ref="J1621:M1621" si="181">J1620</f>
        <v>18.20929424091603</v>
      </c>
      <c r="K1621">
        <f t="shared" si="181"/>
        <v>16.766477862595423</v>
      </c>
      <c r="L1621">
        <f t="shared" si="181"/>
        <v>21.233804858147529</v>
      </c>
      <c r="M1621">
        <f t="shared" si="181"/>
        <v>17.791282675375076</v>
      </c>
    </row>
    <row r="1622" spans="1:13" x14ac:dyDescent="0.2">
      <c r="A1622" s="2">
        <f>'Marktpreise EEX NCG 2018'!A1622</f>
        <v>43260</v>
      </c>
      <c r="B1622" s="47">
        <f>'Marktpreise EEX NCG 2018'!G1622+'Bayer Gesamt 2018'!E$7</f>
        <v>0.20960000000000001</v>
      </c>
      <c r="C1622" s="47">
        <f>'Bayer Gesamt 2018'!M481</f>
        <v>0</v>
      </c>
      <c r="D1622" s="47"/>
      <c r="E1622" s="47">
        <f>IF(F1622&gt;0,F1622+'Bayer Gesamt 2018'!E$7,E1621)</f>
        <v>18.309600000000003</v>
      </c>
      <c r="F1622" s="47">
        <f>'Marktpreise EEX NCG 2018'!B1622</f>
        <v>0</v>
      </c>
      <c r="G1622">
        <f>'Marktpreise EEX NCG 2018'!H1622</f>
        <v>0</v>
      </c>
      <c r="H1622">
        <f>'Marktpreise EEX NCG 2018'!I1622</f>
        <v>0</v>
      </c>
      <c r="I1622">
        <f>'Marktpreise EEX NCG 2018'!N1622+0.19</f>
        <v>18.332660563380298</v>
      </c>
      <c r="J1622">
        <f t="shared" ref="J1622:M1622" si="182">J1621</f>
        <v>18.20929424091603</v>
      </c>
      <c r="K1622">
        <f t="shared" si="182"/>
        <v>16.766477862595423</v>
      </c>
      <c r="L1622">
        <f t="shared" si="182"/>
        <v>21.233804858147529</v>
      </c>
      <c r="M1622">
        <f t="shared" si="182"/>
        <v>17.791282675375076</v>
      </c>
    </row>
    <row r="1623" spans="1:13" x14ac:dyDescent="0.2">
      <c r="A1623" s="2">
        <f>'Marktpreise EEX NCG 2018'!A1623</f>
        <v>43261</v>
      </c>
      <c r="B1623" s="47">
        <f>'Marktpreise EEX NCG 2018'!G1623+'Bayer Gesamt 2018'!E$7</f>
        <v>0.20960000000000001</v>
      </c>
      <c r="C1623" s="47">
        <f>'Bayer Gesamt 2018'!M482</f>
        <v>0</v>
      </c>
      <c r="D1623" s="47"/>
      <c r="E1623" s="47">
        <f>IF(F1623&gt;0,F1623+'Bayer Gesamt 2018'!E$7,E1622)</f>
        <v>18.309600000000003</v>
      </c>
      <c r="F1623" s="47">
        <f>'Marktpreise EEX NCG 2018'!B1623</f>
        <v>0</v>
      </c>
      <c r="G1623">
        <f>'Marktpreise EEX NCG 2018'!H1623</f>
        <v>0</v>
      </c>
      <c r="H1623">
        <f>'Marktpreise EEX NCG 2018'!I1623</f>
        <v>0</v>
      </c>
      <c r="I1623">
        <f>'Marktpreise EEX NCG 2018'!N1623+0.19</f>
        <v>18.333760028149211</v>
      </c>
      <c r="J1623">
        <f t="shared" ref="J1623:M1623" si="183">J1622</f>
        <v>18.20929424091603</v>
      </c>
      <c r="K1623">
        <f t="shared" si="183"/>
        <v>16.766477862595423</v>
      </c>
      <c r="L1623">
        <f t="shared" si="183"/>
        <v>21.233804858147529</v>
      </c>
      <c r="M1623">
        <f t="shared" si="183"/>
        <v>17.791282675375076</v>
      </c>
    </row>
    <row r="1624" spans="1:13" x14ac:dyDescent="0.2">
      <c r="A1624" s="2">
        <f>'Marktpreise EEX NCG 2018'!A1624</f>
        <v>43262</v>
      </c>
      <c r="B1624" s="47">
        <f>'Marktpreise EEX NCG 2018'!G1624+'Bayer Gesamt 2018'!E$7</f>
        <v>0.20960000000000001</v>
      </c>
      <c r="C1624" s="47">
        <f>'Bayer Gesamt 2018'!M483</f>
        <v>0</v>
      </c>
      <c r="D1624" s="47"/>
      <c r="E1624" s="47">
        <f>IF(F1624&gt;0,F1624+'Bayer Gesamt 2018'!E$7,E1623)</f>
        <v>18.309600000000003</v>
      </c>
      <c r="F1624" s="47">
        <f>'Marktpreise EEX NCG 2018'!B1624</f>
        <v>0</v>
      </c>
      <c r="G1624">
        <f>'Marktpreise EEX NCG 2018'!H1624</f>
        <v>0</v>
      </c>
      <c r="H1624">
        <f>'Marktpreise EEX NCG 2018'!I1624</f>
        <v>0</v>
      </c>
      <c r="I1624">
        <f>'Marktpreise EEX NCG 2018'!N1624+0.19</f>
        <v>18.335175105485249</v>
      </c>
      <c r="J1624">
        <f t="shared" ref="J1624:M1624" si="184">J1623</f>
        <v>18.20929424091603</v>
      </c>
      <c r="K1624">
        <f t="shared" si="184"/>
        <v>16.766477862595423</v>
      </c>
      <c r="L1624">
        <f t="shared" si="184"/>
        <v>21.233804858147529</v>
      </c>
      <c r="M1624">
        <f t="shared" si="184"/>
        <v>17.791282675375076</v>
      </c>
    </row>
    <row r="1625" spans="1:13" x14ac:dyDescent="0.2">
      <c r="A1625" s="2">
        <f>'Marktpreise EEX NCG 2018'!A1625</f>
        <v>43263</v>
      </c>
      <c r="B1625" s="47">
        <f>'Marktpreise EEX NCG 2018'!G1625+'Bayer Gesamt 2018'!E$7</f>
        <v>0.20960000000000001</v>
      </c>
      <c r="C1625" s="47">
        <f>'Bayer Gesamt 2018'!M484</f>
        <v>0</v>
      </c>
      <c r="D1625" s="47"/>
      <c r="E1625" s="47">
        <f>IF(F1625&gt;0,F1625+'Bayer Gesamt 2018'!E$7,E1624)</f>
        <v>18.309600000000003</v>
      </c>
      <c r="F1625" s="47">
        <f>'Marktpreise EEX NCG 2018'!B1625</f>
        <v>0</v>
      </c>
      <c r="G1625">
        <f>'Marktpreise EEX NCG 2018'!H1625</f>
        <v>0</v>
      </c>
      <c r="H1625">
        <f>'Marktpreise EEX NCG 2018'!I1625</f>
        <v>0</v>
      </c>
      <c r="I1625">
        <f>'Marktpreise EEX NCG 2018'!N1625+0.19</f>
        <v>18.336830639494046</v>
      </c>
      <c r="J1625">
        <f t="shared" ref="J1625:M1625" si="185">J1624</f>
        <v>18.20929424091603</v>
      </c>
      <c r="K1625">
        <f t="shared" si="185"/>
        <v>16.766477862595423</v>
      </c>
      <c r="L1625">
        <f t="shared" si="185"/>
        <v>21.233804858147529</v>
      </c>
      <c r="M1625">
        <f t="shared" si="185"/>
        <v>17.791282675375076</v>
      </c>
    </row>
    <row r="1626" spans="1:13" x14ac:dyDescent="0.2">
      <c r="A1626" s="2">
        <f>'Marktpreise EEX NCG 2018'!A1626</f>
        <v>43264</v>
      </c>
      <c r="B1626" s="47">
        <f>'Marktpreise EEX NCG 2018'!G1626+'Bayer Gesamt 2018'!E$7</f>
        <v>0.20960000000000001</v>
      </c>
      <c r="C1626" s="47">
        <f>'Bayer Gesamt 2018'!M485</f>
        <v>0</v>
      </c>
      <c r="D1626" s="47"/>
      <c r="E1626" s="47">
        <f>IF(F1626&gt;0,F1626+'Bayer Gesamt 2018'!E$7,E1625)</f>
        <v>18.309600000000003</v>
      </c>
      <c r="F1626" s="47">
        <f>'Marktpreise EEX NCG 2018'!B1626</f>
        <v>0</v>
      </c>
      <c r="G1626">
        <f>'Marktpreise EEX NCG 2018'!H1626</f>
        <v>0</v>
      </c>
      <c r="H1626">
        <f>'Marktpreise EEX NCG 2018'!I1626</f>
        <v>0</v>
      </c>
      <c r="I1626">
        <f>'Marktpreise EEX NCG 2018'!N1626+0.19</f>
        <v>18.338566713483164</v>
      </c>
      <c r="J1626">
        <f t="shared" ref="J1626:M1626" si="186">J1625</f>
        <v>18.20929424091603</v>
      </c>
      <c r="K1626">
        <f t="shared" si="186"/>
        <v>16.766477862595423</v>
      </c>
      <c r="L1626">
        <f t="shared" si="186"/>
        <v>21.233804858147529</v>
      </c>
      <c r="M1626">
        <f t="shared" si="186"/>
        <v>17.791282675375076</v>
      </c>
    </row>
    <row r="1627" spans="1:13" x14ac:dyDescent="0.2">
      <c r="A1627" s="2">
        <f>'Marktpreise EEX NCG 2018'!A1627</f>
        <v>43265</v>
      </c>
      <c r="B1627" s="47">
        <f>'Marktpreise EEX NCG 2018'!G1627+'Bayer Gesamt 2018'!E$7</f>
        <v>0.20960000000000001</v>
      </c>
      <c r="C1627" s="47">
        <f>'Bayer Gesamt 2018'!M486</f>
        <v>0</v>
      </c>
      <c r="D1627" s="47"/>
      <c r="E1627" s="47">
        <f>IF(F1627&gt;0,F1627+'Bayer Gesamt 2018'!E$7,E1626)</f>
        <v>18.309600000000003</v>
      </c>
      <c r="F1627" s="47">
        <f>'Marktpreise EEX NCG 2018'!B1627</f>
        <v>0</v>
      </c>
      <c r="G1627">
        <f>'Marktpreise EEX NCG 2018'!H1627</f>
        <v>0</v>
      </c>
      <c r="H1627">
        <f>'Marktpreise EEX NCG 2018'!I1627</f>
        <v>0</v>
      </c>
      <c r="I1627">
        <f>'Marktpreise EEX NCG 2018'!N1627+0.19</f>
        <v>18.340377543859667</v>
      </c>
      <c r="J1627">
        <f t="shared" ref="J1627:M1627" si="187">J1626</f>
        <v>18.20929424091603</v>
      </c>
      <c r="K1627">
        <f t="shared" si="187"/>
        <v>16.766477862595423</v>
      </c>
      <c r="L1627">
        <f t="shared" si="187"/>
        <v>21.233804858147529</v>
      </c>
      <c r="M1627">
        <f t="shared" si="187"/>
        <v>17.791282675375076</v>
      </c>
    </row>
    <row r="1628" spans="1:13" x14ac:dyDescent="0.2">
      <c r="A1628" s="2">
        <f>'Marktpreise EEX NCG 2018'!A1628</f>
        <v>43266</v>
      </c>
      <c r="B1628" s="47">
        <f>'Marktpreise EEX NCG 2018'!G1628+'Bayer Gesamt 2018'!E$7</f>
        <v>0.20960000000000001</v>
      </c>
      <c r="C1628" s="47">
        <f>'Bayer Gesamt 2018'!M487</f>
        <v>0</v>
      </c>
      <c r="D1628" s="47"/>
      <c r="E1628" s="47">
        <f>IF(F1628&gt;0,F1628+'Bayer Gesamt 2018'!E$7,E1627)</f>
        <v>18.309600000000003</v>
      </c>
      <c r="F1628" s="47">
        <f>'Marktpreise EEX NCG 2018'!B1628</f>
        <v>0</v>
      </c>
      <c r="G1628">
        <f>'Marktpreise EEX NCG 2018'!H1628</f>
        <v>0</v>
      </c>
      <c r="H1628">
        <f>'Marktpreise EEX NCG 2018'!I1628</f>
        <v>0</v>
      </c>
      <c r="I1628">
        <f>'Marktpreise EEX NCG 2018'!N1628+0.19</f>
        <v>18.34240673211783</v>
      </c>
      <c r="J1628">
        <f t="shared" ref="J1628:M1628" si="188">J1627</f>
        <v>18.20929424091603</v>
      </c>
      <c r="K1628">
        <f t="shared" si="188"/>
        <v>16.766477862595423</v>
      </c>
      <c r="L1628">
        <f t="shared" si="188"/>
        <v>21.233804858147529</v>
      </c>
      <c r="M1628">
        <f t="shared" si="188"/>
        <v>17.791282675375076</v>
      </c>
    </row>
    <row r="1629" spans="1:13" x14ac:dyDescent="0.2">
      <c r="A1629" s="2">
        <f>'Marktpreise EEX NCG 2018'!A1629</f>
        <v>43267</v>
      </c>
      <c r="B1629" s="47">
        <f>'Marktpreise EEX NCG 2018'!G1629+'Bayer Gesamt 2018'!E$7</f>
        <v>0.20960000000000001</v>
      </c>
      <c r="C1629" s="47">
        <f>'Bayer Gesamt 2018'!M488</f>
        <v>0</v>
      </c>
      <c r="D1629" s="47"/>
      <c r="E1629" s="47">
        <f>IF(F1629&gt;0,F1629+'Bayer Gesamt 2018'!E$7,E1628)</f>
        <v>18.309600000000003</v>
      </c>
      <c r="F1629" s="47">
        <f>'Marktpreise EEX NCG 2018'!B1629</f>
        <v>0</v>
      </c>
      <c r="G1629">
        <f>'Marktpreise EEX NCG 2018'!H1629</f>
        <v>0</v>
      </c>
      <c r="H1629">
        <f>'Marktpreise EEX NCG 2018'!I1629</f>
        <v>0</v>
      </c>
      <c r="I1629">
        <f>'Marktpreise EEX NCG 2018'!N1629+0.19</f>
        <v>18.344194113524896</v>
      </c>
      <c r="J1629">
        <f t="shared" ref="J1629:M1629" si="189">J1628</f>
        <v>18.20929424091603</v>
      </c>
      <c r="K1629">
        <f t="shared" si="189"/>
        <v>16.766477862595423</v>
      </c>
      <c r="L1629">
        <f t="shared" si="189"/>
        <v>21.233804858147529</v>
      </c>
      <c r="M1629">
        <f t="shared" si="189"/>
        <v>17.791282675375076</v>
      </c>
    </row>
    <row r="1630" spans="1:13" x14ac:dyDescent="0.2">
      <c r="A1630" s="2">
        <f>'Marktpreise EEX NCG 2018'!A1630</f>
        <v>43268</v>
      </c>
      <c r="B1630" s="47">
        <f>'Marktpreise EEX NCG 2018'!G1630+'Bayer Gesamt 2018'!E$7</f>
        <v>0.20960000000000001</v>
      </c>
      <c r="C1630" s="47">
        <f>'Bayer Gesamt 2018'!M489</f>
        <v>0</v>
      </c>
      <c r="D1630" s="47"/>
      <c r="E1630" s="47">
        <f>IF(F1630&gt;0,F1630+'Bayer Gesamt 2018'!E$7,E1629)</f>
        <v>18.309600000000003</v>
      </c>
      <c r="F1630" s="47">
        <f>'Marktpreise EEX NCG 2018'!B1630</f>
        <v>0</v>
      </c>
      <c r="G1630">
        <f>'Marktpreise EEX NCG 2018'!H1630</f>
        <v>0</v>
      </c>
      <c r="H1630">
        <f>'Marktpreise EEX NCG 2018'!I1630</f>
        <v>0</v>
      </c>
      <c r="I1630">
        <f>'Marktpreise EEX NCG 2018'!N1630+0.19</f>
        <v>18.346019607843154</v>
      </c>
      <c r="J1630">
        <f t="shared" ref="J1630:M1630" si="190">J1629</f>
        <v>18.20929424091603</v>
      </c>
      <c r="K1630">
        <f t="shared" si="190"/>
        <v>16.766477862595423</v>
      </c>
      <c r="L1630">
        <f t="shared" si="190"/>
        <v>21.233804858147529</v>
      </c>
      <c r="M1630">
        <f t="shared" si="190"/>
        <v>17.791282675375076</v>
      </c>
    </row>
    <row r="1631" spans="1:13" x14ac:dyDescent="0.2">
      <c r="A1631" s="2">
        <f>'Marktpreise EEX NCG 2018'!A1631</f>
        <v>43269</v>
      </c>
      <c r="B1631" s="47">
        <f>'Marktpreise EEX NCG 2018'!G1631+'Bayer Gesamt 2018'!E$7</f>
        <v>0.20960000000000001</v>
      </c>
      <c r="C1631" s="47">
        <f>'Bayer Gesamt 2018'!M490</f>
        <v>0</v>
      </c>
      <c r="D1631" s="47"/>
      <c r="E1631" s="47">
        <f>IF(F1631&gt;0,F1631+'Bayer Gesamt 2018'!E$7,E1630)</f>
        <v>18.309600000000003</v>
      </c>
      <c r="F1631" s="47">
        <f>'Marktpreise EEX NCG 2018'!B1631</f>
        <v>0</v>
      </c>
      <c r="G1631">
        <f>'Marktpreise EEX NCG 2018'!H1631</f>
        <v>0</v>
      </c>
      <c r="H1631">
        <f>'Marktpreise EEX NCG 2018'!I1631</f>
        <v>0</v>
      </c>
      <c r="I1631">
        <f>'Marktpreise EEX NCG 2018'!N1631+0.19</f>
        <v>18.347837648705408</v>
      </c>
      <c r="J1631">
        <f t="shared" ref="J1631:M1631" si="191">J1630</f>
        <v>18.20929424091603</v>
      </c>
      <c r="K1631">
        <f t="shared" si="191"/>
        <v>16.766477862595423</v>
      </c>
      <c r="L1631">
        <f t="shared" si="191"/>
        <v>21.233804858147529</v>
      </c>
      <c r="M1631">
        <f t="shared" si="191"/>
        <v>17.791282675375076</v>
      </c>
    </row>
    <row r="1632" spans="1:13" x14ac:dyDescent="0.2">
      <c r="A1632" s="2">
        <f>'Marktpreise EEX NCG 2018'!A1632</f>
        <v>43270</v>
      </c>
      <c r="B1632" s="47">
        <f>'Marktpreise EEX NCG 2018'!G1632+'Bayer Gesamt 2018'!E$7</f>
        <v>0.20960000000000001</v>
      </c>
      <c r="C1632" s="47">
        <f>'Bayer Gesamt 2018'!M491</f>
        <v>0</v>
      </c>
      <c r="D1632" s="47"/>
      <c r="E1632" s="47">
        <f>IF(F1632&gt;0,F1632+'Bayer Gesamt 2018'!E$7,E1631)</f>
        <v>18.309600000000003</v>
      </c>
      <c r="F1632" s="47">
        <f>'Marktpreise EEX NCG 2018'!B1632</f>
        <v>0</v>
      </c>
      <c r="G1632">
        <f>'Marktpreise EEX NCG 2018'!H1632</f>
        <v>0</v>
      </c>
      <c r="H1632">
        <f>'Marktpreise EEX NCG 2018'!I1632</f>
        <v>0</v>
      </c>
      <c r="I1632">
        <f>'Marktpreise EEX NCG 2018'!N1632+0.19</f>
        <v>18.349817482517501</v>
      </c>
      <c r="J1632">
        <f t="shared" ref="J1632:M1632" si="192">J1631</f>
        <v>18.20929424091603</v>
      </c>
      <c r="K1632">
        <f t="shared" si="192"/>
        <v>16.766477862595423</v>
      </c>
      <c r="L1632">
        <f t="shared" si="192"/>
        <v>21.233804858147529</v>
      </c>
      <c r="M1632">
        <f t="shared" si="192"/>
        <v>17.791282675375076</v>
      </c>
    </row>
    <row r="1633" spans="1:13" x14ac:dyDescent="0.2">
      <c r="A1633" s="2">
        <f>'Marktpreise EEX NCG 2018'!A1633</f>
        <v>43271</v>
      </c>
      <c r="B1633" s="47">
        <f>'Marktpreise EEX NCG 2018'!G1633+'Bayer Gesamt 2018'!E$7</f>
        <v>0.20960000000000001</v>
      </c>
      <c r="C1633" s="47">
        <f>'Bayer Gesamt 2018'!M492</f>
        <v>0</v>
      </c>
      <c r="D1633" s="47"/>
      <c r="E1633" s="47">
        <f>IF(F1633&gt;0,F1633+'Bayer Gesamt 2018'!E$7,E1632)</f>
        <v>18.309600000000003</v>
      </c>
      <c r="F1633" s="47">
        <f>'Marktpreise EEX NCG 2018'!B1633</f>
        <v>0</v>
      </c>
      <c r="G1633">
        <f>'Marktpreise EEX NCG 2018'!H1633</f>
        <v>0</v>
      </c>
      <c r="H1633">
        <f>'Marktpreise EEX NCG 2018'!I1633</f>
        <v>0</v>
      </c>
      <c r="I1633">
        <f>'Marktpreise EEX NCG 2018'!N1633+0.19</f>
        <v>18.351796645702326</v>
      </c>
      <c r="J1633">
        <f t="shared" ref="J1633:M1633" si="193">J1632</f>
        <v>18.20929424091603</v>
      </c>
      <c r="K1633">
        <f t="shared" si="193"/>
        <v>16.766477862595423</v>
      </c>
      <c r="L1633">
        <f t="shared" si="193"/>
        <v>21.233804858147529</v>
      </c>
      <c r="M1633">
        <f t="shared" si="193"/>
        <v>17.791282675375076</v>
      </c>
    </row>
    <row r="1634" spans="1:13" x14ac:dyDescent="0.2">
      <c r="A1634" s="2">
        <f>'Marktpreise EEX NCG 2018'!A1634</f>
        <v>43272</v>
      </c>
      <c r="B1634" s="47">
        <f>'Marktpreise EEX NCG 2018'!G1634+'Bayer Gesamt 2018'!E$7</f>
        <v>0.20960000000000001</v>
      </c>
      <c r="C1634" s="47">
        <f>'Bayer Gesamt 2018'!M493</f>
        <v>0</v>
      </c>
      <c r="D1634" s="47"/>
      <c r="E1634" s="47">
        <f>IF(F1634&gt;0,F1634+'Bayer Gesamt 2018'!E$7,E1633)</f>
        <v>18.309600000000003</v>
      </c>
      <c r="F1634" s="47">
        <f>'Marktpreise EEX NCG 2018'!B1634</f>
        <v>0</v>
      </c>
      <c r="G1634">
        <f>'Marktpreise EEX NCG 2018'!H1634</f>
        <v>0</v>
      </c>
      <c r="H1634">
        <f>'Marktpreise EEX NCG 2018'!I1634</f>
        <v>0</v>
      </c>
      <c r="I1634">
        <f>'Marktpreise EEX NCG 2018'!N1634+0.19</f>
        <v>18.353804469273761</v>
      </c>
      <c r="J1634">
        <f t="shared" ref="J1634:M1634" si="194">J1633</f>
        <v>18.20929424091603</v>
      </c>
      <c r="K1634">
        <f t="shared" si="194"/>
        <v>16.766477862595423</v>
      </c>
      <c r="L1634">
        <f t="shared" si="194"/>
        <v>21.233804858147529</v>
      </c>
      <c r="M1634">
        <f t="shared" si="194"/>
        <v>17.791282675375076</v>
      </c>
    </row>
    <row r="1635" spans="1:13" x14ac:dyDescent="0.2">
      <c r="A1635" s="2">
        <f>'Marktpreise EEX NCG 2018'!A1635</f>
        <v>43273</v>
      </c>
      <c r="B1635" s="47">
        <f>'Marktpreise EEX NCG 2018'!G1635+'Bayer Gesamt 2018'!E$7</f>
        <v>0.20960000000000001</v>
      </c>
      <c r="C1635" s="47">
        <f>'Bayer Gesamt 2018'!M494</f>
        <v>0</v>
      </c>
      <c r="D1635" s="47"/>
      <c r="E1635" s="47">
        <f>IF(F1635&gt;0,F1635+'Bayer Gesamt 2018'!E$7,E1634)</f>
        <v>18.309600000000003</v>
      </c>
      <c r="F1635" s="47">
        <f>'Marktpreise EEX NCG 2018'!B1635</f>
        <v>0</v>
      </c>
      <c r="G1635">
        <f>'Marktpreise EEX NCG 2018'!H1635</f>
        <v>0</v>
      </c>
      <c r="H1635">
        <f>'Marktpreise EEX NCG 2018'!I1635</f>
        <v>0</v>
      </c>
      <c r="I1635">
        <f>'Marktpreise EEX NCG 2018'!N1635+0.19</f>
        <v>18.356274947662268</v>
      </c>
      <c r="J1635">
        <f t="shared" ref="J1635:M1635" si="195">J1634</f>
        <v>18.20929424091603</v>
      </c>
      <c r="K1635">
        <f t="shared" si="195"/>
        <v>16.766477862595423</v>
      </c>
      <c r="L1635">
        <f t="shared" si="195"/>
        <v>21.233804858147529</v>
      </c>
      <c r="M1635">
        <f t="shared" si="195"/>
        <v>17.791282675375076</v>
      </c>
    </row>
    <row r="1636" spans="1:13" x14ac:dyDescent="0.2">
      <c r="A1636" s="2">
        <f>'Marktpreise EEX NCG 2018'!A1636</f>
        <v>43274</v>
      </c>
      <c r="B1636" s="47">
        <f>'Marktpreise EEX NCG 2018'!G1636+'Bayer Gesamt 2018'!E$7</f>
        <v>0.20960000000000001</v>
      </c>
      <c r="C1636" s="47">
        <f>'Bayer Gesamt 2018'!M495</f>
        <v>0</v>
      </c>
      <c r="D1636" s="47"/>
      <c r="E1636" s="47">
        <f>IF(F1636&gt;0,F1636+'Bayer Gesamt 2018'!E$7,E1635)</f>
        <v>18.309600000000003</v>
      </c>
      <c r="F1636" s="47">
        <f>'Marktpreise EEX NCG 2018'!B1636</f>
        <v>0</v>
      </c>
      <c r="G1636">
        <f>'Marktpreise EEX NCG 2018'!H1636</f>
        <v>0</v>
      </c>
      <c r="H1636">
        <f>'Marktpreise EEX NCG 2018'!I1636</f>
        <v>0</v>
      </c>
      <c r="I1636">
        <f>'Marktpreise EEX NCG 2018'!N1636+0.19</f>
        <v>18.358602510460273</v>
      </c>
      <c r="J1636">
        <f t="shared" ref="J1636:M1636" si="196">J1635</f>
        <v>18.20929424091603</v>
      </c>
      <c r="K1636">
        <f t="shared" si="196"/>
        <v>16.766477862595423</v>
      </c>
      <c r="L1636">
        <f t="shared" si="196"/>
        <v>21.233804858147529</v>
      </c>
      <c r="M1636">
        <f t="shared" si="196"/>
        <v>17.791282675375076</v>
      </c>
    </row>
    <row r="1637" spans="1:13" x14ac:dyDescent="0.2">
      <c r="A1637" s="2">
        <f>'Marktpreise EEX NCG 2018'!A1637</f>
        <v>43275</v>
      </c>
      <c r="B1637" s="47">
        <f>'Marktpreise EEX NCG 2018'!G1637+'Bayer Gesamt 2018'!E$7</f>
        <v>0.20960000000000001</v>
      </c>
      <c r="C1637" s="47">
        <f>'Bayer Gesamt 2018'!M496</f>
        <v>0</v>
      </c>
      <c r="D1637" s="47"/>
      <c r="E1637" s="47">
        <f>IF(F1637&gt;0,F1637+'Bayer Gesamt 2018'!E$7,E1636)</f>
        <v>18.309600000000003</v>
      </c>
      <c r="F1637" s="47">
        <f>'Marktpreise EEX NCG 2018'!B1637</f>
        <v>0</v>
      </c>
      <c r="G1637">
        <f>'Marktpreise EEX NCG 2018'!H1637</f>
        <v>0</v>
      </c>
      <c r="H1637">
        <f>'Marktpreise EEX NCG 2018'!I1637</f>
        <v>0</v>
      </c>
      <c r="I1637">
        <f>'Marktpreise EEX NCG 2018'!N1637+0.19</f>
        <v>18.360620209059253</v>
      </c>
      <c r="J1637">
        <f t="shared" ref="J1637:M1637" si="197">J1636</f>
        <v>18.20929424091603</v>
      </c>
      <c r="K1637">
        <f t="shared" si="197"/>
        <v>16.766477862595423</v>
      </c>
      <c r="L1637">
        <f t="shared" si="197"/>
        <v>21.233804858147529</v>
      </c>
      <c r="M1637">
        <f t="shared" si="197"/>
        <v>17.791282675375076</v>
      </c>
    </row>
    <row r="1638" spans="1:13" x14ac:dyDescent="0.2">
      <c r="A1638" s="2">
        <f>'Marktpreise EEX NCG 2018'!A1638</f>
        <v>43276</v>
      </c>
      <c r="B1638" s="47">
        <f>'Marktpreise EEX NCG 2018'!G1638+'Bayer Gesamt 2018'!E$7</f>
        <v>0.20960000000000001</v>
      </c>
      <c r="C1638" s="47">
        <f>'Bayer Gesamt 2018'!M497</f>
        <v>0</v>
      </c>
      <c r="D1638" s="47"/>
      <c r="E1638" s="47">
        <f>IF(F1638&gt;0,F1638+'Bayer Gesamt 2018'!E$7,E1637)</f>
        <v>18.309600000000003</v>
      </c>
      <c r="F1638" s="47">
        <f>'Marktpreise EEX NCG 2018'!B1638</f>
        <v>0</v>
      </c>
      <c r="G1638">
        <f>'Marktpreise EEX NCG 2018'!H1638</f>
        <v>0</v>
      </c>
      <c r="H1638">
        <f>'Marktpreise EEX NCG 2018'!I1638</f>
        <v>0</v>
      </c>
      <c r="I1638">
        <f>'Marktpreise EEX NCG 2018'!N1638+0.19</f>
        <v>18.362772284122581</v>
      </c>
      <c r="J1638">
        <f t="shared" ref="J1638:M1638" si="198">J1637</f>
        <v>18.20929424091603</v>
      </c>
      <c r="K1638">
        <f t="shared" si="198"/>
        <v>16.766477862595423</v>
      </c>
      <c r="L1638">
        <f t="shared" si="198"/>
        <v>21.233804858147529</v>
      </c>
      <c r="M1638">
        <f t="shared" si="198"/>
        <v>17.791282675375076</v>
      </c>
    </row>
    <row r="1639" spans="1:13" x14ac:dyDescent="0.2">
      <c r="A1639" s="2">
        <f>'Marktpreise EEX NCG 2018'!A1639</f>
        <v>43277</v>
      </c>
      <c r="B1639" s="47">
        <f>'Marktpreise EEX NCG 2018'!G1639+'Bayer Gesamt 2018'!E$7</f>
        <v>0.20960000000000001</v>
      </c>
      <c r="C1639" s="47">
        <f>'Bayer Gesamt 2018'!M498</f>
        <v>0</v>
      </c>
      <c r="D1639" s="47"/>
      <c r="E1639" s="47">
        <f>IF(F1639&gt;0,F1639+'Bayer Gesamt 2018'!E$7,E1638)</f>
        <v>18.309600000000003</v>
      </c>
      <c r="F1639" s="47">
        <f>'Marktpreise EEX NCG 2018'!B1639</f>
        <v>0</v>
      </c>
      <c r="G1639">
        <f>'Marktpreise EEX NCG 2018'!H1639</f>
        <v>0</v>
      </c>
      <c r="H1639">
        <f>'Marktpreise EEX NCG 2018'!I1639</f>
        <v>0</v>
      </c>
      <c r="I1639">
        <f>'Marktpreise EEX NCG 2018'!N1639+0.19</f>
        <v>18.364870563674337</v>
      </c>
      <c r="J1639">
        <f t="shared" ref="J1639:M1639" si="199">J1638</f>
        <v>18.20929424091603</v>
      </c>
      <c r="K1639">
        <f t="shared" si="199"/>
        <v>16.766477862595423</v>
      </c>
      <c r="L1639">
        <f t="shared" si="199"/>
        <v>21.233804858147529</v>
      </c>
      <c r="M1639">
        <f t="shared" si="199"/>
        <v>17.791282675375076</v>
      </c>
    </row>
    <row r="1640" spans="1:13" x14ac:dyDescent="0.2">
      <c r="A1640" s="2">
        <f>'Marktpreise EEX NCG 2018'!A1640</f>
        <v>43278</v>
      </c>
      <c r="B1640" s="47">
        <f>'Marktpreise EEX NCG 2018'!G1640+'Bayer Gesamt 2018'!E$7</f>
        <v>0.20960000000000001</v>
      </c>
      <c r="C1640" s="47">
        <f>'Bayer Gesamt 2018'!M499</f>
        <v>0</v>
      </c>
      <c r="D1640" s="47"/>
      <c r="E1640" s="47">
        <f>IF(F1640&gt;0,F1640+'Bayer Gesamt 2018'!E$7,E1639)</f>
        <v>18.309600000000003</v>
      </c>
      <c r="F1640" s="47">
        <f>'Marktpreise EEX NCG 2018'!B1640</f>
        <v>0</v>
      </c>
      <c r="G1640">
        <f>'Marktpreise EEX NCG 2018'!H1640</f>
        <v>0</v>
      </c>
      <c r="H1640">
        <f>'Marktpreise EEX NCG 2018'!I1640</f>
        <v>0</v>
      </c>
      <c r="I1640">
        <f>'Marktpreise EEX NCG 2018'!N1640+0.19</f>
        <v>18.366968011126581</v>
      </c>
      <c r="J1640">
        <f t="shared" ref="J1640:M1640" si="200">J1639</f>
        <v>18.20929424091603</v>
      </c>
      <c r="K1640">
        <f t="shared" si="200"/>
        <v>16.766477862595423</v>
      </c>
      <c r="L1640">
        <f t="shared" si="200"/>
        <v>21.233804858147529</v>
      </c>
      <c r="M1640">
        <f t="shared" si="200"/>
        <v>17.791282675375076</v>
      </c>
    </row>
    <row r="1641" spans="1:13" x14ac:dyDescent="0.2">
      <c r="A1641" s="2">
        <f>'Marktpreise EEX NCG 2018'!A1641</f>
        <v>43279</v>
      </c>
      <c r="B1641" s="47">
        <f>'Marktpreise EEX NCG 2018'!G1641+'Bayer Gesamt 2018'!E$7</f>
        <v>0.20960000000000001</v>
      </c>
      <c r="C1641" s="47">
        <f>'Bayer Gesamt 2018'!M500</f>
        <v>0</v>
      </c>
      <c r="D1641" s="47"/>
      <c r="E1641" s="47">
        <f>IF(F1641&gt;0,F1641+'Bayer Gesamt 2018'!E$7,E1640)</f>
        <v>18.309600000000003</v>
      </c>
      <c r="F1641" s="47">
        <f>'Marktpreise EEX NCG 2018'!B1641</f>
        <v>0</v>
      </c>
      <c r="G1641">
        <f>'Marktpreise EEX NCG 2018'!H1641</f>
        <v>0</v>
      </c>
      <c r="H1641">
        <f>'Marktpreise EEX NCG 2018'!I1641</f>
        <v>0</v>
      </c>
      <c r="I1641">
        <f>'Marktpreise EEX NCG 2018'!N1641+0.19</f>
        <v>18.369127866574026</v>
      </c>
      <c r="J1641">
        <f t="shared" ref="J1641:M1641" si="201">J1640</f>
        <v>18.20929424091603</v>
      </c>
      <c r="K1641">
        <f t="shared" si="201"/>
        <v>16.766477862595423</v>
      </c>
      <c r="L1641">
        <f t="shared" si="201"/>
        <v>21.233804858147529</v>
      </c>
      <c r="M1641">
        <f t="shared" si="201"/>
        <v>17.791282675375076</v>
      </c>
    </row>
    <row r="1642" spans="1:13" x14ac:dyDescent="0.2">
      <c r="A1642" s="2">
        <f>'Marktpreise EEX NCG 2018'!A1642</f>
        <v>43280</v>
      </c>
      <c r="B1642" s="47">
        <f>'Marktpreise EEX NCG 2018'!G1642+'Bayer Gesamt 2018'!E$7</f>
        <v>0.20960000000000001</v>
      </c>
      <c r="C1642" s="47">
        <f>'Bayer Gesamt 2018'!M501</f>
        <v>0</v>
      </c>
      <c r="D1642" s="47"/>
      <c r="E1642" s="47">
        <f>IF(F1642&gt;0,F1642+'Bayer Gesamt 2018'!E$7,E1641)</f>
        <v>18.309600000000003</v>
      </c>
      <c r="F1642" s="47">
        <f>'Marktpreise EEX NCG 2018'!B1642</f>
        <v>0</v>
      </c>
      <c r="G1642">
        <f>'Marktpreise EEX NCG 2018'!H1642</f>
        <v>0</v>
      </c>
      <c r="H1642">
        <f>'Marktpreise EEX NCG 2018'!I1642</f>
        <v>0</v>
      </c>
      <c r="I1642">
        <f>'Marktpreise EEX NCG 2018'!N1642+0.19</f>
        <v>18.37131944444446</v>
      </c>
      <c r="J1642">
        <f t="shared" ref="J1642:M1642" si="202">J1641</f>
        <v>18.20929424091603</v>
      </c>
      <c r="K1642">
        <f t="shared" si="202"/>
        <v>16.766477862595423</v>
      </c>
      <c r="L1642">
        <f t="shared" si="202"/>
        <v>21.233804858147529</v>
      </c>
      <c r="M1642">
        <f t="shared" si="202"/>
        <v>17.791282675375076</v>
      </c>
    </row>
    <row r="1643" spans="1:13" x14ac:dyDescent="0.2">
      <c r="A1643" s="2">
        <f>'Marktpreise EEX NCG 2018'!A1643</f>
        <v>43281</v>
      </c>
      <c r="B1643" s="47">
        <f>'Marktpreise EEX NCG 2018'!G1643+'Bayer Gesamt 2018'!E$7</f>
        <v>0.20960000000000001</v>
      </c>
      <c r="C1643" s="47">
        <f>'Bayer Gesamt 2018'!M502</f>
        <v>0</v>
      </c>
      <c r="D1643" s="47"/>
      <c r="E1643" s="47">
        <f>IF(F1643&gt;0,F1643+'Bayer Gesamt 2018'!E$7,E1642)</f>
        <v>18.309600000000003</v>
      </c>
      <c r="F1643" s="47">
        <f>'Marktpreise EEX NCG 2018'!B1643</f>
        <v>0</v>
      </c>
      <c r="G1643">
        <f>'Marktpreise EEX NCG 2018'!H1643</f>
        <v>0</v>
      </c>
      <c r="H1643">
        <f>'Marktpreise EEX NCG 2018'!I1643</f>
        <v>0</v>
      </c>
      <c r="I1643">
        <f>'Marktpreise EEX NCG 2018'!N1643+0.19</f>
        <v>18.37457113115893</v>
      </c>
      <c r="J1643">
        <f t="shared" ref="J1643:M1643" si="203">J1642</f>
        <v>18.20929424091603</v>
      </c>
      <c r="K1643">
        <f t="shared" si="203"/>
        <v>16.766477862595423</v>
      </c>
      <c r="L1643">
        <f t="shared" si="203"/>
        <v>21.233804858147529</v>
      </c>
      <c r="M1643">
        <f t="shared" si="203"/>
        <v>17.791282675375076</v>
      </c>
    </row>
    <row r="1644" spans="1:13" x14ac:dyDescent="0.2">
      <c r="A1644" s="2">
        <f>'Marktpreise EEX NCG 2018'!A1644</f>
        <v>43282</v>
      </c>
      <c r="B1644" s="47">
        <f>'Marktpreise EEX NCG 2018'!G1644+'Bayer Gesamt 2018'!E$7</f>
        <v>0.20960000000000001</v>
      </c>
      <c r="C1644" s="47">
        <f>'Bayer Gesamt 2018'!M503</f>
        <v>0</v>
      </c>
      <c r="D1644" s="47"/>
      <c r="E1644" s="47">
        <f>IF(F1644&gt;0,F1644+'Bayer Gesamt 2018'!E$7,E1643)</f>
        <v>18.309600000000003</v>
      </c>
      <c r="F1644" s="47">
        <f>'Marktpreise EEX NCG 2018'!B1644</f>
        <v>0</v>
      </c>
      <c r="G1644">
        <f>'Marktpreise EEX NCG 2018'!H1644</f>
        <v>0</v>
      </c>
      <c r="H1644">
        <f>'Marktpreise EEX NCG 2018'!I1644</f>
        <v>0</v>
      </c>
      <c r="I1644">
        <f>'Marktpreise EEX NCG 2018'!N1644+0.19</f>
        <v>18.376811373092941</v>
      </c>
      <c r="J1644">
        <f>'Portfolioübersicht Bayer'!H26</f>
        <v>18.20929424091603</v>
      </c>
      <c r="K1644">
        <f t="shared" ref="K1644" si="204">K1643</f>
        <v>16.766477862595423</v>
      </c>
      <c r="L1644">
        <f>'Portfolioübersicht Bayer'!H71</f>
        <v>21.441374620678953</v>
      </c>
      <c r="M1644">
        <f>'Portfolioübersicht Bayer'!H65</f>
        <v>17.838899178899783</v>
      </c>
    </row>
    <row r="1645" spans="1:13" x14ac:dyDescent="0.2">
      <c r="A1645" s="2">
        <f>'Marktpreise EEX NCG 2018'!A1645</f>
        <v>43283</v>
      </c>
      <c r="B1645" s="47">
        <f>'Marktpreise EEX NCG 2018'!G1645+'Bayer Gesamt 2018'!E$7</f>
        <v>0.20960000000000001</v>
      </c>
      <c r="C1645" s="47">
        <f>'Bayer Gesamt 2018'!M504</f>
        <v>0</v>
      </c>
      <c r="D1645" s="47"/>
      <c r="E1645" s="47">
        <f>IF(F1645&gt;0,F1645+'Bayer Gesamt 2018'!E$7,E1644)</f>
        <v>18.309600000000003</v>
      </c>
      <c r="F1645" s="47">
        <f>'Marktpreise EEX NCG 2018'!B1645</f>
        <v>0</v>
      </c>
      <c r="G1645">
        <f>'Marktpreise EEX NCG 2018'!H1645</f>
        <v>0</v>
      </c>
      <c r="H1645">
        <f>'Marktpreise EEX NCG 2018'!I1645</f>
        <v>0</v>
      </c>
      <c r="I1645">
        <f>'Marktpreise EEX NCG 2018'!N1645+0.19</f>
        <v>18.378706860706874</v>
      </c>
      <c r="J1645">
        <f t="shared" ref="J1645:M1645" si="205">J1644</f>
        <v>18.20929424091603</v>
      </c>
      <c r="K1645">
        <f t="shared" si="205"/>
        <v>16.766477862595423</v>
      </c>
      <c r="L1645">
        <f t="shared" si="205"/>
        <v>21.441374620678953</v>
      </c>
      <c r="M1645">
        <f t="shared" si="205"/>
        <v>17.838899178899783</v>
      </c>
    </row>
    <row r="1646" spans="1:13" x14ac:dyDescent="0.2">
      <c r="A1646" s="2">
        <f>'Marktpreise EEX NCG 2018'!A1646</f>
        <v>43284</v>
      </c>
      <c r="B1646" s="47">
        <f>'Marktpreise EEX NCG 2018'!G1646+'Bayer Gesamt 2018'!E$7</f>
        <v>0.20960000000000001</v>
      </c>
      <c r="C1646" s="47">
        <f>'Bayer Gesamt 2018'!M505</f>
        <v>0</v>
      </c>
      <c r="D1646" s="47"/>
      <c r="E1646" s="47">
        <f>IF(F1646&gt;0,F1646+'Bayer Gesamt 2018'!E$7,E1645)</f>
        <v>18.309600000000003</v>
      </c>
      <c r="F1646" s="47">
        <f>'Marktpreise EEX NCG 2018'!B1646</f>
        <v>0</v>
      </c>
      <c r="G1646">
        <f>'Marktpreise EEX NCG 2018'!H1646</f>
        <v>0</v>
      </c>
      <c r="H1646">
        <f>'Marktpreise EEX NCG 2018'!I1646</f>
        <v>0</v>
      </c>
      <c r="I1646">
        <f>'Marktpreise EEX NCG 2018'!N1646+0.19</f>
        <v>18.381000692520789</v>
      </c>
      <c r="J1646">
        <f t="shared" ref="J1646:M1646" si="206">J1645</f>
        <v>18.20929424091603</v>
      </c>
      <c r="K1646">
        <f t="shared" si="206"/>
        <v>16.766477862595423</v>
      </c>
      <c r="L1646">
        <f t="shared" si="206"/>
        <v>21.441374620678953</v>
      </c>
      <c r="M1646">
        <f t="shared" si="206"/>
        <v>17.838899178899783</v>
      </c>
    </row>
    <row r="1647" spans="1:13" x14ac:dyDescent="0.2">
      <c r="A1647" s="2">
        <f>'Marktpreise EEX NCG 2018'!A1647</f>
        <v>43285</v>
      </c>
      <c r="B1647" s="47">
        <f>'Marktpreise EEX NCG 2018'!G1647+'Bayer Gesamt 2018'!E$7</f>
        <v>0.20960000000000001</v>
      </c>
      <c r="C1647" s="47">
        <f>'Bayer Gesamt 2018'!M506</f>
        <v>0</v>
      </c>
      <c r="D1647" s="47"/>
      <c r="E1647" s="47">
        <f>IF(F1647&gt;0,F1647+'Bayer Gesamt 2018'!E$7,E1646)</f>
        <v>18.309600000000003</v>
      </c>
      <c r="F1647" s="47">
        <f>'Marktpreise EEX NCG 2018'!B1647</f>
        <v>0</v>
      </c>
      <c r="G1647">
        <f>'Marktpreise EEX NCG 2018'!H1647</f>
        <v>0</v>
      </c>
      <c r="H1647">
        <f>'Marktpreise EEX NCG 2018'!I1647</f>
        <v>0</v>
      </c>
      <c r="I1647">
        <f>'Marktpreise EEX NCG 2018'!N1647+0.19</f>
        <v>18.383281660899669</v>
      </c>
      <c r="J1647">
        <f t="shared" ref="J1647:M1647" si="207">J1646</f>
        <v>18.20929424091603</v>
      </c>
      <c r="K1647">
        <f t="shared" si="207"/>
        <v>16.766477862595423</v>
      </c>
      <c r="L1647">
        <f t="shared" si="207"/>
        <v>21.441374620678953</v>
      </c>
      <c r="M1647">
        <f t="shared" si="207"/>
        <v>17.838899178899783</v>
      </c>
    </row>
    <row r="1648" spans="1:13" x14ac:dyDescent="0.2">
      <c r="A1648" s="2">
        <f>'Marktpreise EEX NCG 2018'!A1648</f>
        <v>43286</v>
      </c>
      <c r="B1648" s="47">
        <f>'Marktpreise EEX NCG 2018'!G1648+'Bayer Gesamt 2018'!E$7</f>
        <v>0.20960000000000001</v>
      </c>
      <c r="C1648" s="47">
        <f>'Bayer Gesamt 2018'!M507</f>
        <v>0</v>
      </c>
      <c r="D1648" s="47"/>
      <c r="E1648" s="47">
        <f>IF(F1648&gt;0,F1648+'Bayer Gesamt 2018'!E$7,E1647)</f>
        <v>18.309600000000003</v>
      </c>
      <c r="F1648" s="47">
        <f>'Marktpreise EEX NCG 2018'!B1648</f>
        <v>0</v>
      </c>
      <c r="G1648">
        <f>'Marktpreise EEX NCG 2018'!H1648</f>
        <v>0</v>
      </c>
      <c r="H1648">
        <f>'Marktpreise EEX NCG 2018'!I1648</f>
        <v>0</v>
      </c>
      <c r="I1648">
        <f>'Marktpreise EEX NCG 2018'!N1648+0.19</f>
        <v>18.385672890733073</v>
      </c>
      <c r="J1648">
        <f t="shared" ref="J1648:M1648" si="208">J1647</f>
        <v>18.20929424091603</v>
      </c>
      <c r="K1648">
        <f t="shared" si="208"/>
        <v>16.766477862595423</v>
      </c>
      <c r="L1648">
        <f t="shared" si="208"/>
        <v>21.441374620678953</v>
      </c>
      <c r="M1648">
        <f t="shared" si="208"/>
        <v>17.838899178899783</v>
      </c>
    </row>
    <row r="1649" spans="1:13" x14ac:dyDescent="0.2">
      <c r="A1649" s="2">
        <f>'Marktpreise EEX NCG 2018'!A1649</f>
        <v>43287</v>
      </c>
      <c r="B1649" s="47">
        <f>'Marktpreise EEX NCG 2018'!G1649+'Bayer Gesamt 2018'!E$7</f>
        <v>0.20960000000000001</v>
      </c>
      <c r="C1649" s="47">
        <f>'Bayer Gesamt 2018'!M508</f>
        <v>0</v>
      </c>
      <c r="D1649" s="47"/>
      <c r="E1649" s="47">
        <f>IF(F1649&gt;0,F1649+'Bayer Gesamt 2018'!E$7,E1648)</f>
        <v>18.309600000000003</v>
      </c>
      <c r="F1649" s="47">
        <f>'Marktpreise EEX NCG 2018'!B1649</f>
        <v>0</v>
      </c>
      <c r="G1649">
        <f>'Marktpreise EEX NCG 2018'!H1649</f>
        <v>0</v>
      </c>
      <c r="H1649">
        <f>'Marktpreise EEX NCG 2018'!I1649</f>
        <v>0</v>
      </c>
      <c r="I1649">
        <f>'Marktpreise EEX NCG 2018'!N1649+0.19</f>
        <v>18.387482377332425</v>
      </c>
      <c r="J1649">
        <f t="shared" ref="J1649:M1649" si="209">J1648</f>
        <v>18.20929424091603</v>
      </c>
      <c r="K1649">
        <f t="shared" si="209"/>
        <v>16.766477862595423</v>
      </c>
      <c r="L1649">
        <f t="shared" si="209"/>
        <v>21.441374620678953</v>
      </c>
      <c r="M1649">
        <f t="shared" si="209"/>
        <v>17.838899178899783</v>
      </c>
    </row>
    <row r="1650" spans="1:13" x14ac:dyDescent="0.2">
      <c r="A1650" s="2">
        <f>'Marktpreise EEX NCG 2018'!A1650</f>
        <v>43288</v>
      </c>
      <c r="B1650" s="47">
        <f>'Marktpreise EEX NCG 2018'!G1650+'Bayer Gesamt 2018'!E$7</f>
        <v>0.20960000000000001</v>
      </c>
      <c r="C1650" s="47">
        <f>'Bayer Gesamt 2018'!M509</f>
        <v>0</v>
      </c>
      <c r="D1650" s="47"/>
      <c r="E1650" s="47">
        <f>IF(F1650&gt;0,F1650+'Bayer Gesamt 2018'!E$7,E1649)</f>
        <v>18.309600000000003</v>
      </c>
      <c r="F1650" s="47">
        <f>'Marktpreise EEX NCG 2018'!B1650</f>
        <v>0</v>
      </c>
      <c r="G1650">
        <f>'Marktpreise EEX NCG 2018'!H1650</f>
        <v>0</v>
      </c>
      <c r="H1650">
        <f>'Marktpreise EEX NCG 2018'!I1650</f>
        <v>0</v>
      </c>
      <c r="I1650">
        <f>'Marktpreise EEX NCG 2018'!N1650+0.19</f>
        <v>18.388979972375708</v>
      </c>
      <c r="J1650">
        <f t="shared" ref="J1650:M1650" si="210">J1649</f>
        <v>18.20929424091603</v>
      </c>
      <c r="K1650">
        <f t="shared" si="210"/>
        <v>16.766477862595423</v>
      </c>
      <c r="L1650">
        <f t="shared" si="210"/>
        <v>21.441374620678953</v>
      </c>
      <c r="M1650">
        <f t="shared" si="210"/>
        <v>17.838899178899783</v>
      </c>
    </row>
    <row r="1651" spans="1:13" x14ac:dyDescent="0.2">
      <c r="A1651" s="2">
        <f>'Marktpreise EEX NCG 2018'!A1651</f>
        <v>43289</v>
      </c>
      <c r="B1651" s="47">
        <f>'Marktpreise EEX NCG 2018'!G1651+'Bayer Gesamt 2018'!E$7</f>
        <v>0.20960000000000001</v>
      </c>
      <c r="C1651" s="47">
        <f>'Bayer Gesamt 2018'!M510</f>
        <v>0</v>
      </c>
      <c r="D1651" s="47"/>
      <c r="E1651" s="47">
        <f>IF(F1651&gt;0,F1651+'Bayer Gesamt 2018'!E$7,E1650)</f>
        <v>18.309600000000003</v>
      </c>
      <c r="F1651" s="47">
        <f>'Marktpreise EEX NCG 2018'!B1651</f>
        <v>0</v>
      </c>
      <c r="G1651">
        <f>'Marktpreise EEX NCG 2018'!H1651</f>
        <v>0</v>
      </c>
      <c r="H1651">
        <f>'Marktpreise EEX NCG 2018'!I1651</f>
        <v>0</v>
      </c>
      <c r="I1651">
        <f>'Marktpreise EEX NCG 2018'!N1651+0.19</f>
        <v>18.390329192546599</v>
      </c>
      <c r="J1651">
        <f t="shared" ref="J1651:M1651" si="211">J1650</f>
        <v>18.20929424091603</v>
      </c>
      <c r="K1651">
        <f t="shared" si="211"/>
        <v>16.766477862595423</v>
      </c>
      <c r="L1651">
        <f t="shared" si="211"/>
        <v>21.441374620678953</v>
      </c>
      <c r="M1651">
        <f t="shared" si="211"/>
        <v>17.838899178899783</v>
      </c>
    </row>
    <row r="1652" spans="1:13" x14ac:dyDescent="0.2">
      <c r="A1652" s="2">
        <f>'Marktpreise EEX NCG 2018'!A1652</f>
        <v>43290</v>
      </c>
      <c r="B1652" s="47">
        <f>'Marktpreise EEX NCG 2018'!G1652+'Bayer Gesamt 2018'!E$7</f>
        <v>0.20960000000000001</v>
      </c>
      <c r="C1652" s="47">
        <f>'Bayer Gesamt 2018'!M511</f>
        <v>0</v>
      </c>
      <c r="D1652" s="47"/>
      <c r="E1652" s="47">
        <f>IF(F1652&gt;0,F1652+'Bayer Gesamt 2018'!E$7,E1651)</f>
        <v>18.309600000000003</v>
      </c>
      <c r="F1652" s="47">
        <f>'Marktpreise EEX NCG 2018'!B1652</f>
        <v>0</v>
      </c>
      <c r="G1652">
        <f>'Marktpreise EEX NCG 2018'!H1652</f>
        <v>0</v>
      </c>
      <c r="H1652">
        <f>'Marktpreise EEX NCG 2018'!I1652</f>
        <v>0</v>
      </c>
      <c r="I1652">
        <f>'Marktpreise EEX NCG 2018'!N1652+0.19</f>
        <v>18.391738620689669</v>
      </c>
      <c r="J1652">
        <f t="shared" ref="J1652:M1652" si="212">J1651</f>
        <v>18.20929424091603</v>
      </c>
      <c r="K1652">
        <f t="shared" si="212"/>
        <v>16.766477862595423</v>
      </c>
      <c r="L1652">
        <f t="shared" si="212"/>
        <v>21.441374620678953</v>
      </c>
      <c r="M1652">
        <f t="shared" si="212"/>
        <v>17.838899178899783</v>
      </c>
    </row>
    <row r="1653" spans="1:13" x14ac:dyDescent="0.2">
      <c r="A1653" s="2">
        <f>'Marktpreise EEX NCG 2018'!A1653</f>
        <v>43291</v>
      </c>
      <c r="B1653" s="47">
        <f>'Marktpreise EEX NCG 2018'!G1653+'Bayer Gesamt 2018'!E$7</f>
        <v>0.20960000000000001</v>
      </c>
      <c r="C1653" s="47">
        <f>'Bayer Gesamt 2018'!M512</f>
        <v>0</v>
      </c>
      <c r="D1653" s="47"/>
      <c r="E1653" s="47">
        <f>IF(F1653&gt;0,F1653+'Bayer Gesamt 2018'!E$7,E1652)</f>
        <v>18.309600000000003</v>
      </c>
      <c r="F1653" s="47">
        <f>'Marktpreise EEX NCG 2018'!B1653</f>
        <v>0</v>
      </c>
      <c r="G1653">
        <f>'Marktpreise EEX NCG 2018'!H1653</f>
        <v>0</v>
      </c>
      <c r="H1653">
        <f>'Marktpreise EEX NCG 2018'!I1653</f>
        <v>0</v>
      </c>
      <c r="I1653">
        <f>'Marktpreise EEX NCG 2018'!N1653+0.19</f>
        <v>18.392562370778787</v>
      </c>
      <c r="J1653">
        <f t="shared" ref="J1653:M1653" si="213">J1652</f>
        <v>18.20929424091603</v>
      </c>
      <c r="K1653">
        <f t="shared" si="213"/>
        <v>16.766477862595423</v>
      </c>
      <c r="L1653">
        <f t="shared" si="213"/>
        <v>21.441374620678953</v>
      </c>
      <c r="M1653">
        <f t="shared" si="213"/>
        <v>17.838899178899783</v>
      </c>
    </row>
    <row r="1654" spans="1:13" x14ac:dyDescent="0.2">
      <c r="A1654" s="2">
        <f>'Marktpreise EEX NCG 2018'!A1654</f>
        <v>43292</v>
      </c>
      <c r="B1654" s="47">
        <f>'Marktpreise EEX NCG 2018'!G1654+'Bayer Gesamt 2018'!E$7</f>
        <v>0.20960000000000001</v>
      </c>
      <c r="C1654" s="47">
        <f>'Bayer Gesamt 2018'!M513</f>
        <v>0</v>
      </c>
      <c r="D1654" s="47"/>
      <c r="E1654" s="47">
        <f>IF(F1654&gt;0,F1654+'Bayer Gesamt 2018'!E$7,E1653)</f>
        <v>18.309600000000003</v>
      </c>
      <c r="F1654" s="47">
        <f>'Marktpreise EEX NCG 2018'!B1654</f>
        <v>0</v>
      </c>
      <c r="G1654">
        <f>'Marktpreise EEX NCG 2018'!H1654</f>
        <v>0</v>
      </c>
      <c r="H1654">
        <f>'Marktpreise EEX NCG 2018'!I1654</f>
        <v>0</v>
      </c>
      <c r="I1654">
        <f>'Marktpreise EEX NCG 2018'!N1654+0.19</f>
        <v>18.393325757575774</v>
      </c>
      <c r="J1654">
        <f t="shared" ref="J1654:M1654" si="214">J1653</f>
        <v>18.20929424091603</v>
      </c>
      <c r="K1654">
        <f t="shared" si="214"/>
        <v>16.766477862595423</v>
      </c>
      <c r="L1654">
        <f t="shared" si="214"/>
        <v>21.441374620678953</v>
      </c>
      <c r="M1654">
        <f t="shared" si="214"/>
        <v>17.838899178899783</v>
      </c>
    </row>
    <row r="1655" spans="1:13" x14ac:dyDescent="0.2">
      <c r="A1655" s="2">
        <f>'Marktpreise EEX NCG 2018'!A1655</f>
        <v>43293</v>
      </c>
      <c r="B1655" s="47">
        <f>'Marktpreise EEX NCG 2018'!G1655+'Bayer Gesamt 2018'!E$7</f>
        <v>0.20960000000000001</v>
      </c>
      <c r="C1655" s="47">
        <f>'Bayer Gesamt 2018'!M514</f>
        <v>0</v>
      </c>
      <c r="D1655" s="47"/>
      <c r="E1655" s="47">
        <f>IF(F1655&gt;0,F1655+'Bayer Gesamt 2018'!E$7,E1654)</f>
        <v>18.309600000000003</v>
      </c>
      <c r="F1655" s="47">
        <f>'Marktpreise EEX NCG 2018'!B1655</f>
        <v>0</v>
      </c>
      <c r="G1655">
        <f>'Marktpreise EEX NCG 2018'!H1655</f>
        <v>0</v>
      </c>
      <c r="H1655">
        <f>'Marktpreise EEX NCG 2018'!I1655</f>
        <v>0</v>
      </c>
      <c r="I1655">
        <f>'Marktpreise EEX NCG 2018'!N1655+0.19</f>
        <v>18.393935306262922</v>
      </c>
      <c r="J1655">
        <f t="shared" ref="J1655:M1655" si="215">J1654</f>
        <v>18.20929424091603</v>
      </c>
      <c r="K1655">
        <f t="shared" si="215"/>
        <v>16.766477862595423</v>
      </c>
      <c r="L1655">
        <f t="shared" si="215"/>
        <v>21.441374620678953</v>
      </c>
      <c r="M1655">
        <f t="shared" si="215"/>
        <v>17.838899178899783</v>
      </c>
    </row>
    <row r="1656" spans="1:13" x14ac:dyDescent="0.2">
      <c r="A1656" s="2">
        <f>'Marktpreise EEX NCG 2018'!A1656</f>
        <v>43294</v>
      </c>
      <c r="B1656" s="47">
        <f>'Marktpreise EEX NCG 2018'!G1656+'Bayer Gesamt 2018'!E$7</f>
        <v>0.20960000000000001</v>
      </c>
      <c r="C1656" s="47">
        <f>'Bayer Gesamt 2018'!M515</f>
        <v>0</v>
      </c>
      <c r="D1656" s="47"/>
      <c r="E1656" s="47">
        <f>IF(F1656&gt;0,F1656+'Bayer Gesamt 2018'!E$7,E1655)</f>
        <v>18.309600000000003</v>
      </c>
      <c r="F1656" s="47">
        <f>'Marktpreise EEX NCG 2018'!B1656</f>
        <v>0</v>
      </c>
      <c r="G1656">
        <f>'Marktpreise EEX NCG 2018'!H1656</f>
        <v>0</v>
      </c>
      <c r="H1656">
        <f>'Marktpreise EEX NCG 2018'!I1656</f>
        <v>0</v>
      </c>
      <c r="I1656">
        <f>'Marktpreise EEX NCG 2018'!N1656+0.19</f>
        <v>18.394759972489698</v>
      </c>
      <c r="J1656">
        <f t="shared" ref="J1656:M1656" si="216">J1655</f>
        <v>18.20929424091603</v>
      </c>
      <c r="K1656">
        <f t="shared" si="216"/>
        <v>16.766477862595423</v>
      </c>
      <c r="L1656">
        <f t="shared" si="216"/>
        <v>21.441374620678953</v>
      </c>
      <c r="M1656">
        <f t="shared" si="216"/>
        <v>17.838899178899783</v>
      </c>
    </row>
    <row r="1657" spans="1:13" x14ac:dyDescent="0.2">
      <c r="A1657" s="2">
        <f>'Marktpreise EEX NCG 2018'!A1657</f>
        <v>43295</v>
      </c>
      <c r="B1657" s="47">
        <f>'Marktpreise EEX NCG 2018'!G1657+'Bayer Gesamt 2018'!E$7</f>
        <v>0.20960000000000001</v>
      </c>
      <c r="C1657" s="47">
        <f>'Bayer Gesamt 2018'!M516</f>
        <v>0</v>
      </c>
      <c r="D1657" s="47"/>
      <c r="E1657" s="47">
        <f>IF(F1657&gt;0,F1657+'Bayer Gesamt 2018'!E$7,E1656)</f>
        <v>18.309600000000003</v>
      </c>
      <c r="F1657" s="47">
        <f>'Marktpreise EEX NCG 2018'!B1657</f>
        <v>0</v>
      </c>
      <c r="G1657">
        <f>'Marktpreise EEX NCG 2018'!H1657</f>
        <v>0</v>
      </c>
      <c r="H1657">
        <f>'Marktpreise EEX NCG 2018'!I1657</f>
        <v>0</v>
      </c>
      <c r="I1657">
        <f>'Marktpreise EEX NCG 2018'!N1657+0.19</f>
        <v>18.395724398625443</v>
      </c>
      <c r="J1657">
        <f t="shared" ref="J1657:M1657" si="217">J1656</f>
        <v>18.20929424091603</v>
      </c>
      <c r="K1657">
        <f t="shared" si="217"/>
        <v>16.766477862595423</v>
      </c>
      <c r="L1657">
        <f t="shared" si="217"/>
        <v>21.441374620678953</v>
      </c>
      <c r="M1657">
        <f t="shared" si="217"/>
        <v>17.838899178899783</v>
      </c>
    </row>
    <row r="1658" spans="1:13" x14ac:dyDescent="0.2">
      <c r="A1658" s="2">
        <f>'Marktpreise EEX NCG 2018'!A1658</f>
        <v>43296</v>
      </c>
      <c r="B1658" s="47">
        <f>'Marktpreise EEX NCG 2018'!G1658+'Bayer Gesamt 2018'!E$7</f>
        <v>0.20960000000000001</v>
      </c>
      <c r="C1658" s="47">
        <f>'Bayer Gesamt 2018'!M517</f>
        <v>0</v>
      </c>
      <c r="D1658" s="47"/>
      <c r="E1658" s="47">
        <f>IF(F1658&gt;0,F1658+'Bayer Gesamt 2018'!E$7,E1657)</f>
        <v>18.309600000000003</v>
      </c>
      <c r="F1658" s="47">
        <f>'Marktpreise EEX NCG 2018'!B1658</f>
        <v>0</v>
      </c>
      <c r="G1658">
        <f>'Marktpreise EEX NCG 2018'!H1658</f>
        <v>0</v>
      </c>
      <c r="H1658">
        <f>'Marktpreise EEX NCG 2018'!I1658</f>
        <v>0</v>
      </c>
      <c r="I1658">
        <f>'Marktpreise EEX NCG 2018'!N1658+0.19</f>
        <v>18.396625686813202</v>
      </c>
      <c r="J1658">
        <f t="shared" ref="J1658:M1658" si="218">J1657</f>
        <v>18.20929424091603</v>
      </c>
      <c r="K1658">
        <f t="shared" si="218"/>
        <v>16.766477862595423</v>
      </c>
      <c r="L1658">
        <f t="shared" si="218"/>
        <v>21.441374620678953</v>
      </c>
      <c r="M1658">
        <f t="shared" si="218"/>
        <v>17.838899178899783</v>
      </c>
    </row>
    <row r="1659" spans="1:13" x14ac:dyDescent="0.2">
      <c r="A1659" s="2">
        <f>'Marktpreise EEX NCG 2018'!A1659</f>
        <v>43297</v>
      </c>
      <c r="B1659" s="47">
        <f>'Marktpreise EEX NCG 2018'!G1659+'Bayer Gesamt 2018'!E$7</f>
        <v>0.20960000000000001</v>
      </c>
      <c r="C1659" s="47">
        <f>'Bayer Gesamt 2018'!M518</f>
        <v>0</v>
      </c>
      <c r="D1659" s="47"/>
      <c r="E1659" s="47">
        <f>IF(F1659&gt;0,F1659+'Bayer Gesamt 2018'!E$7,E1658)</f>
        <v>18.309600000000003</v>
      </c>
      <c r="F1659" s="47">
        <f>'Marktpreise EEX NCG 2018'!B1659</f>
        <v>0</v>
      </c>
      <c r="G1659">
        <f>'Marktpreise EEX NCG 2018'!H1659</f>
        <v>0</v>
      </c>
      <c r="H1659">
        <f>'Marktpreise EEX NCG 2018'!I1659</f>
        <v>0</v>
      </c>
      <c r="I1659">
        <f>'Marktpreise EEX NCG 2018'!N1659+0.19</f>
        <v>18.39777762525739</v>
      </c>
      <c r="J1659">
        <f t="shared" ref="J1659:M1659" si="219">J1658</f>
        <v>18.20929424091603</v>
      </c>
      <c r="K1659">
        <f t="shared" si="219"/>
        <v>16.766477862595423</v>
      </c>
      <c r="L1659">
        <f t="shared" si="219"/>
        <v>21.441374620678953</v>
      </c>
      <c r="M1659">
        <f t="shared" si="219"/>
        <v>17.838899178899783</v>
      </c>
    </row>
    <row r="1660" spans="1:13" x14ac:dyDescent="0.2">
      <c r="A1660" s="2">
        <f>'Marktpreise EEX NCG 2018'!A1660</f>
        <v>43298</v>
      </c>
      <c r="B1660" s="47">
        <f>'Marktpreise EEX NCG 2018'!G1660+'Bayer Gesamt 2018'!E$7</f>
        <v>0.20960000000000001</v>
      </c>
      <c r="C1660" s="47">
        <f>'Bayer Gesamt 2018'!M519</f>
        <v>0</v>
      </c>
      <c r="D1660" s="47"/>
      <c r="E1660" s="47">
        <f>IF(F1660&gt;0,F1660+'Bayer Gesamt 2018'!E$7,E1659)</f>
        <v>18.309600000000003</v>
      </c>
      <c r="F1660" s="47">
        <f>'Marktpreise EEX NCG 2018'!B1660</f>
        <v>0</v>
      </c>
      <c r="G1660">
        <f>'Marktpreise EEX NCG 2018'!H1660</f>
        <v>0</v>
      </c>
      <c r="H1660">
        <f>'Marktpreise EEX NCG 2018'!I1660</f>
        <v>0</v>
      </c>
      <c r="I1660">
        <f>'Marktpreise EEX NCG 2018'!N1660+0.19</f>
        <v>18.398503429355294</v>
      </c>
      <c r="J1660">
        <f t="shared" ref="J1660:M1660" si="220">J1659</f>
        <v>18.20929424091603</v>
      </c>
      <c r="K1660">
        <f t="shared" si="220"/>
        <v>16.766477862595423</v>
      </c>
      <c r="L1660">
        <f t="shared" si="220"/>
        <v>21.441374620678953</v>
      </c>
      <c r="M1660">
        <f t="shared" si="220"/>
        <v>17.838899178899783</v>
      </c>
    </row>
    <row r="1661" spans="1:13" x14ac:dyDescent="0.2">
      <c r="A1661" s="2">
        <f>'Marktpreise EEX NCG 2018'!A1661</f>
        <v>43299</v>
      </c>
      <c r="B1661" s="47">
        <f>'Marktpreise EEX NCG 2018'!G1661+'Bayer Gesamt 2018'!E$7</f>
        <v>0.20960000000000001</v>
      </c>
      <c r="C1661" s="47">
        <f>'Bayer Gesamt 2018'!M520</f>
        <v>0</v>
      </c>
      <c r="D1661" s="47"/>
      <c r="E1661" s="47">
        <f>IF(F1661&gt;0,F1661+'Bayer Gesamt 2018'!E$7,E1660)</f>
        <v>18.309600000000003</v>
      </c>
      <c r="F1661" s="47">
        <f>'Marktpreise EEX NCG 2018'!B1661</f>
        <v>0</v>
      </c>
      <c r="G1661">
        <f>'Marktpreise EEX NCG 2018'!H1661</f>
        <v>0</v>
      </c>
      <c r="H1661">
        <f>'Marktpreise EEX NCG 2018'!I1661</f>
        <v>0</v>
      </c>
      <c r="I1661">
        <f>'Marktpreise EEX NCG 2018'!N1661+0.19</f>
        <v>18.399107607950665</v>
      </c>
      <c r="J1661">
        <f t="shared" ref="J1661:M1661" si="221">J1660</f>
        <v>18.20929424091603</v>
      </c>
      <c r="K1661">
        <f t="shared" si="221"/>
        <v>16.766477862595423</v>
      </c>
      <c r="L1661">
        <f t="shared" si="221"/>
        <v>21.441374620678953</v>
      </c>
      <c r="M1661">
        <f t="shared" si="221"/>
        <v>17.838899178899783</v>
      </c>
    </row>
    <row r="1662" spans="1:13" x14ac:dyDescent="0.2">
      <c r="A1662" s="2">
        <f>'Marktpreise EEX NCG 2018'!A1662</f>
        <v>43300</v>
      </c>
      <c r="B1662" s="47">
        <f>'Marktpreise EEX NCG 2018'!G1662+'Bayer Gesamt 2018'!E$7</f>
        <v>0.20960000000000001</v>
      </c>
      <c r="C1662" s="47">
        <f>'Bayer Gesamt 2018'!M521</f>
        <v>0</v>
      </c>
      <c r="D1662" s="47"/>
      <c r="E1662" s="47">
        <f>IF(F1662&gt;0,F1662+'Bayer Gesamt 2018'!E$7,E1661)</f>
        <v>18.309600000000003</v>
      </c>
      <c r="F1662" s="47">
        <f>'Marktpreise EEX NCG 2018'!B1662</f>
        <v>0</v>
      </c>
      <c r="G1662">
        <f>'Marktpreise EEX NCG 2018'!H1662</f>
        <v>0</v>
      </c>
      <c r="H1662">
        <f>'Marktpreise EEX NCG 2018'!I1662</f>
        <v>0</v>
      </c>
      <c r="I1662">
        <f>'Marktpreise EEX NCG 2018'!N1662+0.19</f>
        <v>18.399576712328781</v>
      </c>
      <c r="J1662">
        <f t="shared" ref="J1662:M1662" si="222">J1661</f>
        <v>18.20929424091603</v>
      </c>
      <c r="K1662">
        <f t="shared" si="222"/>
        <v>16.766477862595423</v>
      </c>
      <c r="L1662">
        <f t="shared" si="222"/>
        <v>21.441374620678953</v>
      </c>
      <c r="M1662">
        <f t="shared" si="222"/>
        <v>17.838899178899783</v>
      </c>
    </row>
    <row r="1663" spans="1:13" x14ac:dyDescent="0.2">
      <c r="A1663" s="2">
        <f>'Marktpreise EEX NCG 2018'!A1663</f>
        <v>43301</v>
      </c>
      <c r="B1663" s="47">
        <f>'Marktpreise EEX NCG 2018'!G1663+'Bayer Gesamt 2018'!E$7</f>
        <v>0.20960000000000001</v>
      </c>
      <c r="C1663" s="47">
        <f>'Bayer Gesamt 2018'!M522</f>
        <v>0</v>
      </c>
      <c r="D1663" s="47"/>
      <c r="E1663" s="47">
        <f>IF(F1663&gt;0,F1663+'Bayer Gesamt 2018'!E$7,E1662)</f>
        <v>18.309600000000003</v>
      </c>
      <c r="F1663" s="47">
        <f>'Marktpreise EEX NCG 2018'!B1663</f>
        <v>0</v>
      </c>
      <c r="G1663">
        <f>'Marktpreise EEX NCG 2018'!H1663</f>
        <v>0</v>
      </c>
      <c r="H1663">
        <f>'Marktpreise EEX NCG 2018'!I1663</f>
        <v>0</v>
      </c>
      <c r="I1663" t="e">
        <f>'Marktpreise EEX NCG 2018'!N1663+0.19</f>
        <v>#DIV/0!</v>
      </c>
      <c r="J1663">
        <f t="shared" ref="J1663:M1663" si="223">J1662</f>
        <v>18.20929424091603</v>
      </c>
      <c r="K1663">
        <f t="shared" si="223"/>
        <v>16.766477862595423</v>
      </c>
      <c r="L1663">
        <f t="shared" si="223"/>
        <v>21.441374620678953</v>
      </c>
      <c r="M1663">
        <f t="shared" si="223"/>
        <v>17.838899178899783</v>
      </c>
    </row>
    <row r="1664" spans="1:13" x14ac:dyDescent="0.2">
      <c r="A1664" s="2">
        <f>'Marktpreise EEX NCG 2018'!A1664</f>
        <v>43302</v>
      </c>
      <c r="B1664" s="47">
        <f>'Marktpreise EEX NCG 2018'!G1664+'Bayer Gesamt 2018'!E$7</f>
        <v>0.20960000000000001</v>
      </c>
      <c r="C1664" s="47">
        <f>'Bayer Gesamt 2018'!M523</f>
        <v>0</v>
      </c>
      <c r="D1664" s="47"/>
      <c r="E1664" s="47">
        <f>IF(F1664&gt;0,F1664+'Bayer Gesamt 2018'!E$7,E1663)</f>
        <v>18.309600000000003</v>
      </c>
      <c r="F1664" s="47">
        <f>'Marktpreise EEX NCG 2018'!B1664</f>
        <v>0</v>
      </c>
      <c r="G1664">
        <f>'Marktpreise EEX NCG 2018'!H1664</f>
        <v>0</v>
      </c>
      <c r="H1664">
        <f>'Marktpreise EEX NCG 2018'!I1664</f>
        <v>0</v>
      </c>
      <c r="I1664" t="e">
        <f>'Marktpreise EEX NCG 2018'!N1664+0.19</f>
        <v>#DIV/0!</v>
      </c>
      <c r="J1664">
        <f t="shared" ref="J1664:M1664" si="224">J1663</f>
        <v>18.20929424091603</v>
      </c>
      <c r="K1664">
        <f t="shared" si="224"/>
        <v>16.766477862595423</v>
      </c>
      <c r="L1664">
        <f t="shared" si="224"/>
        <v>21.441374620678953</v>
      </c>
      <c r="M1664">
        <f t="shared" si="224"/>
        <v>17.838899178899783</v>
      </c>
    </row>
    <row r="1665" spans="1:13" x14ac:dyDescent="0.2">
      <c r="A1665" s="2">
        <f>'Marktpreise EEX NCG 2018'!A1665</f>
        <v>43303</v>
      </c>
      <c r="B1665" s="47">
        <f>'Marktpreise EEX NCG 2018'!G1665+'Bayer Gesamt 2018'!E$7</f>
        <v>0.20960000000000001</v>
      </c>
      <c r="C1665" s="47">
        <f>'Bayer Gesamt 2018'!M524</f>
        <v>0</v>
      </c>
      <c r="D1665" s="47"/>
      <c r="E1665" s="47">
        <f>IF(F1665&gt;0,F1665+'Bayer Gesamt 2018'!E$7,E1664)</f>
        <v>18.309600000000003</v>
      </c>
      <c r="F1665" s="47">
        <f>'Marktpreise EEX NCG 2018'!B1665</f>
        <v>0</v>
      </c>
      <c r="G1665">
        <f>'Marktpreise EEX NCG 2018'!H1665</f>
        <v>0</v>
      </c>
      <c r="H1665">
        <f>'Marktpreise EEX NCG 2018'!I1665</f>
        <v>0</v>
      </c>
      <c r="I1665" t="e">
        <f>'Marktpreise EEX NCG 2018'!N1665+0.19</f>
        <v>#DIV/0!</v>
      </c>
      <c r="J1665">
        <f t="shared" ref="J1665:M1665" si="225">J1664</f>
        <v>18.20929424091603</v>
      </c>
      <c r="K1665">
        <f t="shared" si="225"/>
        <v>16.766477862595423</v>
      </c>
      <c r="L1665">
        <f t="shared" si="225"/>
        <v>21.441374620678953</v>
      </c>
      <c r="M1665">
        <f t="shared" si="225"/>
        <v>17.838899178899783</v>
      </c>
    </row>
    <row r="1666" spans="1:13" x14ac:dyDescent="0.2">
      <c r="A1666" s="2">
        <f>'Marktpreise EEX NCG 2018'!A1666</f>
        <v>43304</v>
      </c>
      <c r="B1666" s="47">
        <f>'Marktpreise EEX NCG 2018'!G1666+'Bayer Gesamt 2018'!E$7</f>
        <v>0.20960000000000001</v>
      </c>
      <c r="C1666" s="47">
        <f>'Bayer Gesamt 2018'!M525</f>
        <v>0</v>
      </c>
      <c r="D1666" s="47"/>
      <c r="E1666" s="47">
        <f>IF(F1666&gt;0,F1666+'Bayer Gesamt 2018'!E$7,E1665)</f>
        <v>18.309600000000003</v>
      </c>
      <c r="F1666" s="47">
        <f>'Marktpreise EEX NCG 2018'!B1666</f>
        <v>0</v>
      </c>
      <c r="G1666">
        <f>'Marktpreise EEX NCG 2018'!H1666</f>
        <v>0</v>
      </c>
      <c r="H1666">
        <f>'Marktpreise EEX NCG 2018'!I1666</f>
        <v>0</v>
      </c>
      <c r="I1666" t="e">
        <f>'Marktpreise EEX NCG 2018'!N1666+0.19</f>
        <v>#DIV/0!</v>
      </c>
      <c r="J1666">
        <f t="shared" ref="J1666:M1666" si="226">J1665</f>
        <v>18.20929424091603</v>
      </c>
      <c r="K1666">
        <f t="shared" si="226"/>
        <v>16.766477862595423</v>
      </c>
      <c r="L1666">
        <f t="shared" si="226"/>
        <v>21.441374620678953</v>
      </c>
      <c r="M1666">
        <f t="shared" si="226"/>
        <v>17.838899178899783</v>
      </c>
    </row>
    <row r="1667" spans="1:13" x14ac:dyDescent="0.2">
      <c r="A1667" s="2">
        <f>'Marktpreise EEX NCG 2018'!A1667</f>
        <v>43305</v>
      </c>
      <c r="B1667" s="47">
        <f>'Marktpreise EEX NCG 2018'!G1667+'Bayer Gesamt 2018'!E$7</f>
        <v>0.20960000000000001</v>
      </c>
      <c r="C1667" s="47">
        <f>'Bayer Gesamt 2018'!M526</f>
        <v>0</v>
      </c>
      <c r="D1667" s="47"/>
      <c r="E1667" s="47">
        <f>IF(F1667&gt;0,F1667+'Bayer Gesamt 2018'!E$7,E1666)</f>
        <v>18.309600000000003</v>
      </c>
      <c r="F1667" s="47">
        <f>'Marktpreise EEX NCG 2018'!B1667</f>
        <v>0</v>
      </c>
      <c r="G1667">
        <f>'Marktpreise EEX NCG 2018'!H1667</f>
        <v>0</v>
      </c>
      <c r="H1667">
        <f>'Marktpreise EEX NCG 2018'!I1667</f>
        <v>0</v>
      </c>
      <c r="I1667" t="e">
        <f>'Marktpreise EEX NCG 2018'!N1667+0.19</f>
        <v>#DIV/0!</v>
      </c>
      <c r="J1667">
        <f t="shared" ref="J1667:M1667" si="227">J1666</f>
        <v>18.20929424091603</v>
      </c>
      <c r="K1667">
        <f t="shared" si="227"/>
        <v>16.766477862595423</v>
      </c>
      <c r="L1667">
        <f t="shared" si="227"/>
        <v>21.441374620678953</v>
      </c>
      <c r="M1667">
        <f t="shared" si="227"/>
        <v>17.838899178899783</v>
      </c>
    </row>
    <row r="1668" spans="1:13" x14ac:dyDescent="0.2">
      <c r="A1668" s="2">
        <f>'Marktpreise EEX NCG 2018'!A1668</f>
        <v>43306</v>
      </c>
      <c r="B1668" s="47">
        <f>'Marktpreise EEX NCG 2018'!G1668+'Bayer Gesamt 2018'!E$7</f>
        <v>0.20960000000000001</v>
      </c>
      <c r="C1668" s="47">
        <f>'Bayer Gesamt 2018'!M527</f>
        <v>0</v>
      </c>
      <c r="D1668" s="47"/>
      <c r="E1668" s="47">
        <f>IF(F1668&gt;0,F1668+'Bayer Gesamt 2018'!E$7,E1667)</f>
        <v>18.309600000000003</v>
      </c>
      <c r="F1668" s="47">
        <f>'Marktpreise EEX NCG 2018'!B1668</f>
        <v>0</v>
      </c>
      <c r="G1668">
        <f>'Marktpreise EEX NCG 2018'!H1668</f>
        <v>0</v>
      </c>
      <c r="H1668">
        <f>'Marktpreise EEX NCG 2018'!I1668</f>
        <v>0</v>
      </c>
      <c r="I1668" t="e">
        <f>'Marktpreise EEX NCG 2018'!N1668+0.19</f>
        <v>#DIV/0!</v>
      </c>
      <c r="J1668">
        <f t="shared" ref="J1668:M1668" si="228">J1667</f>
        <v>18.20929424091603</v>
      </c>
      <c r="K1668">
        <f t="shared" si="228"/>
        <v>16.766477862595423</v>
      </c>
      <c r="L1668">
        <f t="shared" si="228"/>
        <v>21.441374620678953</v>
      </c>
      <c r="M1668">
        <f t="shared" si="228"/>
        <v>17.838899178899783</v>
      </c>
    </row>
    <row r="1669" spans="1:13" x14ac:dyDescent="0.2">
      <c r="A1669" s="2">
        <f>'Marktpreise EEX NCG 2018'!A1669</f>
        <v>43307</v>
      </c>
      <c r="B1669" s="47">
        <f>'Marktpreise EEX NCG 2018'!G1669+'Bayer Gesamt 2018'!E$7</f>
        <v>0.20960000000000001</v>
      </c>
      <c r="C1669" s="47">
        <f>'Bayer Gesamt 2018'!M528</f>
        <v>0</v>
      </c>
      <c r="D1669" s="47"/>
      <c r="E1669" s="47">
        <f>IF(F1669&gt;0,F1669+'Bayer Gesamt 2018'!E$7,E1668)</f>
        <v>18.309600000000003</v>
      </c>
      <c r="F1669" s="47">
        <f>'Marktpreise EEX NCG 2018'!B1669</f>
        <v>0</v>
      </c>
      <c r="G1669">
        <f>'Marktpreise EEX NCG 2018'!H1669</f>
        <v>0</v>
      </c>
      <c r="H1669">
        <f>'Marktpreise EEX NCG 2018'!I1669</f>
        <v>0</v>
      </c>
      <c r="I1669" t="e">
        <f>'Marktpreise EEX NCG 2018'!N1669+0.19</f>
        <v>#DIV/0!</v>
      </c>
      <c r="J1669">
        <f t="shared" ref="J1669:M1669" si="229">J1668</f>
        <v>18.20929424091603</v>
      </c>
      <c r="K1669">
        <f t="shared" si="229"/>
        <v>16.766477862595423</v>
      </c>
      <c r="L1669">
        <f t="shared" si="229"/>
        <v>21.441374620678953</v>
      </c>
      <c r="M1669">
        <f t="shared" si="229"/>
        <v>17.838899178899783</v>
      </c>
    </row>
    <row r="1670" spans="1:13" x14ac:dyDescent="0.2">
      <c r="A1670" s="2">
        <f>'Marktpreise EEX NCG 2018'!A1670</f>
        <v>43308</v>
      </c>
      <c r="B1670" s="47">
        <f>'Marktpreise EEX NCG 2018'!G1670+'Bayer Gesamt 2018'!E$7</f>
        <v>0.20960000000000001</v>
      </c>
      <c r="C1670" s="47">
        <f>'Bayer Gesamt 2018'!M529</f>
        <v>0</v>
      </c>
      <c r="D1670" s="47"/>
      <c r="E1670" s="47">
        <f>IF(F1670&gt;0,F1670+'Bayer Gesamt 2018'!E$7,E1669)</f>
        <v>18.309600000000003</v>
      </c>
      <c r="F1670" s="47">
        <f>'Marktpreise EEX NCG 2018'!B1670</f>
        <v>0</v>
      </c>
      <c r="G1670">
        <f>'Marktpreise EEX NCG 2018'!H1670</f>
        <v>0</v>
      </c>
      <c r="H1670">
        <f>'Marktpreise EEX NCG 2018'!I1670</f>
        <v>0</v>
      </c>
      <c r="I1670" t="e">
        <f>'Marktpreise EEX NCG 2018'!N1670+0.19</f>
        <v>#DIV/0!</v>
      </c>
      <c r="J1670">
        <f t="shared" ref="J1670:M1670" si="230">J1669</f>
        <v>18.20929424091603</v>
      </c>
      <c r="K1670">
        <f t="shared" si="230"/>
        <v>16.766477862595423</v>
      </c>
      <c r="L1670">
        <f t="shared" si="230"/>
        <v>21.441374620678953</v>
      </c>
      <c r="M1670">
        <f t="shared" si="230"/>
        <v>17.838899178899783</v>
      </c>
    </row>
    <row r="1671" spans="1:13" x14ac:dyDescent="0.2">
      <c r="A1671" s="2">
        <f>'Marktpreise EEX NCG 2018'!A1671</f>
        <v>43309</v>
      </c>
      <c r="B1671" s="47">
        <f>'Marktpreise EEX NCG 2018'!G1671+'Bayer Gesamt 2018'!E$7</f>
        <v>0.20960000000000001</v>
      </c>
      <c r="C1671" s="47">
        <f>'Bayer Gesamt 2018'!M530</f>
        <v>0</v>
      </c>
      <c r="D1671" s="47"/>
      <c r="E1671" s="47">
        <f>IF(F1671&gt;0,F1671+'Bayer Gesamt 2018'!E$7,E1670)</f>
        <v>18.309600000000003</v>
      </c>
      <c r="F1671" s="47">
        <f>'Marktpreise EEX NCG 2018'!B1671</f>
        <v>0</v>
      </c>
      <c r="G1671">
        <f>'Marktpreise EEX NCG 2018'!H1671</f>
        <v>0</v>
      </c>
      <c r="H1671">
        <f>'Marktpreise EEX NCG 2018'!I1671</f>
        <v>0</v>
      </c>
      <c r="I1671" t="e">
        <f>'Marktpreise EEX NCG 2018'!N1671+0.19</f>
        <v>#DIV/0!</v>
      </c>
      <c r="J1671">
        <f t="shared" ref="J1671:M1671" si="231">J1670</f>
        <v>18.20929424091603</v>
      </c>
      <c r="K1671">
        <f t="shared" si="231"/>
        <v>16.766477862595423</v>
      </c>
      <c r="L1671">
        <f t="shared" si="231"/>
        <v>21.441374620678953</v>
      </c>
      <c r="M1671">
        <f t="shared" si="231"/>
        <v>17.838899178899783</v>
      </c>
    </row>
    <row r="1672" spans="1:13" x14ac:dyDescent="0.2">
      <c r="A1672" s="2">
        <f>'Marktpreise EEX NCG 2018'!A1672</f>
        <v>43310</v>
      </c>
      <c r="B1672" s="47">
        <f>'Marktpreise EEX NCG 2018'!G1672+'Bayer Gesamt 2018'!E$7</f>
        <v>0.20960000000000001</v>
      </c>
      <c r="C1672" s="47">
        <f>'Bayer Gesamt 2018'!M531</f>
        <v>0</v>
      </c>
      <c r="D1672" s="47"/>
      <c r="E1672" s="47">
        <f>IF(F1672&gt;0,F1672+'Bayer Gesamt 2018'!E$7,E1671)</f>
        <v>18.309600000000003</v>
      </c>
      <c r="F1672" s="47">
        <f>'Marktpreise EEX NCG 2018'!B1672</f>
        <v>0</v>
      </c>
      <c r="G1672">
        <f>'Marktpreise EEX NCG 2018'!H1672</f>
        <v>0</v>
      </c>
      <c r="H1672">
        <f>'Marktpreise EEX NCG 2018'!I1672</f>
        <v>0</v>
      </c>
      <c r="I1672" t="e">
        <f>'Marktpreise EEX NCG 2018'!N1672+0.19</f>
        <v>#DIV/0!</v>
      </c>
      <c r="J1672">
        <f t="shared" ref="J1672:M1672" si="232">J1671</f>
        <v>18.20929424091603</v>
      </c>
      <c r="K1672">
        <f t="shared" si="232"/>
        <v>16.766477862595423</v>
      </c>
      <c r="L1672">
        <f t="shared" si="232"/>
        <v>21.441374620678953</v>
      </c>
      <c r="M1672">
        <f t="shared" si="232"/>
        <v>17.838899178899783</v>
      </c>
    </row>
    <row r="1673" spans="1:13" x14ac:dyDescent="0.2">
      <c r="A1673" s="2">
        <f>'Marktpreise EEX NCG 2018'!A1673</f>
        <v>43311</v>
      </c>
      <c r="B1673" s="47">
        <f>'Marktpreise EEX NCG 2018'!G1673+'Bayer Gesamt 2018'!E$7</f>
        <v>0.20960000000000001</v>
      </c>
      <c r="C1673" s="47">
        <f>'Bayer Gesamt 2018'!M532</f>
        <v>0</v>
      </c>
      <c r="D1673" s="47"/>
      <c r="E1673" s="47">
        <f>IF(F1673&gt;0,F1673+'Bayer Gesamt 2018'!E$7,E1672)</f>
        <v>18.309600000000003</v>
      </c>
      <c r="F1673" s="47">
        <f>'Marktpreise EEX NCG 2018'!B1673</f>
        <v>0</v>
      </c>
      <c r="G1673">
        <f>'Marktpreise EEX NCG 2018'!H1673</f>
        <v>0</v>
      </c>
      <c r="H1673">
        <f>'Marktpreise EEX NCG 2018'!I1673</f>
        <v>0</v>
      </c>
      <c r="I1673" t="e">
        <f>'Marktpreise EEX NCG 2018'!N1673+0.19</f>
        <v>#DIV/0!</v>
      </c>
      <c r="J1673">
        <f t="shared" ref="J1673:M1673" si="233">J1672</f>
        <v>18.20929424091603</v>
      </c>
      <c r="K1673">
        <f t="shared" si="233"/>
        <v>16.766477862595423</v>
      </c>
      <c r="L1673">
        <f t="shared" si="233"/>
        <v>21.441374620678953</v>
      </c>
      <c r="M1673">
        <f t="shared" si="233"/>
        <v>17.838899178899783</v>
      </c>
    </row>
    <row r="1674" spans="1:13" x14ac:dyDescent="0.2">
      <c r="A1674" s="2">
        <f>'Marktpreise EEX NCG 2018'!A1674</f>
        <v>43312</v>
      </c>
      <c r="B1674" s="47">
        <f>'Marktpreise EEX NCG 2018'!G1674+'Bayer Gesamt 2018'!E$7</f>
        <v>0.20960000000000001</v>
      </c>
      <c r="C1674" s="47">
        <f>'Bayer Gesamt 2018'!M533</f>
        <v>0</v>
      </c>
      <c r="D1674" s="47"/>
      <c r="E1674" s="47">
        <f>IF(F1674&gt;0,F1674+'Bayer Gesamt 2018'!E$7,E1673)</f>
        <v>18.309600000000003</v>
      </c>
      <c r="F1674" s="47">
        <f>'Marktpreise EEX NCG 2018'!B1674</f>
        <v>0</v>
      </c>
      <c r="G1674">
        <f>'Marktpreise EEX NCG 2018'!H1674</f>
        <v>0</v>
      </c>
      <c r="H1674">
        <f>'Marktpreise EEX NCG 2018'!I1674</f>
        <v>0</v>
      </c>
      <c r="I1674" t="e">
        <f>'Marktpreise EEX NCG 2018'!N1674+0.19</f>
        <v>#DIV/0!</v>
      </c>
      <c r="J1674">
        <f t="shared" ref="J1674:M1674" si="234">J1673</f>
        <v>18.20929424091603</v>
      </c>
      <c r="K1674">
        <f t="shared" si="234"/>
        <v>16.766477862595423</v>
      </c>
      <c r="L1674">
        <f t="shared" si="234"/>
        <v>21.441374620678953</v>
      </c>
      <c r="M1674">
        <f t="shared" si="234"/>
        <v>17.838899178899783</v>
      </c>
    </row>
    <row r="1675" spans="1:13" x14ac:dyDescent="0.2">
      <c r="A1675" s="2">
        <f>'Marktpreise EEX NCG 2018'!A1675</f>
        <v>43313</v>
      </c>
      <c r="B1675" s="47">
        <f>'Marktpreise EEX NCG 2018'!G1675+'Bayer Gesamt 2018'!E$7</f>
        <v>0.20960000000000001</v>
      </c>
      <c r="C1675" s="47">
        <f>'Bayer Gesamt 2018'!M534</f>
        <v>0</v>
      </c>
      <c r="D1675" s="47"/>
      <c r="E1675" s="47">
        <f>IF(F1675&gt;0,F1675+'Bayer Gesamt 2018'!E$7,E1674)</f>
        <v>18.309600000000003</v>
      </c>
      <c r="F1675" s="47">
        <f>'Marktpreise EEX NCG 2018'!B1675</f>
        <v>0</v>
      </c>
      <c r="G1675">
        <f>'Marktpreise EEX NCG 2018'!H1675</f>
        <v>0</v>
      </c>
      <c r="H1675">
        <f>'Marktpreise EEX NCG 2018'!I1675</f>
        <v>0</v>
      </c>
      <c r="I1675" t="e">
        <f>'Marktpreise EEX NCG 2018'!N1675+0.19</f>
        <v>#DIV/0!</v>
      </c>
      <c r="J1675">
        <f>'Portfolioübersicht Bayer'!I26</f>
        <v>18.20929424091603</v>
      </c>
      <c r="K1675">
        <f t="shared" ref="K1675" si="235">K1674</f>
        <v>16.766477862595423</v>
      </c>
      <c r="L1675">
        <f>'Portfolioübersicht Bayer'!I71</f>
        <v>21.602758905488223</v>
      </c>
      <c r="M1675">
        <f>'Portfolioübersicht Bayer'!I65</f>
        <v>17.875920733835027</v>
      </c>
    </row>
    <row r="1676" spans="1:13" x14ac:dyDescent="0.2">
      <c r="A1676" s="2">
        <f>'Marktpreise EEX NCG 2018'!A1676</f>
        <v>43314</v>
      </c>
      <c r="B1676" s="47">
        <f>'Marktpreise EEX NCG 2018'!G1676+'Bayer Gesamt 2018'!E$7</f>
        <v>0.20960000000000001</v>
      </c>
      <c r="C1676" s="47">
        <f>'Bayer Gesamt 2018'!M535</f>
        <v>0</v>
      </c>
      <c r="D1676" s="47"/>
      <c r="E1676" s="47">
        <f>IF(F1676&gt;0,F1676+'Bayer Gesamt 2018'!E$7,E1675)</f>
        <v>18.309600000000003</v>
      </c>
      <c r="F1676" s="47">
        <f>'Marktpreise EEX NCG 2018'!B1676</f>
        <v>0</v>
      </c>
      <c r="G1676">
        <f>'Marktpreise EEX NCG 2018'!H1676</f>
        <v>0</v>
      </c>
      <c r="H1676">
        <f>'Marktpreise EEX NCG 2018'!I1676</f>
        <v>0</v>
      </c>
      <c r="I1676" t="e">
        <f>'Marktpreise EEX NCG 2018'!N1676+0.19</f>
        <v>#DIV/0!</v>
      </c>
      <c r="J1676">
        <f t="shared" ref="J1676:M1676" si="236">J1675</f>
        <v>18.20929424091603</v>
      </c>
      <c r="K1676">
        <f t="shared" si="236"/>
        <v>16.766477862595423</v>
      </c>
      <c r="L1676">
        <f t="shared" si="236"/>
        <v>21.602758905488223</v>
      </c>
      <c r="M1676">
        <f t="shared" si="236"/>
        <v>17.875920733835027</v>
      </c>
    </row>
    <row r="1677" spans="1:13" x14ac:dyDescent="0.2">
      <c r="A1677" s="2">
        <f>'Marktpreise EEX NCG 2018'!A1677</f>
        <v>43315</v>
      </c>
      <c r="B1677" s="47">
        <f>'Marktpreise EEX NCG 2018'!G1677+'Bayer Gesamt 2018'!E$7</f>
        <v>0.20960000000000001</v>
      </c>
      <c r="C1677" s="47">
        <f>'Bayer Gesamt 2018'!M536</f>
        <v>0</v>
      </c>
      <c r="D1677" s="47"/>
      <c r="E1677" s="47">
        <f>IF(F1677&gt;0,F1677+'Bayer Gesamt 2018'!E$7,E1676)</f>
        <v>18.309600000000003</v>
      </c>
      <c r="F1677" s="47">
        <f>'Marktpreise EEX NCG 2018'!B1677</f>
        <v>0</v>
      </c>
      <c r="G1677">
        <f>'Marktpreise EEX NCG 2018'!H1677</f>
        <v>0</v>
      </c>
      <c r="H1677">
        <f>'Marktpreise EEX NCG 2018'!I1677</f>
        <v>0</v>
      </c>
      <c r="I1677" t="e">
        <f>'Marktpreise EEX NCG 2018'!N1677+0.19</f>
        <v>#DIV/0!</v>
      </c>
      <c r="J1677">
        <f t="shared" ref="J1677:M1677" si="237">J1676</f>
        <v>18.20929424091603</v>
      </c>
      <c r="K1677">
        <f t="shared" si="237"/>
        <v>16.766477862595423</v>
      </c>
      <c r="L1677">
        <f t="shared" si="237"/>
        <v>21.602758905488223</v>
      </c>
      <c r="M1677">
        <f t="shared" si="237"/>
        <v>17.875920733835027</v>
      </c>
    </row>
    <row r="1678" spans="1:13" x14ac:dyDescent="0.2">
      <c r="A1678" s="2">
        <f>'Marktpreise EEX NCG 2018'!A1678</f>
        <v>43316</v>
      </c>
      <c r="B1678" s="47">
        <f>'Marktpreise EEX NCG 2018'!G1678+'Bayer Gesamt 2018'!E$7</f>
        <v>0.20960000000000001</v>
      </c>
      <c r="C1678" s="47">
        <f>'Bayer Gesamt 2018'!M537</f>
        <v>0</v>
      </c>
      <c r="D1678" s="47"/>
      <c r="E1678" s="47">
        <f>IF(F1678&gt;0,F1678+'Bayer Gesamt 2018'!E$7,E1677)</f>
        <v>18.309600000000003</v>
      </c>
      <c r="F1678" s="47">
        <f>'Marktpreise EEX NCG 2018'!B1678</f>
        <v>0</v>
      </c>
      <c r="G1678">
        <f>'Marktpreise EEX NCG 2018'!H1678</f>
        <v>0</v>
      </c>
      <c r="H1678">
        <f>'Marktpreise EEX NCG 2018'!I1678</f>
        <v>0</v>
      </c>
      <c r="I1678" t="e">
        <f>'Marktpreise EEX NCG 2018'!N1678+0.19</f>
        <v>#DIV/0!</v>
      </c>
      <c r="J1678">
        <f t="shared" ref="J1678:M1678" si="238">J1677</f>
        <v>18.20929424091603</v>
      </c>
      <c r="K1678">
        <f t="shared" si="238"/>
        <v>16.766477862595423</v>
      </c>
      <c r="L1678">
        <f t="shared" si="238"/>
        <v>21.602758905488223</v>
      </c>
      <c r="M1678">
        <f t="shared" si="238"/>
        <v>17.875920733835027</v>
      </c>
    </row>
    <row r="1679" spans="1:13" x14ac:dyDescent="0.2">
      <c r="A1679" s="2">
        <f>'Marktpreise EEX NCG 2018'!A1679</f>
        <v>43317</v>
      </c>
      <c r="B1679" s="47">
        <f>'Marktpreise EEX NCG 2018'!G1679+'Bayer Gesamt 2018'!E$7</f>
        <v>0.20960000000000001</v>
      </c>
      <c r="C1679" s="47">
        <f>'Bayer Gesamt 2018'!M538</f>
        <v>0</v>
      </c>
      <c r="D1679" s="47"/>
      <c r="E1679" s="47">
        <f>IF(F1679&gt;0,F1679+'Bayer Gesamt 2018'!E$7,E1678)</f>
        <v>18.309600000000003</v>
      </c>
      <c r="F1679" s="47">
        <f>'Marktpreise EEX NCG 2018'!B1679</f>
        <v>0</v>
      </c>
      <c r="G1679">
        <f>'Marktpreise EEX NCG 2018'!H1679</f>
        <v>0</v>
      </c>
      <c r="H1679">
        <f>'Marktpreise EEX NCG 2018'!I1679</f>
        <v>0</v>
      </c>
      <c r="I1679" t="e">
        <f>'Marktpreise EEX NCG 2018'!N1679+0.19</f>
        <v>#DIV/0!</v>
      </c>
      <c r="J1679">
        <f t="shared" ref="J1679:M1679" si="239">J1678</f>
        <v>18.20929424091603</v>
      </c>
      <c r="K1679">
        <f t="shared" si="239"/>
        <v>16.766477862595423</v>
      </c>
      <c r="L1679">
        <f t="shared" si="239"/>
        <v>21.602758905488223</v>
      </c>
      <c r="M1679">
        <f t="shared" si="239"/>
        <v>17.875920733835027</v>
      </c>
    </row>
    <row r="1680" spans="1:13" x14ac:dyDescent="0.2">
      <c r="A1680" s="2">
        <f>'Marktpreise EEX NCG 2018'!A1680</f>
        <v>43318</v>
      </c>
      <c r="B1680" s="47">
        <f>'Marktpreise EEX NCG 2018'!G1680+'Bayer Gesamt 2018'!E$7</f>
        <v>0.20960000000000001</v>
      </c>
      <c r="C1680" s="47">
        <f>'Bayer Gesamt 2018'!M539</f>
        <v>0</v>
      </c>
      <c r="D1680" s="47"/>
      <c r="E1680" s="47">
        <f>IF(F1680&gt;0,F1680+'Bayer Gesamt 2018'!E$7,E1679)</f>
        <v>18.309600000000003</v>
      </c>
      <c r="F1680" s="47">
        <f>'Marktpreise EEX NCG 2018'!B1680</f>
        <v>0</v>
      </c>
      <c r="G1680">
        <f>'Marktpreise EEX NCG 2018'!H1680</f>
        <v>0</v>
      </c>
      <c r="H1680">
        <f>'Marktpreise EEX NCG 2018'!I1680</f>
        <v>0</v>
      </c>
      <c r="I1680" t="e">
        <f>'Marktpreise EEX NCG 2018'!N1680+0.19</f>
        <v>#DIV/0!</v>
      </c>
      <c r="J1680">
        <f t="shared" ref="J1680:M1680" si="240">J1679</f>
        <v>18.20929424091603</v>
      </c>
      <c r="K1680">
        <f t="shared" si="240"/>
        <v>16.766477862595423</v>
      </c>
      <c r="L1680">
        <f t="shared" si="240"/>
        <v>21.602758905488223</v>
      </c>
      <c r="M1680">
        <f t="shared" si="240"/>
        <v>17.875920733835027</v>
      </c>
    </row>
    <row r="1681" spans="1:13" x14ac:dyDescent="0.2">
      <c r="A1681" s="2">
        <f>'Marktpreise EEX NCG 2018'!A1681</f>
        <v>43319</v>
      </c>
      <c r="B1681" s="47">
        <f>'Marktpreise EEX NCG 2018'!G1681+'Bayer Gesamt 2018'!E$7</f>
        <v>0.20960000000000001</v>
      </c>
      <c r="C1681" s="47">
        <f>'Bayer Gesamt 2018'!M540</f>
        <v>0</v>
      </c>
      <c r="D1681" s="47"/>
      <c r="E1681" s="47">
        <f>IF(F1681&gt;0,F1681+'Bayer Gesamt 2018'!E$7,E1680)</f>
        <v>18.309600000000003</v>
      </c>
      <c r="F1681" s="47">
        <f>'Marktpreise EEX NCG 2018'!B1681</f>
        <v>0</v>
      </c>
      <c r="G1681">
        <f>'Marktpreise EEX NCG 2018'!H1681</f>
        <v>0</v>
      </c>
      <c r="H1681">
        <f>'Marktpreise EEX NCG 2018'!I1681</f>
        <v>0</v>
      </c>
      <c r="I1681" t="e">
        <f>'Marktpreise EEX NCG 2018'!N1681+0.19</f>
        <v>#DIV/0!</v>
      </c>
      <c r="J1681">
        <f t="shared" ref="J1681:M1681" si="241">J1680</f>
        <v>18.20929424091603</v>
      </c>
      <c r="K1681">
        <f t="shared" si="241"/>
        <v>16.766477862595423</v>
      </c>
      <c r="L1681">
        <f t="shared" si="241"/>
        <v>21.602758905488223</v>
      </c>
      <c r="M1681">
        <f t="shared" si="241"/>
        <v>17.875920733835027</v>
      </c>
    </row>
    <row r="1682" spans="1:13" x14ac:dyDescent="0.2">
      <c r="A1682" s="2">
        <f>'Marktpreise EEX NCG 2018'!A1682</f>
        <v>43320</v>
      </c>
      <c r="B1682" s="47">
        <f>'Marktpreise EEX NCG 2018'!G1682+'Bayer Gesamt 2018'!E$7</f>
        <v>0.20960000000000001</v>
      </c>
      <c r="C1682" s="47">
        <f>'Bayer Gesamt 2018'!M541</f>
        <v>0</v>
      </c>
      <c r="D1682" s="47"/>
      <c r="E1682" s="47">
        <f>IF(F1682&gt;0,F1682+'Bayer Gesamt 2018'!E$7,E1681)</f>
        <v>18.309600000000003</v>
      </c>
      <c r="F1682" s="47">
        <f>'Marktpreise EEX NCG 2018'!B1682</f>
        <v>0</v>
      </c>
      <c r="G1682">
        <f>'Marktpreise EEX NCG 2018'!H1682</f>
        <v>0</v>
      </c>
      <c r="H1682">
        <f>'Marktpreise EEX NCG 2018'!I1682</f>
        <v>0</v>
      </c>
      <c r="I1682" t="e">
        <f>'Marktpreise EEX NCG 2018'!N1682+0.19</f>
        <v>#DIV/0!</v>
      </c>
      <c r="J1682">
        <f t="shared" ref="J1682:M1682" si="242">J1681</f>
        <v>18.20929424091603</v>
      </c>
      <c r="K1682">
        <f t="shared" si="242"/>
        <v>16.766477862595423</v>
      </c>
      <c r="L1682">
        <f t="shared" si="242"/>
        <v>21.602758905488223</v>
      </c>
      <c r="M1682">
        <f t="shared" si="242"/>
        <v>17.875920733835027</v>
      </c>
    </row>
    <row r="1683" spans="1:13" x14ac:dyDescent="0.2">
      <c r="A1683" s="2">
        <f>'Marktpreise EEX NCG 2018'!A1683</f>
        <v>43321</v>
      </c>
      <c r="B1683" s="47">
        <f>'Marktpreise EEX NCG 2018'!G1683+'Bayer Gesamt 2018'!E$7</f>
        <v>0.20960000000000001</v>
      </c>
      <c r="C1683" s="47">
        <f>'Bayer Gesamt 2018'!M542</f>
        <v>0</v>
      </c>
      <c r="D1683" s="47"/>
      <c r="E1683" s="47">
        <f>IF(F1683&gt;0,F1683+'Bayer Gesamt 2018'!E$7,E1682)</f>
        <v>18.309600000000003</v>
      </c>
      <c r="F1683" s="47">
        <f>'Marktpreise EEX NCG 2018'!B1683</f>
        <v>0</v>
      </c>
      <c r="G1683">
        <f>'Marktpreise EEX NCG 2018'!H1683</f>
        <v>0</v>
      </c>
      <c r="H1683">
        <f>'Marktpreise EEX NCG 2018'!I1683</f>
        <v>0</v>
      </c>
      <c r="I1683" t="e">
        <f>'Marktpreise EEX NCG 2018'!N1683+0.19</f>
        <v>#DIV/0!</v>
      </c>
      <c r="J1683">
        <f t="shared" ref="J1683:M1683" si="243">J1682</f>
        <v>18.20929424091603</v>
      </c>
      <c r="K1683">
        <f t="shared" si="243"/>
        <v>16.766477862595423</v>
      </c>
      <c r="L1683">
        <f t="shared" si="243"/>
        <v>21.602758905488223</v>
      </c>
      <c r="M1683">
        <f t="shared" si="243"/>
        <v>17.875920733835027</v>
      </c>
    </row>
    <row r="1684" spans="1:13" x14ac:dyDescent="0.2">
      <c r="A1684" s="2">
        <f>'Marktpreise EEX NCG 2018'!A1684</f>
        <v>43322</v>
      </c>
      <c r="B1684" s="47">
        <f>'Marktpreise EEX NCG 2018'!G1684+'Bayer Gesamt 2018'!E$7</f>
        <v>0.20960000000000001</v>
      </c>
      <c r="C1684" s="47">
        <f>'Bayer Gesamt 2018'!M543</f>
        <v>0</v>
      </c>
      <c r="D1684" s="47"/>
      <c r="E1684" s="47">
        <f>IF(F1684&gt;0,F1684+'Bayer Gesamt 2018'!E$7,E1683)</f>
        <v>18.309600000000003</v>
      </c>
      <c r="F1684" s="47">
        <f>'Marktpreise EEX NCG 2018'!B1684</f>
        <v>0</v>
      </c>
      <c r="G1684">
        <f>'Marktpreise EEX NCG 2018'!H1684</f>
        <v>0</v>
      </c>
      <c r="H1684">
        <f>'Marktpreise EEX NCG 2018'!I1684</f>
        <v>0</v>
      </c>
      <c r="I1684" t="e">
        <f>'Marktpreise EEX NCG 2018'!N1684+0.19</f>
        <v>#DIV/0!</v>
      </c>
      <c r="J1684">
        <f t="shared" ref="J1684:M1684" si="244">J1683</f>
        <v>18.20929424091603</v>
      </c>
      <c r="K1684">
        <f t="shared" si="244"/>
        <v>16.766477862595423</v>
      </c>
      <c r="L1684">
        <f t="shared" si="244"/>
        <v>21.602758905488223</v>
      </c>
      <c r="M1684">
        <f t="shared" si="244"/>
        <v>17.875920733835027</v>
      </c>
    </row>
    <row r="1685" spans="1:13" x14ac:dyDescent="0.2">
      <c r="A1685" s="2">
        <f>'Marktpreise EEX NCG 2018'!A1685</f>
        <v>43323</v>
      </c>
      <c r="B1685" s="47">
        <f>'Marktpreise EEX NCG 2018'!G1685+'Bayer Gesamt 2018'!E$7</f>
        <v>0.20960000000000001</v>
      </c>
      <c r="C1685" s="47">
        <f>'Bayer Gesamt 2018'!M544</f>
        <v>0</v>
      </c>
      <c r="D1685" s="47"/>
      <c r="E1685" s="47">
        <f>IF(F1685&gt;0,F1685+'Bayer Gesamt 2018'!E$7,E1684)</f>
        <v>18.309600000000003</v>
      </c>
      <c r="F1685" s="47">
        <f>'Marktpreise EEX NCG 2018'!B1685</f>
        <v>0</v>
      </c>
      <c r="G1685">
        <f>'Marktpreise EEX NCG 2018'!H1685</f>
        <v>0</v>
      </c>
      <c r="H1685">
        <f>'Marktpreise EEX NCG 2018'!I1685</f>
        <v>0</v>
      </c>
      <c r="I1685" t="e">
        <f>'Marktpreise EEX NCG 2018'!N1685+0.19</f>
        <v>#DIV/0!</v>
      </c>
      <c r="J1685">
        <f t="shared" ref="J1685:M1685" si="245">J1684</f>
        <v>18.20929424091603</v>
      </c>
      <c r="K1685">
        <f t="shared" si="245"/>
        <v>16.766477862595423</v>
      </c>
      <c r="L1685">
        <f t="shared" si="245"/>
        <v>21.602758905488223</v>
      </c>
      <c r="M1685">
        <f t="shared" si="245"/>
        <v>17.875920733835027</v>
      </c>
    </row>
    <row r="1686" spans="1:13" x14ac:dyDescent="0.2">
      <c r="A1686" s="2">
        <f>'Marktpreise EEX NCG 2018'!A1686</f>
        <v>43324</v>
      </c>
      <c r="B1686" s="47">
        <f>'Marktpreise EEX NCG 2018'!G1686+'Bayer Gesamt 2018'!E$7</f>
        <v>0.20960000000000001</v>
      </c>
      <c r="C1686" s="47">
        <f>'Bayer Gesamt 2018'!M545</f>
        <v>0</v>
      </c>
      <c r="D1686" s="47"/>
      <c r="E1686" s="47">
        <f>IF(F1686&gt;0,F1686+'Bayer Gesamt 2018'!E$7,E1685)</f>
        <v>18.309600000000003</v>
      </c>
      <c r="F1686" s="47">
        <f>'Marktpreise EEX NCG 2018'!B1686</f>
        <v>0</v>
      </c>
      <c r="G1686">
        <f>'Marktpreise EEX NCG 2018'!H1686</f>
        <v>0</v>
      </c>
      <c r="H1686">
        <f>'Marktpreise EEX NCG 2018'!I1686</f>
        <v>0</v>
      </c>
      <c r="I1686" t="e">
        <f>'Marktpreise EEX NCG 2018'!N1686+0.19</f>
        <v>#DIV/0!</v>
      </c>
      <c r="J1686">
        <f t="shared" ref="J1686:M1686" si="246">J1685</f>
        <v>18.20929424091603</v>
      </c>
      <c r="K1686">
        <f t="shared" si="246"/>
        <v>16.766477862595423</v>
      </c>
      <c r="L1686">
        <f t="shared" si="246"/>
        <v>21.602758905488223</v>
      </c>
      <c r="M1686">
        <f t="shared" si="246"/>
        <v>17.875920733835027</v>
      </c>
    </row>
    <row r="1687" spans="1:13" x14ac:dyDescent="0.2">
      <c r="A1687" s="2">
        <f>'Marktpreise EEX NCG 2018'!A1687</f>
        <v>43325</v>
      </c>
      <c r="B1687" s="47">
        <f>'Marktpreise EEX NCG 2018'!G1687+'Bayer Gesamt 2018'!E$7</f>
        <v>0.20960000000000001</v>
      </c>
      <c r="C1687" s="47">
        <f>'Bayer Gesamt 2018'!M546</f>
        <v>0</v>
      </c>
      <c r="D1687" s="47"/>
      <c r="E1687" s="47">
        <f>IF(F1687&gt;0,F1687+'Bayer Gesamt 2018'!E$7,E1686)</f>
        <v>18.309600000000003</v>
      </c>
      <c r="F1687" s="47">
        <f>'Marktpreise EEX NCG 2018'!B1687</f>
        <v>0</v>
      </c>
      <c r="G1687">
        <f>'Marktpreise EEX NCG 2018'!H1687</f>
        <v>0</v>
      </c>
      <c r="H1687">
        <f>'Marktpreise EEX NCG 2018'!I1687</f>
        <v>0</v>
      </c>
      <c r="I1687" t="e">
        <f>'Marktpreise EEX NCG 2018'!N1687+0.19</f>
        <v>#DIV/0!</v>
      </c>
      <c r="J1687">
        <f t="shared" ref="J1687:M1687" si="247">J1686</f>
        <v>18.20929424091603</v>
      </c>
      <c r="K1687">
        <f t="shared" si="247"/>
        <v>16.766477862595423</v>
      </c>
      <c r="L1687">
        <f t="shared" si="247"/>
        <v>21.602758905488223</v>
      </c>
      <c r="M1687">
        <f t="shared" si="247"/>
        <v>17.875920733835027</v>
      </c>
    </row>
    <row r="1688" spans="1:13" x14ac:dyDescent="0.2">
      <c r="A1688" s="2">
        <f>'Marktpreise EEX NCG 2018'!A1688</f>
        <v>43326</v>
      </c>
      <c r="B1688" s="47">
        <f>'Marktpreise EEX NCG 2018'!G1688+'Bayer Gesamt 2018'!E$7</f>
        <v>0.20960000000000001</v>
      </c>
      <c r="C1688" s="47">
        <f>'Bayer Gesamt 2018'!M547</f>
        <v>0</v>
      </c>
      <c r="D1688" s="47"/>
      <c r="E1688" s="47">
        <f>IF(F1688&gt;0,F1688+'Bayer Gesamt 2018'!E$7,E1687)</f>
        <v>18.309600000000003</v>
      </c>
      <c r="F1688" s="47">
        <f>'Marktpreise EEX NCG 2018'!B1688</f>
        <v>0</v>
      </c>
      <c r="G1688">
        <f>'Marktpreise EEX NCG 2018'!H1688</f>
        <v>0</v>
      </c>
      <c r="H1688">
        <f>'Marktpreise EEX NCG 2018'!I1688</f>
        <v>0</v>
      </c>
      <c r="I1688" t="e">
        <f>'Marktpreise EEX NCG 2018'!N1688+0.19</f>
        <v>#DIV/0!</v>
      </c>
      <c r="J1688">
        <f t="shared" ref="J1688:M1688" si="248">J1687</f>
        <v>18.20929424091603</v>
      </c>
      <c r="K1688">
        <f t="shared" si="248"/>
        <v>16.766477862595423</v>
      </c>
      <c r="L1688">
        <f t="shared" si="248"/>
        <v>21.602758905488223</v>
      </c>
      <c r="M1688">
        <f t="shared" si="248"/>
        <v>17.875920733835027</v>
      </c>
    </row>
    <row r="1689" spans="1:13" x14ac:dyDescent="0.2">
      <c r="A1689" s="2">
        <f>'Marktpreise EEX NCG 2018'!A1689</f>
        <v>43327</v>
      </c>
      <c r="B1689" s="47">
        <f>'Marktpreise EEX NCG 2018'!G1689+'Bayer Gesamt 2018'!E$7</f>
        <v>0.20960000000000001</v>
      </c>
      <c r="C1689" s="47">
        <f>'Bayer Gesamt 2018'!M548</f>
        <v>0</v>
      </c>
      <c r="D1689" s="47"/>
      <c r="E1689" s="47">
        <f>IF(F1689&gt;0,F1689+'Bayer Gesamt 2018'!E$7,E1688)</f>
        <v>18.309600000000003</v>
      </c>
      <c r="F1689" s="47">
        <f>'Marktpreise EEX NCG 2018'!B1689</f>
        <v>0</v>
      </c>
      <c r="G1689">
        <f>'Marktpreise EEX NCG 2018'!H1689</f>
        <v>0</v>
      </c>
      <c r="H1689">
        <f>'Marktpreise EEX NCG 2018'!I1689</f>
        <v>0</v>
      </c>
      <c r="I1689" t="e">
        <f>'Marktpreise EEX NCG 2018'!N1689+0.19</f>
        <v>#DIV/0!</v>
      </c>
      <c r="J1689">
        <f t="shared" ref="J1689:M1689" si="249">J1688</f>
        <v>18.20929424091603</v>
      </c>
      <c r="K1689">
        <f t="shared" si="249"/>
        <v>16.766477862595423</v>
      </c>
      <c r="L1689">
        <f t="shared" si="249"/>
        <v>21.602758905488223</v>
      </c>
      <c r="M1689">
        <f t="shared" si="249"/>
        <v>17.875920733835027</v>
      </c>
    </row>
    <row r="1690" spans="1:13" x14ac:dyDescent="0.2">
      <c r="A1690" s="2">
        <f>'Marktpreise EEX NCG 2018'!A1690</f>
        <v>43328</v>
      </c>
      <c r="B1690" s="47">
        <f>'Marktpreise EEX NCG 2018'!G1690+'Bayer Gesamt 2018'!E$7</f>
        <v>0.20960000000000001</v>
      </c>
      <c r="C1690" s="47">
        <f>'Bayer Gesamt 2018'!M549</f>
        <v>0</v>
      </c>
      <c r="D1690" s="47"/>
      <c r="E1690" s="47">
        <f>IF(F1690&gt;0,F1690+'Bayer Gesamt 2018'!E$7,E1689)</f>
        <v>18.309600000000003</v>
      </c>
      <c r="F1690" s="47">
        <f>'Marktpreise EEX NCG 2018'!B1690</f>
        <v>0</v>
      </c>
      <c r="G1690">
        <f>'Marktpreise EEX NCG 2018'!H1690</f>
        <v>0</v>
      </c>
      <c r="H1690">
        <f>'Marktpreise EEX NCG 2018'!I1690</f>
        <v>0</v>
      </c>
      <c r="I1690" t="e">
        <f>'Marktpreise EEX NCG 2018'!N1690+0.19</f>
        <v>#DIV/0!</v>
      </c>
      <c r="J1690">
        <f t="shared" ref="J1690:M1690" si="250">J1689</f>
        <v>18.20929424091603</v>
      </c>
      <c r="K1690">
        <f t="shared" si="250"/>
        <v>16.766477862595423</v>
      </c>
      <c r="L1690">
        <f t="shared" si="250"/>
        <v>21.602758905488223</v>
      </c>
      <c r="M1690">
        <f t="shared" si="250"/>
        <v>17.875920733835027</v>
      </c>
    </row>
    <row r="1691" spans="1:13" x14ac:dyDescent="0.2">
      <c r="A1691" s="2">
        <f>'Marktpreise EEX NCG 2018'!A1691</f>
        <v>43329</v>
      </c>
      <c r="B1691" s="47">
        <f>'Marktpreise EEX NCG 2018'!G1691+'Bayer Gesamt 2018'!E$7</f>
        <v>0.20960000000000001</v>
      </c>
      <c r="C1691" s="47">
        <f>'Bayer Gesamt 2018'!M550</f>
        <v>0</v>
      </c>
      <c r="D1691" s="47"/>
      <c r="E1691" s="47">
        <f>IF(F1691&gt;0,F1691+'Bayer Gesamt 2018'!E$7,E1690)</f>
        <v>18.309600000000003</v>
      </c>
      <c r="F1691" s="47">
        <f>'Marktpreise EEX NCG 2018'!B1691</f>
        <v>0</v>
      </c>
      <c r="G1691">
        <f>'Marktpreise EEX NCG 2018'!H1691</f>
        <v>0</v>
      </c>
      <c r="H1691">
        <f>'Marktpreise EEX NCG 2018'!I1691</f>
        <v>0</v>
      </c>
      <c r="I1691" t="e">
        <f>'Marktpreise EEX NCG 2018'!N1691+0.19</f>
        <v>#DIV/0!</v>
      </c>
      <c r="J1691">
        <f t="shared" ref="J1691:M1691" si="251">J1690</f>
        <v>18.20929424091603</v>
      </c>
      <c r="K1691">
        <f t="shared" si="251"/>
        <v>16.766477862595423</v>
      </c>
      <c r="L1691">
        <f t="shared" si="251"/>
        <v>21.602758905488223</v>
      </c>
      <c r="M1691">
        <f t="shared" si="251"/>
        <v>17.875920733835027</v>
      </c>
    </row>
    <row r="1692" spans="1:13" x14ac:dyDescent="0.2">
      <c r="A1692" s="2">
        <f>'Marktpreise EEX NCG 2018'!A1692</f>
        <v>43330</v>
      </c>
      <c r="B1692" s="47">
        <f>'Marktpreise EEX NCG 2018'!G1692+'Bayer Gesamt 2018'!E$7</f>
        <v>0.20960000000000001</v>
      </c>
      <c r="C1692" s="47">
        <f>'Bayer Gesamt 2018'!M551</f>
        <v>0</v>
      </c>
      <c r="D1692" s="47"/>
      <c r="E1692" s="47">
        <f>IF(F1692&gt;0,F1692+'Bayer Gesamt 2018'!E$7,E1691)</f>
        <v>18.309600000000003</v>
      </c>
      <c r="F1692" s="47">
        <f>'Marktpreise EEX NCG 2018'!B1692</f>
        <v>0</v>
      </c>
      <c r="G1692">
        <f>'Marktpreise EEX NCG 2018'!H1692</f>
        <v>0</v>
      </c>
      <c r="H1692">
        <f>'Marktpreise EEX NCG 2018'!I1692</f>
        <v>0</v>
      </c>
      <c r="I1692" t="e">
        <f>'Marktpreise EEX NCG 2018'!N1692+0.19</f>
        <v>#DIV/0!</v>
      </c>
      <c r="J1692">
        <f t="shared" ref="J1692:M1692" si="252">J1691</f>
        <v>18.20929424091603</v>
      </c>
      <c r="K1692">
        <f t="shared" si="252"/>
        <v>16.766477862595423</v>
      </c>
      <c r="L1692">
        <f t="shared" si="252"/>
        <v>21.602758905488223</v>
      </c>
      <c r="M1692">
        <f t="shared" si="252"/>
        <v>17.875920733835027</v>
      </c>
    </row>
    <row r="1693" spans="1:13" x14ac:dyDescent="0.2">
      <c r="A1693" s="2">
        <f>'Marktpreise EEX NCG 2018'!A1693</f>
        <v>43331</v>
      </c>
      <c r="B1693" s="47">
        <f>'Marktpreise EEX NCG 2018'!G1693+'Bayer Gesamt 2018'!E$7</f>
        <v>0.20960000000000001</v>
      </c>
      <c r="C1693" s="47">
        <f>'Bayer Gesamt 2018'!M552</f>
        <v>0</v>
      </c>
      <c r="D1693" s="47"/>
      <c r="E1693" s="47">
        <f>IF(F1693&gt;0,F1693+'Bayer Gesamt 2018'!E$7,E1692)</f>
        <v>18.309600000000003</v>
      </c>
      <c r="F1693" s="47">
        <f>'Marktpreise EEX NCG 2018'!B1693</f>
        <v>0</v>
      </c>
      <c r="G1693">
        <f>'Marktpreise EEX NCG 2018'!H1693</f>
        <v>0</v>
      </c>
      <c r="H1693">
        <f>'Marktpreise EEX NCG 2018'!I1693</f>
        <v>0</v>
      </c>
      <c r="I1693" t="e">
        <f>'Marktpreise EEX NCG 2018'!N1693+0.19</f>
        <v>#DIV/0!</v>
      </c>
      <c r="J1693">
        <f t="shared" ref="J1693:M1693" si="253">J1692</f>
        <v>18.20929424091603</v>
      </c>
      <c r="K1693">
        <f t="shared" si="253"/>
        <v>16.766477862595423</v>
      </c>
      <c r="L1693">
        <f t="shared" si="253"/>
        <v>21.602758905488223</v>
      </c>
      <c r="M1693">
        <f t="shared" si="253"/>
        <v>17.875920733835027</v>
      </c>
    </row>
    <row r="1694" spans="1:13" x14ac:dyDescent="0.2">
      <c r="A1694" s="2">
        <f>'Marktpreise EEX NCG 2018'!A1694</f>
        <v>43332</v>
      </c>
      <c r="B1694" s="47">
        <f>'Marktpreise EEX NCG 2018'!G1694+'Bayer Gesamt 2018'!E$7</f>
        <v>0.20960000000000001</v>
      </c>
      <c r="C1694" s="47">
        <f>'Bayer Gesamt 2018'!M553</f>
        <v>0</v>
      </c>
      <c r="D1694" s="47"/>
      <c r="E1694" s="47">
        <f>IF(F1694&gt;0,F1694+'Bayer Gesamt 2018'!E$7,E1693)</f>
        <v>18.309600000000003</v>
      </c>
      <c r="F1694" s="47">
        <f>'Marktpreise EEX NCG 2018'!B1694</f>
        <v>0</v>
      </c>
      <c r="G1694">
        <f>'Marktpreise EEX NCG 2018'!H1694</f>
        <v>0</v>
      </c>
      <c r="H1694">
        <f>'Marktpreise EEX NCG 2018'!I1694</f>
        <v>0</v>
      </c>
      <c r="I1694" t="e">
        <f>'Marktpreise EEX NCG 2018'!N1694+0.19</f>
        <v>#DIV/0!</v>
      </c>
      <c r="J1694">
        <f t="shared" ref="J1694:M1694" si="254">J1693</f>
        <v>18.20929424091603</v>
      </c>
      <c r="K1694">
        <f t="shared" si="254"/>
        <v>16.766477862595423</v>
      </c>
      <c r="L1694">
        <f t="shared" si="254"/>
        <v>21.602758905488223</v>
      </c>
      <c r="M1694">
        <f t="shared" si="254"/>
        <v>17.875920733835027</v>
      </c>
    </row>
    <row r="1695" spans="1:13" x14ac:dyDescent="0.2">
      <c r="A1695" s="2">
        <f>'Marktpreise EEX NCG 2018'!A1695</f>
        <v>43333</v>
      </c>
      <c r="B1695" s="47">
        <f>'Marktpreise EEX NCG 2018'!G1695+'Bayer Gesamt 2018'!E$7</f>
        <v>0.20960000000000001</v>
      </c>
      <c r="C1695" s="47">
        <f>'Bayer Gesamt 2018'!M554</f>
        <v>0</v>
      </c>
      <c r="D1695" s="47"/>
      <c r="E1695" s="47">
        <f>IF(F1695&gt;0,F1695+'Bayer Gesamt 2018'!E$7,E1694)</f>
        <v>18.309600000000003</v>
      </c>
      <c r="F1695" s="47">
        <f>'Marktpreise EEX NCG 2018'!B1695</f>
        <v>0</v>
      </c>
      <c r="G1695">
        <f>'Marktpreise EEX NCG 2018'!H1695</f>
        <v>0</v>
      </c>
      <c r="H1695">
        <f>'Marktpreise EEX NCG 2018'!I1695</f>
        <v>0</v>
      </c>
      <c r="I1695" t="e">
        <f>'Marktpreise EEX NCG 2018'!N1695+0.19</f>
        <v>#DIV/0!</v>
      </c>
      <c r="J1695">
        <f t="shared" ref="J1695:M1695" si="255">J1694</f>
        <v>18.20929424091603</v>
      </c>
      <c r="K1695">
        <f t="shared" si="255"/>
        <v>16.766477862595423</v>
      </c>
      <c r="L1695">
        <f t="shared" si="255"/>
        <v>21.602758905488223</v>
      </c>
      <c r="M1695">
        <f t="shared" si="255"/>
        <v>17.875920733835027</v>
      </c>
    </row>
    <row r="1696" spans="1:13" x14ac:dyDescent="0.2">
      <c r="A1696" s="2">
        <f>'Marktpreise EEX NCG 2018'!A1696</f>
        <v>43334</v>
      </c>
      <c r="B1696" s="47">
        <f>'Marktpreise EEX NCG 2018'!G1696+'Bayer Gesamt 2018'!E$7</f>
        <v>0.20960000000000001</v>
      </c>
      <c r="C1696" s="47">
        <f>'Bayer Gesamt 2018'!M555</f>
        <v>0</v>
      </c>
      <c r="D1696" s="47"/>
      <c r="E1696" s="47">
        <f>IF(F1696&gt;0,F1696+'Bayer Gesamt 2018'!E$7,E1695)</f>
        <v>18.309600000000003</v>
      </c>
      <c r="F1696" s="47">
        <f>'Marktpreise EEX NCG 2018'!B1696</f>
        <v>0</v>
      </c>
      <c r="G1696">
        <f>'Marktpreise EEX NCG 2018'!H1696</f>
        <v>0</v>
      </c>
      <c r="H1696">
        <f>'Marktpreise EEX NCG 2018'!I1696</f>
        <v>0</v>
      </c>
      <c r="I1696" t="e">
        <f>'Marktpreise EEX NCG 2018'!N1696+0.19</f>
        <v>#DIV/0!</v>
      </c>
      <c r="J1696">
        <f t="shared" ref="J1696:M1696" si="256">J1695</f>
        <v>18.20929424091603</v>
      </c>
      <c r="K1696">
        <f t="shared" si="256"/>
        <v>16.766477862595423</v>
      </c>
      <c r="L1696">
        <f t="shared" si="256"/>
        <v>21.602758905488223</v>
      </c>
      <c r="M1696">
        <f t="shared" si="256"/>
        <v>17.875920733835027</v>
      </c>
    </row>
    <row r="1697" spans="1:13" x14ac:dyDescent="0.2">
      <c r="A1697" s="2">
        <f>'Marktpreise EEX NCG 2018'!A1697</f>
        <v>43335</v>
      </c>
      <c r="B1697" s="47">
        <f>'Marktpreise EEX NCG 2018'!G1697+'Bayer Gesamt 2018'!E$7</f>
        <v>0.20960000000000001</v>
      </c>
      <c r="C1697" s="47">
        <f>'Bayer Gesamt 2018'!M556</f>
        <v>0</v>
      </c>
      <c r="D1697" s="47"/>
      <c r="E1697" s="47">
        <f>IF(F1697&gt;0,F1697+'Bayer Gesamt 2018'!E$7,E1696)</f>
        <v>18.309600000000003</v>
      </c>
      <c r="F1697" s="47">
        <f>'Marktpreise EEX NCG 2018'!B1697</f>
        <v>0</v>
      </c>
      <c r="G1697">
        <f>'Marktpreise EEX NCG 2018'!H1697</f>
        <v>0</v>
      </c>
      <c r="H1697">
        <f>'Marktpreise EEX NCG 2018'!I1697</f>
        <v>0</v>
      </c>
      <c r="I1697" t="e">
        <f>'Marktpreise EEX NCG 2018'!N1697+0.19</f>
        <v>#DIV/0!</v>
      </c>
      <c r="J1697">
        <f t="shared" ref="J1697:M1697" si="257">J1696</f>
        <v>18.20929424091603</v>
      </c>
      <c r="K1697">
        <f t="shared" si="257"/>
        <v>16.766477862595423</v>
      </c>
      <c r="L1697">
        <f t="shared" si="257"/>
        <v>21.602758905488223</v>
      </c>
      <c r="M1697">
        <f t="shared" si="257"/>
        <v>17.875920733835027</v>
      </c>
    </row>
    <row r="1698" spans="1:13" x14ac:dyDescent="0.2">
      <c r="A1698" s="2">
        <f>'Marktpreise EEX NCG 2018'!A1698</f>
        <v>43336</v>
      </c>
      <c r="B1698" s="47">
        <f>'Marktpreise EEX NCG 2018'!G1698+'Bayer Gesamt 2018'!E$7</f>
        <v>0.20960000000000001</v>
      </c>
      <c r="C1698" s="47">
        <f>'Bayer Gesamt 2018'!M557</f>
        <v>0</v>
      </c>
      <c r="D1698" s="47"/>
      <c r="E1698" s="47">
        <f>IF(F1698&gt;0,F1698+'Bayer Gesamt 2018'!E$7,E1697)</f>
        <v>18.309600000000003</v>
      </c>
      <c r="F1698" s="47">
        <f>'Marktpreise EEX NCG 2018'!B1698</f>
        <v>0</v>
      </c>
      <c r="G1698">
        <f>'Marktpreise EEX NCG 2018'!H1698</f>
        <v>0</v>
      </c>
      <c r="H1698">
        <f>'Marktpreise EEX NCG 2018'!I1698</f>
        <v>0</v>
      </c>
      <c r="I1698" t="e">
        <f>'Marktpreise EEX NCG 2018'!N1698+0.19</f>
        <v>#DIV/0!</v>
      </c>
      <c r="J1698">
        <f t="shared" ref="J1698:M1698" si="258">J1697</f>
        <v>18.20929424091603</v>
      </c>
      <c r="K1698">
        <f t="shared" si="258"/>
        <v>16.766477862595423</v>
      </c>
      <c r="L1698">
        <f t="shared" si="258"/>
        <v>21.602758905488223</v>
      </c>
      <c r="M1698">
        <f t="shared" si="258"/>
        <v>17.875920733835027</v>
      </c>
    </row>
    <row r="1699" spans="1:13" x14ac:dyDescent="0.2">
      <c r="A1699" s="2">
        <f>'Marktpreise EEX NCG 2018'!A1699</f>
        <v>43337</v>
      </c>
      <c r="B1699" s="47">
        <f>'Marktpreise EEX NCG 2018'!G1699+'Bayer Gesamt 2018'!E$7</f>
        <v>0.20960000000000001</v>
      </c>
      <c r="C1699" s="47">
        <f>'Bayer Gesamt 2018'!M558</f>
        <v>0</v>
      </c>
      <c r="D1699" s="47"/>
      <c r="E1699" s="47">
        <f>IF(F1699&gt;0,F1699+'Bayer Gesamt 2018'!E$7,E1698)</f>
        <v>18.309600000000003</v>
      </c>
      <c r="F1699" s="47">
        <f>'Marktpreise EEX NCG 2018'!B1699</f>
        <v>0</v>
      </c>
      <c r="G1699">
        <f>'Marktpreise EEX NCG 2018'!H1699</f>
        <v>0</v>
      </c>
      <c r="H1699">
        <f>'Marktpreise EEX NCG 2018'!I1699</f>
        <v>0</v>
      </c>
      <c r="I1699" t="e">
        <f>'Marktpreise EEX NCG 2018'!N1699+0.19</f>
        <v>#DIV/0!</v>
      </c>
      <c r="J1699">
        <f t="shared" ref="J1699:M1699" si="259">J1698</f>
        <v>18.20929424091603</v>
      </c>
      <c r="K1699">
        <f t="shared" si="259"/>
        <v>16.766477862595423</v>
      </c>
      <c r="L1699">
        <f t="shared" si="259"/>
        <v>21.602758905488223</v>
      </c>
      <c r="M1699">
        <f t="shared" si="259"/>
        <v>17.875920733835027</v>
      </c>
    </row>
    <row r="1700" spans="1:13" x14ac:dyDescent="0.2">
      <c r="A1700" s="2">
        <f>'Marktpreise EEX NCG 2018'!A1700</f>
        <v>43338</v>
      </c>
      <c r="B1700" s="47">
        <f>'Marktpreise EEX NCG 2018'!G1700+'Bayer Gesamt 2018'!E$7</f>
        <v>0.20960000000000001</v>
      </c>
      <c r="C1700" s="47">
        <f>'Bayer Gesamt 2018'!M559</f>
        <v>0</v>
      </c>
      <c r="D1700" s="47"/>
      <c r="E1700" s="47">
        <f>IF(F1700&gt;0,F1700+'Bayer Gesamt 2018'!E$7,E1699)</f>
        <v>18.309600000000003</v>
      </c>
      <c r="F1700" s="47">
        <f>'Marktpreise EEX NCG 2018'!B1700</f>
        <v>0</v>
      </c>
      <c r="G1700">
        <f>'Marktpreise EEX NCG 2018'!H1700</f>
        <v>0</v>
      </c>
      <c r="H1700">
        <f>'Marktpreise EEX NCG 2018'!I1700</f>
        <v>0</v>
      </c>
      <c r="I1700" t="e">
        <f>'Marktpreise EEX NCG 2018'!N1700+0.19</f>
        <v>#DIV/0!</v>
      </c>
      <c r="J1700">
        <f t="shared" ref="J1700:M1700" si="260">J1699</f>
        <v>18.20929424091603</v>
      </c>
      <c r="K1700">
        <f t="shared" si="260"/>
        <v>16.766477862595423</v>
      </c>
      <c r="L1700">
        <f t="shared" si="260"/>
        <v>21.602758905488223</v>
      </c>
      <c r="M1700">
        <f t="shared" si="260"/>
        <v>17.875920733835027</v>
      </c>
    </row>
    <row r="1701" spans="1:13" x14ac:dyDescent="0.2">
      <c r="A1701" s="2">
        <f>'Marktpreise EEX NCG 2018'!A1701</f>
        <v>43339</v>
      </c>
      <c r="B1701" s="47">
        <f>'Marktpreise EEX NCG 2018'!G1701+'Bayer Gesamt 2018'!E$7</f>
        <v>0.20960000000000001</v>
      </c>
      <c r="C1701" s="47">
        <f>'Bayer Gesamt 2018'!M560</f>
        <v>0</v>
      </c>
      <c r="D1701" s="47"/>
      <c r="E1701" s="47">
        <f>IF(F1701&gt;0,F1701+'Bayer Gesamt 2018'!E$7,E1700)</f>
        <v>18.309600000000003</v>
      </c>
      <c r="F1701" s="47">
        <f>'Marktpreise EEX NCG 2018'!B1701</f>
        <v>0</v>
      </c>
      <c r="G1701">
        <f>'Marktpreise EEX NCG 2018'!H1701</f>
        <v>0</v>
      </c>
      <c r="H1701">
        <f>'Marktpreise EEX NCG 2018'!I1701</f>
        <v>0</v>
      </c>
      <c r="I1701" t="e">
        <f>'Marktpreise EEX NCG 2018'!N1701+0.19</f>
        <v>#DIV/0!</v>
      </c>
      <c r="J1701">
        <f t="shared" ref="J1701:M1701" si="261">J1700</f>
        <v>18.20929424091603</v>
      </c>
      <c r="K1701">
        <f t="shared" si="261"/>
        <v>16.766477862595423</v>
      </c>
      <c r="L1701">
        <f t="shared" si="261"/>
        <v>21.602758905488223</v>
      </c>
      <c r="M1701">
        <f t="shared" si="261"/>
        <v>17.875920733835027</v>
      </c>
    </row>
    <row r="1702" spans="1:13" x14ac:dyDescent="0.2">
      <c r="A1702" s="2">
        <f>'Marktpreise EEX NCG 2018'!A1702</f>
        <v>43340</v>
      </c>
      <c r="B1702" s="47">
        <f>'Marktpreise EEX NCG 2018'!G1702+'Bayer Gesamt 2018'!E$7</f>
        <v>0.20960000000000001</v>
      </c>
      <c r="C1702" s="47">
        <f>'Bayer Gesamt 2018'!M561</f>
        <v>0</v>
      </c>
      <c r="D1702" s="47"/>
      <c r="E1702" s="47">
        <f>IF(F1702&gt;0,F1702+'Bayer Gesamt 2018'!E$7,E1701)</f>
        <v>18.309600000000003</v>
      </c>
      <c r="F1702" s="47">
        <f>'Marktpreise EEX NCG 2018'!B1702</f>
        <v>0</v>
      </c>
      <c r="G1702">
        <f>'Marktpreise EEX NCG 2018'!H1702</f>
        <v>0</v>
      </c>
      <c r="H1702">
        <f>'Marktpreise EEX NCG 2018'!I1702</f>
        <v>0</v>
      </c>
      <c r="I1702" t="e">
        <f>'Marktpreise EEX NCG 2018'!N1702+0.19</f>
        <v>#DIV/0!</v>
      </c>
      <c r="J1702">
        <f t="shared" ref="J1702:M1702" si="262">J1701</f>
        <v>18.20929424091603</v>
      </c>
      <c r="K1702">
        <f t="shared" si="262"/>
        <v>16.766477862595423</v>
      </c>
      <c r="L1702">
        <f t="shared" si="262"/>
        <v>21.602758905488223</v>
      </c>
      <c r="M1702">
        <f t="shared" si="262"/>
        <v>17.875920733835027</v>
      </c>
    </row>
    <row r="1703" spans="1:13" x14ac:dyDescent="0.2">
      <c r="A1703" s="2">
        <f>'Marktpreise EEX NCG 2018'!A1703</f>
        <v>43341</v>
      </c>
      <c r="B1703" s="47">
        <f>'Marktpreise EEX NCG 2018'!G1703+'Bayer Gesamt 2018'!E$7</f>
        <v>0.20960000000000001</v>
      </c>
      <c r="C1703" s="47">
        <f>'Bayer Gesamt 2018'!M562</f>
        <v>0</v>
      </c>
      <c r="D1703" s="47"/>
      <c r="E1703" s="47">
        <f>IF(F1703&gt;0,F1703+'Bayer Gesamt 2018'!E$7,E1702)</f>
        <v>18.309600000000003</v>
      </c>
      <c r="F1703" s="47">
        <f>'Marktpreise EEX NCG 2018'!B1703</f>
        <v>0</v>
      </c>
      <c r="G1703">
        <f>'Marktpreise EEX NCG 2018'!H1703</f>
        <v>0</v>
      </c>
      <c r="H1703">
        <f>'Marktpreise EEX NCG 2018'!I1703</f>
        <v>0</v>
      </c>
      <c r="I1703" t="e">
        <f>'Marktpreise EEX NCG 2018'!N1703+0.19</f>
        <v>#DIV/0!</v>
      </c>
      <c r="J1703">
        <f t="shared" ref="J1703:M1703" si="263">J1702</f>
        <v>18.20929424091603</v>
      </c>
      <c r="K1703">
        <f t="shared" si="263"/>
        <v>16.766477862595423</v>
      </c>
      <c r="L1703">
        <f t="shared" si="263"/>
        <v>21.602758905488223</v>
      </c>
      <c r="M1703">
        <f t="shared" si="263"/>
        <v>17.875920733835027</v>
      </c>
    </row>
    <row r="1704" spans="1:13" x14ac:dyDescent="0.2">
      <c r="A1704" s="2">
        <f>'Marktpreise EEX NCG 2018'!A1704</f>
        <v>43342</v>
      </c>
      <c r="B1704" s="47">
        <f>'Marktpreise EEX NCG 2018'!G1704+'Bayer Gesamt 2018'!E$7</f>
        <v>0.20960000000000001</v>
      </c>
      <c r="C1704" s="47">
        <f>'Bayer Gesamt 2018'!M563</f>
        <v>0</v>
      </c>
      <c r="D1704" s="47"/>
      <c r="E1704" s="47">
        <f>IF(F1704&gt;0,F1704+'Bayer Gesamt 2018'!E$7,E1703)</f>
        <v>18.309600000000003</v>
      </c>
      <c r="F1704" s="47">
        <f>'Marktpreise EEX NCG 2018'!B1704</f>
        <v>0</v>
      </c>
      <c r="G1704">
        <f>'Marktpreise EEX NCG 2018'!H1704</f>
        <v>0</v>
      </c>
      <c r="H1704">
        <f>'Marktpreise EEX NCG 2018'!I1704</f>
        <v>0</v>
      </c>
      <c r="I1704" t="e">
        <f>'Marktpreise EEX NCG 2018'!N1704+0.19</f>
        <v>#DIV/0!</v>
      </c>
      <c r="J1704">
        <f t="shared" ref="J1704:M1704" si="264">J1703</f>
        <v>18.20929424091603</v>
      </c>
      <c r="K1704">
        <f t="shared" si="264"/>
        <v>16.766477862595423</v>
      </c>
      <c r="L1704">
        <f t="shared" si="264"/>
        <v>21.602758905488223</v>
      </c>
      <c r="M1704">
        <f t="shared" si="264"/>
        <v>17.875920733835027</v>
      </c>
    </row>
    <row r="1705" spans="1:13" x14ac:dyDescent="0.2">
      <c r="A1705" s="2">
        <f>'Marktpreise EEX NCG 2018'!A1705</f>
        <v>43343</v>
      </c>
      <c r="B1705" s="47">
        <f>'Marktpreise EEX NCG 2018'!G1705+'Bayer Gesamt 2018'!E$7</f>
        <v>0.20960000000000001</v>
      </c>
      <c r="C1705" s="47">
        <f>'Bayer Gesamt 2018'!M564</f>
        <v>0</v>
      </c>
      <c r="D1705" s="47"/>
      <c r="E1705" s="47">
        <f>IF(F1705&gt;0,F1705+'Bayer Gesamt 2018'!E$7,E1704)</f>
        <v>18.309600000000003</v>
      </c>
      <c r="F1705" s="47">
        <f>'Marktpreise EEX NCG 2018'!B1705</f>
        <v>0</v>
      </c>
      <c r="G1705">
        <f>'Marktpreise EEX NCG 2018'!H1705</f>
        <v>0</v>
      </c>
      <c r="H1705">
        <f>'Marktpreise EEX NCG 2018'!I1705</f>
        <v>0</v>
      </c>
      <c r="I1705" t="e">
        <f>'Marktpreise EEX NCG 2018'!N1705+0.19</f>
        <v>#DIV/0!</v>
      </c>
      <c r="J1705">
        <f t="shared" ref="J1705:M1705" si="265">J1704</f>
        <v>18.20929424091603</v>
      </c>
      <c r="K1705">
        <f t="shared" si="265"/>
        <v>16.766477862595423</v>
      </c>
      <c r="L1705">
        <f t="shared" si="265"/>
        <v>21.602758905488223</v>
      </c>
      <c r="M1705">
        <f t="shared" si="265"/>
        <v>17.875920733835027</v>
      </c>
    </row>
    <row r="1706" spans="1:13" x14ac:dyDescent="0.2">
      <c r="A1706" s="2">
        <f>'Marktpreise EEX NCG 2018'!A1706</f>
        <v>43344</v>
      </c>
      <c r="B1706" s="47">
        <f>'Marktpreise EEX NCG 2018'!G1706+'Bayer Gesamt 2018'!E$7</f>
        <v>0.20960000000000001</v>
      </c>
      <c r="C1706" s="47">
        <f>'Bayer Gesamt 2018'!M565</f>
        <v>0</v>
      </c>
      <c r="D1706" s="47"/>
      <c r="E1706" s="47">
        <f>IF(F1706&gt;0,F1706+'Bayer Gesamt 2018'!E$7,E1705)</f>
        <v>18.309600000000003</v>
      </c>
      <c r="F1706" s="47">
        <f>'Marktpreise EEX NCG 2018'!B1706</f>
        <v>0</v>
      </c>
      <c r="G1706">
        <f>'Marktpreise EEX NCG 2018'!H1706</f>
        <v>0</v>
      </c>
      <c r="H1706">
        <f>'Marktpreise EEX NCG 2018'!I1706</f>
        <v>0</v>
      </c>
      <c r="I1706" t="e">
        <f>'Marktpreise EEX NCG 2018'!N1706+0.19</f>
        <v>#DIV/0!</v>
      </c>
      <c r="J1706">
        <f>'Portfolioübersicht Bayer'!J26</f>
        <v>18.20929424091603</v>
      </c>
      <c r="K1706">
        <f t="shared" ref="K1706" si="266">K1705</f>
        <v>16.766477862595423</v>
      </c>
      <c r="L1706">
        <f>'Portfolioübersicht Bayer'!J71</f>
        <v>21.737686505072059</v>
      </c>
      <c r="M1706">
        <f>'Portfolioübersicht Bayer'!J65</f>
        <v>17.906873125179562</v>
      </c>
    </row>
    <row r="1707" spans="1:13" x14ac:dyDescent="0.2">
      <c r="A1707" s="2">
        <f>'Marktpreise EEX NCG 2018'!A1707</f>
        <v>43345</v>
      </c>
      <c r="B1707" s="47">
        <f>'Marktpreise EEX NCG 2018'!G1707+'Bayer Gesamt 2018'!E$7</f>
        <v>0.20960000000000001</v>
      </c>
      <c r="C1707" s="47">
        <f>'Bayer Gesamt 2018'!M566</f>
        <v>0</v>
      </c>
      <c r="D1707" s="47"/>
      <c r="E1707" s="47">
        <f>IF(F1707&gt;0,F1707+'Bayer Gesamt 2018'!E$7,E1706)</f>
        <v>18.309600000000003</v>
      </c>
      <c r="F1707" s="47">
        <f>'Marktpreise EEX NCG 2018'!B1707</f>
        <v>0</v>
      </c>
      <c r="G1707">
        <f>'Marktpreise EEX NCG 2018'!H1707</f>
        <v>0</v>
      </c>
      <c r="H1707">
        <f>'Marktpreise EEX NCG 2018'!I1707</f>
        <v>0</v>
      </c>
      <c r="I1707" t="e">
        <f>'Marktpreise EEX NCG 2018'!N1707+0.19</f>
        <v>#DIV/0!</v>
      </c>
      <c r="J1707">
        <f t="shared" ref="J1707:M1707" si="267">J1706</f>
        <v>18.20929424091603</v>
      </c>
      <c r="K1707">
        <f t="shared" si="267"/>
        <v>16.766477862595423</v>
      </c>
      <c r="L1707">
        <f t="shared" si="267"/>
        <v>21.737686505072059</v>
      </c>
      <c r="M1707">
        <f t="shared" si="267"/>
        <v>17.906873125179562</v>
      </c>
    </row>
    <row r="1708" spans="1:13" x14ac:dyDescent="0.2">
      <c r="A1708" s="2">
        <f>'Marktpreise EEX NCG 2018'!A1708</f>
        <v>43346</v>
      </c>
      <c r="B1708" s="47">
        <f>'Marktpreise EEX NCG 2018'!G1708+'Bayer Gesamt 2018'!E$7</f>
        <v>0.20960000000000001</v>
      </c>
      <c r="C1708" s="47">
        <f>'Bayer Gesamt 2018'!M567</f>
        <v>0</v>
      </c>
      <c r="D1708" s="47"/>
      <c r="E1708" s="47">
        <f>IF(F1708&gt;0,F1708+'Bayer Gesamt 2018'!E$7,E1707)</f>
        <v>18.309600000000003</v>
      </c>
      <c r="F1708" s="47">
        <f>'Marktpreise EEX NCG 2018'!B1708</f>
        <v>0</v>
      </c>
      <c r="G1708">
        <f>'Marktpreise EEX NCG 2018'!H1708</f>
        <v>0</v>
      </c>
      <c r="H1708">
        <f>'Marktpreise EEX NCG 2018'!I1708</f>
        <v>0</v>
      </c>
      <c r="I1708" t="e">
        <f>'Marktpreise EEX NCG 2018'!N1708+0.19</f>
        <v>#DIV/0!</v>
      </c>
      <c r="J1708">
        <f t="shared" ref="J1708:M1708" si="268">J1707</f>
        <v>18.20929424091603</v>
      </c>
      <c r="K1708">
        <f t="shared" si="268"/>
        <v>16.766477862595423</v>
      </c>
      <c r="L1708">
        <f t="shared" si="268"/>
        <v>21.737686505072059</v>
      </c>
      <c r="M1708">
        <f t="shared" si="268"/>
        <v>17.906873125179562</v>
      </c>
    </row>
    <row r="1709" spans="1:13" x14ac:dyDescent="0.2">
      <c r="A1709" s="2">
        <f>'Marktpreise EEX NCG 2018'!A1709</f>
        <v>43347</v>
      </c>
      <c r="B1709" s="47">
        <f>'Marktpreise EEX NCG 2018'!G1709+'Bayer Gesamt 2018'!E$7</f>
        <v>0.20960000000000001</v>
      </c>
      <c r="C1709" s="47">
        <f>'Bayer Gesamt 2018'!M568</f>
        <v>0</v>
      </c>
      <c r="D1709" s="47"/>
      <c r="E1709" s="47">
        <f>IF(F1709&gt;0,F1709+'Bayer Gesamt 2018'!E$7,E1708)</f>
        <v>18.309600000000003</v>
      </c>
      <c r="F1709" s="47">
        <f>'Marktpreise EEX NCG 2018'!B1709</f>
        <v>0</v>
      </c>
      <c r="G1709">
        <f>'Marktpreise EEX NCG 2018'!H1709</f>
        <v>0</v>
      </c>
      <c r="H1709">
        <f>'Marktpreise EEX NCG 2018'!I1709</f>
        <v>0</v>
      </c>
      <c r="I1709" t="e">
        <f>'Marktpreise EEX NCG 2018'!N1709+0.19</f>
        <v>#DIV/0!</v>
      </c>
      <c r="J1709">
        <f t="shared" ref="J1709:M1709" si="269">J1708</f>
        <v>18.20929424091603</v>
      </c>
      <c r="K1709">
        <f t="shared" si="269"/>
        <v>16.766477862595423</v>
      </c>
      <c r="L1709">
        <f t="shared" si="269"/>
        <v>21.737686505072059</v>
      </c>
      <c r="M1709">
        <f t="shared" si="269"/>
        <v>17.906873125179562</v>
      </c>
    </row>
    <row r="1710" spans="1:13" x14ac:dyDescent="0.2">
      <c r="A1710" s="2">
        <f>'Marktpreise EEX NCG 2018'!A1710</f>
        <v>43348</v>
      </c>
      <c r="B1710" s="47">
        <f>'Marktpreise EEX NCG 2018'!G1710+'Bayer Gesamt 2018'!E$7</f>
        <v>0.20960000000000001</v>
      </c>
      <c r="C1710" s="47">
        <f>'Bayer Gesamt 2018'!M569</f>
        <v>0</v>
      </c>
      <c r="D1710" s="47"/>
      <c r="E1710" s="47">
        <f>IF(F1710&gt;0,F1710+'Bayer Gesamt 2018'!E$7,E1709)</f>
        <v>18.309600000000003</v>
      </c>
      <c r="F1710" s="47">
        <f>'Marktpreise EEX NCG 2018'!B1710</f>
        <v>0</v>
      </c>
      <c r="G1710">
        <f>'Marktpreise EEX NCG 2018'!H1710</f>
        <v>0</v>
      </c>
      <c r="H1710">
        <f>'Marktpreise EEX NCG 2018'!I1710</f>
        <v>0</v>
      </c>
      <c r="I1710" t="e">
        <f>'Marktpreise EEX NCG 2018'!N1710+0.19</f>
        <v>#DIV/0!</v>
      </c>
      <c r="J1710">
        <f t="shared" ref="J1710:M1710" si="270">J1709</f>
        <v>18.20929424091603</v>
      </c>
      <c r="K1710">
        <f t="shared" si="270"/>
        <v>16.766477862595423</v>
      </c>
      <c r="L1710">
        <f t="shared" si="270"/>
        <v>21.737686505072059</v>
      </c>
      <c r="M1710">
        <f t="shared" si="270"/>
        <v>17.906873125179562</v>
      </c>
    </row>
    <row r="1711" spans="1:13" x14ac:dyDescent="0.2">
      <c r="A1711" s="2">
        <f>'Marktpreise EEX NCG 2018'!A1711</f>
        <v>43349</v>
      </c>
      <c r="B1711" s="47">
        <f>'Marktpreise EEX NCG 2018'!G1711+'Bayer Gesamt 2018'!E$7</f>
        <v>0.20960000000000001</v>
      </c>
      <c r="C1711" s="47">
        <f>'Bayer Gesamt 2018'!M570</f>
        <v>0</v>
      </c>
      <c r="D1711" s="47"/>
      <c r="E1711" s="47">
        <f>IF(F1711&gt;0,F1711+'Bayer Gesamt 2018'!E$7,E1710)</f>
        <v>18.309600000000003</v>
      </c>
      <c r="F1711" s="47">
        <f>'Marktpreise EEX NCG 2018'!B1711</f>
        <v>0</v>
      </c>
      <c r="G1711">
        <f>'Marktpreise EEX NCG 2018'!H1711</f>
        <v>0</v>
      </c>
      <c r="H1711">
        <f>'Marktpreise EEX NCG 2018'!I1711</f>
        <v>0</v>
      </c>
      <c r="I1711" t="e">
        <f>'Marktpreise EEX NCG 2018'!N1711+0.19</f>
        <v>#DIV/0!</v>
      </c>
      <c r="J1711">
        <f t="shared" ref="J1711:M1711" si="271">J1710</f>
        <v>18.20929424091603</v>
      </c>
      <c r="K1711">
        <f t="shared" si="271"/>
        <v>16.766477862595423</v>
      </c>
      <c r="L1711">
        <f t="shared" si="271"/>
        <v>21.737686505072059</v>
      </c>
      <c r="M1711">
        <f t="shared" si="271"/>
        <v>17.906873125179562</v>
      </c>
    </row>
    <row r="1712" spans="1:13" x14ac:dyDescent="0.2">
      <c r="A1712" s="2">
        <f>'Marktpreise EEX NCG 2018'!A1712</f>
        <v>43350</v>
      </c>
      <c r="B1712" s="47">
        <f>'Marktpreise EEX NCG 2018'!G1712+'Bayer Gesamt 2018'!E$7</f>
        <v>0.20960000000000001</v>
      </c>
      <c r="C1712" s="47">
        <f>'Bayer Gesamt 2018'!M571</f>
        <v>0</v>
      </c>
      <c r="D1712" s="47"/>
      <c r="E1712" s="47">
        <f>IF(F1712&gt;0,F1712+'Bayer Gesamt 2018'!E$7,E1711)</f>
        <v>18.309600000000003</v>
      </c>
      <c r="F1712" s="47">
        <f>'Marktpreise EEX NCG 2018'!B1712</f>
        <v>0</v>
      </c>
      <c r="G1712">
        <f>'Marktpreise EEX NCG 2018'!H1712</f>
        <v>0</v>
      </c>
      <c r="H1712">
        <f>'Marktpreise EEX NCG 2018'!I1712</f>
        <v>0</v>
      </c>
      <c r="I1712" t="e">
        <f>'Marktpreise EEX NCG 2018'!N1712+0.19</f>
        <v>#DIV/0!</v>
      </c>
      <c r="J1712">
        <f t="shared" ref="J1712:M1712" si="272">J1711</f>
        <v>18.20929424091603</v>
      </c>
      <c r="K1712">
        <f t="shared" si="272"/>
        <v>16.766477862595423</v>
      </c>
      <c r="L1712">
        <f t="shared" si="272"/>
        <v>21.737686505072059</v>
      </c>
      <c r="M1712">
        <f t="shared" si="272"/>
        <v>17.906873125179562</v>
      </c>
    </row>
    <row r="1713" spans="1:13" x14ac:dyDescent="0.2">
      <c r="A1713" s="2">
        <f>'Marktpreise EEX NCG 2018'!A1713</f>
        <v>43351</v>
      </c>
      <c r="B1713" s="47">
        <f>'Marktpreise EEX NCG 2018'!G1713+'Bayer Gesamt 2018'!E$7</f>
        <v>0.20960000000000001</v>
      </c>
      <c r="C1713" s="47">
        <f>'Bayer Gesamt 2018'!M572</f>
        <v>0</v>
      </c>
      <c r="D1713" s="47"/>
      <c r="E1713" s="47">
        <f>IF(F1713&gt;0,F1713+'Bayer Gesamt 2018'!E$7,E1712)</f>
        <v>18.309600000000003</v>
      </c>
      <c r="F1713" s="47">
        <f>'Marktpreise EEX NCG 2018'!B1713</f>
        <v>0</v>
      </c>
      <c r="G1713">
        <f>'Marktpreise EEX NCG 2018'!H1713</f>
        <v>0</v>
      </c>
      <c r="H1713">
        <f>'Marktpreise EEX NCG 2018'!I1713</f>
        <v>0</v>
      </c>
      <c r="I1713" t="e">
        <f>'Marktpreise EEX NCG 2018'!N1713+0.19</f>
        <v>#DIV/0!</v>
      </c>
      <c r="J1713">
        <f t="shared" ref="J1713:M1713" si="273">J1712</f>
        <v>18.20929424091603</v>
      </c>
      <c r="K1713">
        <f t="shared" si="273"/>
        <v>16.766477862595423</v>
      </c>
      <c r="L1713">
        <f t="shared" si="273"/>
        <v>21.737686505072059</v>
      </c>
      <c r="M1713">
        <f t="shared" si="273"/>
        <v>17.906873125179562</v>
      </c>
    </row>
    <row r="1714" spans="1:13" x14ac:dyDescent="0.2">
      <c r="A1714" s="2">
        <f>'Marktpreise EEX NCG 2018'!A1714</f>
        <v>43352</v>
      </c>
      <c r="B1714" s="47">
        <f>'Marktpreise EEX NCG 2018'!G1714+'Bayer Gesamt 2018'!E$7</f>
        <v>0.20960000000000001</v>
      </c>
      <c r="C1714" s="47">
        <f>'Bayer Gesamt 2018'!M573</f>
        <v>0</v>
      </c>
      <c r="D1714" s="47"/>
      <c r="E1714" s="47">
        <f>IF(F1714&gt;0,F1714+'Bayer Gesamt 2018'!E$7,E1713)</f>
        <v>18.309600000000003</v>
      </c>
      <c r="F1714" s="47">
        <f>'Marktpreise EEX NCG 2018'!B1714</f>
        <v>0</v>
      </c>
      <c r="G1714">
        <f>'Marktpreise EEX NCG 2018'!H1714</f>
        <v>0</v>
      </c>
      <c r="H1714">
        <f>'Marktpreise EEX NCG 2018'!I1714</f>
        <v>0</v>
      </c>
      <c r="I1714" t="e">
        <f>'Marktpreise EEX NCG 2018'!N1714+0.19</f>
        <v>#DIV/0!</v>
      </c>
      <c r="J1714">
        <f t="shared" ref="J1714:M1714" si="274">J1713</f>
        <v>18.20929424091603</v>
      </c>
      <c r="K1714">
        <f t="shared" si="274"/>
        <v>16.766477862595423</v>
      </c>
      <c r="L1714">
        <f t="shared" si="274"/>
        <v>21.737686505072059</v>
      </c>
      <c r="M1714">
        <f t="shared" si="274"/>
        <v>17.906873125179562</v>
      </c>
    </row>
    <row r="1715" spans="1:13" x14ac:dyDescent="0.2">
      <c r="A1715" s="2">
        <f>'Marktpreise EEX NCG 2018'!A1715</f>
        <v>43353</v>
      </c>
      <c r="B1715" s="47">
        <f>'Marktpreise EEX NCG 2018'!G1715+'Bayer Gesamt 2018'!E$7</f>
        <v>0.20960000000000001</v>
      </c>
      <c r="C1715" s="47">
        <f>'Bayer Gesamt 2018'!M574</f>
        <v>0</v>
      </c>
      <c r="D1715" s="47"/>
      <c r="E1715" s="47">
        <f>IF(F1715&gt;0,F1715+'Bayer Gesamt 2018'!E$7,E1714)</f>
        <v>18.309600000000003</v>
      </c>
      <c r="F1715" s="47">
        <f>'Marktpreise EEX NCG 2018'!B1715</f>
        <v>0</v>
      </c>
      <c r="G1715">
        <f>'Marktpreise EEX NCG 2018'!H1715</f>
        <v>0</v>
      </c>
      <c r="H1715">
        <f>'Marktpreise EEX NCG 2018'!I1715</f>
        <v>0</v>
      </c>
      <c r="I1715" t="e">
        <f>'Marktpreise EEX NCG 2018'!N1715+0.19</f>
        <v>#DIV/0!</v>
      </c>
      <c r="J1715">
        <f t="shared" ref="J1715:M1715" si="275">J1714</f>
        <v>18.20929424091603</v>
      </c>
      <c r="K1715">
        <f t="shared" si="275"/>
        <v>16.766477862595423</v>
      </c>
      <c r="L1715">
        <f t="shared" si="275"/>
        <v>21.737686505072059</v>
      </c>
      <c r="M1715">
        <f t="shared" si="275"/>
        <v>17.906873125179562</v>
      </c>
    </row>
    <row r="1716" spans="1:13" x14ac:dyDescent="0.2">
      <c r="A1716" s="2">
        <f>'Marktpreise EEX NCG 2018'!A1716</f>
        <v>43354</v>
      </c>
      <c r="B1716" s="47">
        <f>'Marktpreise EEX NCG 2018'!G1716+'Bayer Gesamt 2018'!E$7</f>
        <v>0.20960000000000001</v>
      </c>
      <c r="C1716" s="47">
        <f>'Bayer Gesamt 2018'!M575</f>
        <v>0</v>
      </c>
      <c r="D1716" s="47"/>
      <c r="E1716" s="47">
        <f>IF(F1716&gt;0,F1716+'Bayer Gesamt 2018'!E$7,E1715)</f>
        <v>18.309600000000003</v>
      </c>
      <c r="F1716" s="47">
        <f>'Marktpreise EEX NCG 2018'!B1716</f>
        <v>0</v>
      </c>
      <c r="G1716">
        <f>'Marktpreise EEX NCG 2018'!H1716</f>
        <v>0</v>
      </c>
      <c r="H1716">
        <f>'Marktpreise EEX NCG 2018'!I1716</f>
        <v>0</v>
      </c>
      <c r="I1716" t="e">
        <f>'Marktpreise EEX NCG 2018'!N1716+0.19</f>
        <v>#DIV/0!</v>
      </c>
      <c r="J1716">
        <f t="shared" ref="J1716:M1716" si="276">J1715</f>
        <v>18.20929424091603</v>
      </c>
      <c r="K1716">
        <f t="shared" si="276"/>
        <v>16.766477862595423</v>
      </c>
      <c r="L1716">
        <f t="shared" si="276"/>
        <v>21.737686505072059</v>
      </c>
      <c r="M1716">
        <f t="shared" si="276"/>
        <v>17.906873125179562</v>
      </c>
    </row>
    <row r="1717" spans="1:13" x14ac:dyDescent="0.2">
      <c r="A1717" s="2">
        <f>'Marktpreise EEX NCG 2018'!A1717</f>
        <v>43355</v>
      </c>
      <c r="B1717" s="47">
        <f>'Marktpreise EEX NCG 2018'!G1717+'Bayer Gesamt 2018'!E$7</f>
        <v>0.20960000000000001</v>
      </c>
      <c r="C1717" s="47">
        <f>'Bayer Gesamt 2018'!M576</f>
        <v>0</v>
      </c>
      <c r="D1717" s="47"/>
      <c r="E1717" s="47">
        <f>IF(F1717&gt;0,F1717+'Bayer Gesamt 2018'!E$7,E1716)</f>
        <v>18.309600000000003</v>
      </c>
      <c r="F1717" s="47">
        <f>'Marktpreise EEX NCG 2018'!B1717</f>
        <v>0</v>
      </c>
      <c r="G1717">
        <f>'Marktpreise EEX NCG 2018'!H1717</f>
        <v>0</v>
      </c>
      <c r="H1717">
        <f>'Marktpreise EEX NCG 2018'!I1717</f>
        <v>0</v>
      </c>
      <c r="I1717" t="e">
        <f>'Marktpreise EEX NCG 2018'!N1717+0.19</f>
        <v>#DIV/0!</v>
      </c>
      <c r="J1717">
        <f t="shared" ref="J1717:M1717" si="277">J1716</f>
        <v>18.20929424091603</v>
      </c>
      <c r="K1717">
        <f t="shared" si="277"/>
        <v>16.766477862595423</v>
      </c>
      <c r="L1717">
        <f t="shared" si="277"/>
        <v>21.737686505072059</v>
      </c>
      <c r="M1717">
        <f t="shared" si="277"/>
        <v>17.906873125179562</v>
      </c>
    </row>
    <row r="1718" spans="1:13" x14ac:dyDescent="0.2">
      <c r="A1718" s="2">
        <f>'Marktpreise EEX NCG 2018'!A1718</f>
        <v>43356</v>
      </c>
      <c r="B1718" s="47">
        <f>'Marktpreise EEX NCG 2018'!G1718+'Bayer Gesamt 2018'!E$7</f>
        <v>0.20960000000000001</v>
      </c>
      <c r="C1718" s="47">
        <f>'Bayer Gesamt 2018'!M577</f>
        <v>0</v>
      </c>
      <c r="D1718" s="47"/>
      <c r="E1718" s="47">
        <f>IF(F1718&gt;0,F1718+'Bayer Gesamt 2018'!E$7,E1717)</f>
        <v>18.309600000000003</v>
      </c>
      <c r="F1718" s="47">
        <f>'Marktpreise EEX NCG 2018'!B1718</f>
        <v>0</v>
      </c>
      <c r="G1718">
        <f>'Marktpreise EEX NCG 2018'!H1718</f>
        <v>0</v>
      </c>
      <c r="H1718">
        <f>'Marktpreise EEX NCG 2018'!I1718</f>
        <v>0</v>
      </c>
      <c r="I1718" t="e">
        <f>'Marktpreise EEX NCG 2018'!N1718+0.19</f>
        <v>#DIV/0!</v>
      </c>
      <c r="J1718">
        <f t="shared" ref="J1718:M1718" si="278">J1717</f>
        <v>18.20929424091603</v>
      </c>
      <c r="K1718">
        <f t="shared" si="278"/>
        <v>16.766477862595423</v>
      </c>
      <c r="L1718">
        <f t="shared" si="278"/>
        <v>21.737686505072059</v>
      </c>
      <c r="M1718">
        <f t="shared" si="278"/>
        <v>17.906873125179562</v>
      </c>
    </row>
    <row r="1719" spans="1:13" x14ac:dyDescent="0.2">
      <c r="A1719" s="2">
        <f>'Marktpreise EEX NCG 2018'!A1719</f>
        <v>43357</v>
      </c>
      <c r="B1719" s="47">
        <f>'Marktpreise EEX NCG 2018'!G1719+'Bayer Gesamt 2018'!E$7</f>
        <v>0.20960000000000001</v>
      </c>
      <c r="C1719" s="47">
        <f>'Bayer Gesamt 2018'!M578</f>
        <v>0</v>
      </c>
      <c r="D1719" s="47"/>
      <c r="E1719" s="47">
        <f>IF(F1719&gt;0,F1719+'Bayer Gesamt 2018'!E$7,E1718)</f>
        <v>18.309600000000003</v>
      </c>
      <c r="F1719" s="47">
        <f>'Marktpreise EEX NCG 2018'!B1719</f>
        <v>0</v>
      </c>
      <c r="G1719">
        <f>'Marktpreise EEX NCG 2018'!H1719</f>
        <v>0</v>
      </c>
      <c r="H1719">
        <f>'Marktpreise EEX NCG 2018'!I1719</f>
        <v>0</v>
      </c>
      <c r="I1719" t="e">
        <f>'Marktpreise EEX NCG 2018'!N1719+0.19</f>
        <v>#DIV/0!</v>
      </c>
      <c r="J1719">
        <f t="shared" ref="J1719:M1719" si="279">J1718</f>
        <v>18.20929424091603</v>
      </c>
      <c r="K1719">
        <f t="shared" si="279"/>
        <v>16.766477862595423</v>
      </c>
      <c r="L1719">
        <f t="shared" si="279"/>
        <v>21.737686505072059</v>
      </c>
      <c r="M1719">
        <f t="shared" si="279"/>
        <v>17.906873125179562</v>
      </c>
    </row>
    <row r="1720" spans="1:13" x14ac:dyDescent="0.2">
      <c r="A1720" s="2">
        <f>'Marktpreise EEX NCG 2018'!A1720</f>
        <v>43358</v>
      </c>
      <c r="B1720" s="47">
        <f>'Marktpreise EEX NCG 2018'!G1720+'Bayer Gesamt 2018'!E$7</f>
        <v>0.20960000000000001</v>
      </c>
      <c r="C1720" s="47">
        <f>'Bayer Gesamt 2018'!M579</f>
        <v>0</v>
      </c>
      <c r="D1720" s="47"/>
      <c r="E1720" s="47">
        <f>IF(F1720&gt;0,F1720+'Bayer Gesamt 2018'!E$7,E1719)</f>
        <v>18.309600000000003</v>
      </c>
      <c r="F1720" s="47">
        <f>'Marktpreise EEX NCG 2018'!B1720</f>
        <v>0</v>
      </c>
      <c r="G1720">
        <f>'Marktpreise EEX NCG 2018'!H1720</f>
        <v>0</v>
      </c>
      <c r="H1720">
        <f>'Marktpreise EEX NCG 2018'!I1720</f>
        <v>0</v>
      </c>
      <c r="I1720" t="e">
        <f>'Marktpreise EEX NCG 2018'!N1720+0.19</f>
        <v>#DIV/0!</v>
      </c>
      <c r="J1720">
        <f t="shared" ref="J1720:M1720" si="280">J1719</f>
        <v>18.20929424091603</v>
      </c>
      <c r="K1720">
        <f t="shared" si="280"/>
        <v>16.766477862595423</v>
      </c>
      <c r="L1720">
        <f t="shared" si="280"/>
        <v>21.737686505072059</v>
      </c>
      <c r="M1720">
        <f t="shared" si="280"/>
        <v>17.906873125179562</v>
      </c>
    </row>
    <row r="1721" spans="1:13" x14ac:dyDescent="0.2">
      <c r="A1721" s="2">
        <f>'Marktpreise EEX NCG 2018'!A1721</f>
        <v>43359</v>
      </c>
      <c r="B1721" s="47">
        <f>'Marktpreise EEX NCG 2018'!G1721+'Bayer Gesamt 2018'!E$7</f>
        <v>0.20960000000000001</v>
      </c>
      <c r="C1721" s="47">
        <f>'Bayer Gesamt 2018'!M580</f>
        <v>0</v>
      </c>
      <c r="D1721" s="47"/>
      <c r="E1721" s="47">
        <f>IF(F1721&gt;0,F1721+'Bayer Gesamt 2018'!E$7,E1720)</f>
        <v>18.309600000000003</v>
      </c>
      <c r="F1721" s="47">
        <f>'Marktpreise EEX NCG 2018'!B1721</f>
        <v>0</v>
      </c>
      <c r="G1721">
        <f>'Marktpreise EEX NCG 2018'!H1721</f>
        <v>0</v>
      </c>
      <c r="H1721">
        <f>'Marktpreise EEX NCG 2018'!I1721</f>
        <v>0</v>
      </c>
      <c r="I1721" t="e">
        <f>'Marktpreise EEX NCG 2018'!N1721+0.19</f>
        <v>#DIV/0!</v>
      </c>
      <c r="J1721">
        <f t="shared" ref="J1721:M1721" si="281">J1720</f>
        <v>18.20929424091603</v>
      </c>
      <c r="K1721">
        <f t="shared" si="281"/>
        <v>16.766477862595423</v>
      </c>
      <c r="L1721">
        <f t="shared" si="281"/>
        <v>21.737686505072059</v>
      </c>
      <c r="M1721">
        <f t="shared" si="281"/>
        <v>17.906873125179562</v>
      </c>
    </row>
    <row r="1722" spans="1:13" x14ac:dyDescent="0.2">
      <c r="A1722" s="2">
        <f>'Marktpreise EEX NCG 2018'!A1722</f>
        <v>43360</v>
      </c>
      <c r="B1722" s="47">
        <f>'Marktpreise EEX NCG 2018'!G1722+'Bayer Gesamt 2018'!E$7</f>
        <v>0.20960000000000001</v>
      </c>
      <c r="C1722" s="47">
        <f>'Bayer Gesamt 2018'!M581</f>
        <v>0</v>
      </c>
      <c r="D1722" s="47"/>
      <c r="E1722" s="47">
        <f>IF(F1722&gt;0,F1722+'Bayer Gesamt 2018'!E$7,E1721)</f>
        <v>18.309600000000003</v>
      </c>
      <c r="F1722" s="47">
        <f>'Marktpreise EEX NCG 2018'!B1722</f>
        <v>0</v>
      </c>
      <c r="G1722">
        <f>'Marktpreise EEX NCG 2018'!H1722</f>
        <v>0</v>
      </c>
      <c r="H1722">
        <f>'Marktpreise EEX NCG 2018'!I1722</f>
        <v>0</v>
      </c>
      <c r="I1722" t="e">
        <f>'Marktpreise EEX NCG 2018'!N1722+0.19</f>
        <v>#DIV/0!</v>
      </c>
      <c r="J1722">
        <f t="shared" ref="J1722:M1722" si="282">J1721</f>
        <v>18.20929424091603</v>
      </c>
      <c r="K1722">
        <f t="shared" si="282"/>
        <v>16.766477862595423</v>
      </c>
      <c r="L1722">
        <f t="shared" si="282"/>
        <v>21.737686505072059</v>
      </c>
      <c r="M1722">
        <f t="shared" si="282"/>
        <v>17.906873125179562</v>
      </c>
    </row>
    <row r="1723" spans="1:13" x14ac:dyDescent="0.2">
      <c r="A1723" s="2">
        <f>'Marktpreise EEX NCG 2018'!A1723</f>
        <v>43361</v>
      </c>
      <c r="B1723" s="47">
        <f>'Marktpreise EEX NCG 2018'!G1723+'Bayer Gesamt 2018'!E$7</f>
        <v>0.20960000000000001</v>
      </c>
      <c r="C1723" s="47">
        <f>'Bayer Gesamt 2018'!M582</f>
        <v>0</v>
      </c>
      <c r="D1723" s="47"/>
      <c r="E1723" s="47">
        <f>IF(F1723&gt;0,F1723+'Bayer Gesamt 2018'!E$7,E1722)</f>
        <v>18.309600000000003</v>
      </c>
      <c r="F1723" s="47">
        <f>'Marktpreise EEX NCG 2018'!B1723</f>
        <v>0</v>
      </c>
      <c r="G1723">
        <f>'Marktpreise EEX NCG 2018'!H1723</f>
        <v>0</v>
      </c>
      <c r="H1723">
        <f>'Marktpreise EEX NCG 2018'!I1723</f>
        <v>0</v>
      </c>
      <c r="I1723" t="e">
        <f>'Marktpreise EEX NCG 2018'!N1723+0.19</f>
        <v>#DIV/0!</v>
      </c>
      <c r="J1723">
        <f t="shared" ref="J1723:M1723" si="283">J1722</f>
        <v>18.20929424091603</v>
      </c>
      <c r="K1723">
        <f t="shared" si="283"/>
        <v>16.766477862595423</v>
      </c>
      <c r="L1723">
        <f t="shared" si="283"/>
        <v>21.737686505072059</v>
      </c>
      <c r="M1723">
        <f t="shared" si="283"/>
        <v>17.906873125179562</v>
      </c>
    </row>
    <row r="1724" spans="1:13" x14ac:dyDescent="0.2">
      <c r="A1724" s="2">
        <f>'Marktpreise EEX NCG 2018'!A1724</f>
        <v>43362</v>
      </c>
      <c r="B1724" s="47">
        <f>'Marktpreise EEX NCG 2018'!G1724+'Bayer Gesamt 2018'!E$7</f>
        <v>0.20960000000000001</v>
      </c>
      <c r="C1724" s="47">
        <f>'Bayer Gesamt 2018'!M583</f>
        <v>0</v>
      </c>
      <c r="D1724" s="47"/>
      <c r="E1724" s="47">
        <f>IF(F1724&gt;0,F1724+'Bayer Gesamt 2018'!E$7,E1723)</f>
        <v>18.309600000000003</v>
      </c>
      <c r="F1724" s="47">
        <f>'Marktpreise EEX NCG 2018'!B1724</f>
        <v>0</v>
      </c>
      <c r="G1724">
        <f>'Marktpreise EEX NCG 2018'!H1724</f>
        <v>0</v>
      </c>
      <c r="H1724">
        <f>'Marktpreise EEX NCG 2018'!I1724</f>
        <v>0</v>
      </c>
      <c r="I1724" t="e">
        <f>'Marktpreise EEX NCG 2018'!N1724+0.19</f>
        <v>#DIV/0!</v>
      </c>
      <c r="J1724">
        <f t="shared" ref="J1724:M1724" si="284">J1723</f>
        <v>18.20929424091603</v>
      </c>
      <c r="K1724">
        <f t="shared" si="284"/>
        <v>16.766477862595423</v>
      </c>
      <c r="L1724">
        <f t="shared" si="284"/>
        <v>21.737686505072059</v>
      </c>
      <c r="M1724">
        <f t="shared" si="284"/>
        <v>17.906873125179562</v>
      </c>
    </row>
    <row r="1725" spans="1:13" x14ac:dyDescent="0.2">
      <c r="A1725" s="2">
        <f>'Marktpreise EEX NCG 2018'!A1725</f>
        <v>43363</v>
      </c>
      <c r="B1725" s="47">
        <f>'Marktpreise EEX NCG 2018'!G1725+'Bayer Gesamt 2018'!E$7</f>
        <v>0.20960000000000001</v>
      </c>
      <c r="C1725" s="47">
        <f>'Bayer Gesamt 2018'!M584</f>
        <v>0</v>
      </c>
      <c r="D1725" s="47"/>
      <c r="E1725" s="47">
        <f>IF(F1725&gt;0,F1725+'Bayer Gesamt 2018'!E$7,E1724)</f>
        <v>18.309600000000003</v>
      </c>
      <c r="F1725" s="47">
        <f>'Marktpreise EEX NCG 2018'!B1725</f>
        <v>0</v>
      </c>
      <c r="G1725">
        <f>'Marktpreise EEX NCG 2018'!H1725</f>
        <v>0</v>
      </c>
      <c r="H1725">
        <f>'Marktpreise EEX NCG 2018'!I1725</f>
        <v>0</v>
      </c>
      <c r="I1725" t="e">
        <f>'Marktpreise EEX NCG 2018'!N1725+0.19</f>
        <v>#DIV/0!</v>
      </c>
      <c r="J1725">
        <f t="shared" ref="J1725:M1725" si="285">J1724</f>
        <v>18.20929424091603</v>
      </c>
      <c r="K1725">
        <f t="shared" si="285"/>
        <v>16.766477862595423</v>
      </c>
      <c r="L1725">
        <f t="shared" si="285"/>
        <v>21.737686505072059</v>
      </c>
      <c r="M1725">
        <f t="shared" si="285"/>
        <v>17.906873125179562</v>
      </c>
    </row>
    <row r="1726" spans="1:13" x14ac:dyDescent="0.2">
      <c r="A1726" s="2">
        <f>'Marktpreise EEX NCG 2018'!A1726</f>
        <v>43364</v>
      </c>
      <c r="B1726" s="47">
        <f>'Marktpreise EEX NCG 2018'!G1726+'Bayer Gesamt 2018'!E$7</f>
        <v>0.20960000000000001</v>
      </c>
      <c r="C1726" s="47">
        <f>'Bayer Gesamt 2018'!M585</f>
        <v>0</v>
      </c>
      <c r="D1726" s="47"/>
      <c r="E1726" s="47">
        <f>IF(F1726&gt;0,F1726+'Bayer Gesamt 2018'!E$7,E1725)</f>
        <v>18.309600000000003</v>
      </c>
      <c r="F1726" s="47">
        <f>'Marktpreise EEX NCG 2018'!B1726</f>
        <v>0</v>
      </c>
      <c r="G1726">
        <f>'Marktpreise EEX NCG 2018'!H1726</f>
        <v>0</v>
      </c>
      <c r="H1726">
        <f>'Marktpreise EEX NCG 2018'!I1726</f>
        <v>0</v>
      </c>
      <c r="I1726" t="e">
        <f>'Marktpreise EEX NCG 2018'!N1726+0.19</f>
        <v>#DIV/0!</v>
      </c>
      <c r="J1726">
        <f t="shared" ref="J1726:M1726" si="286">J1725</f>
        <v>18.20929424091603</v>
      </c>
      <c r="K1726">
        <f t="shared" si="286"/>
        <v>16.766477862595423</v>
      </c>
      <c r="L1726">
        <f t="shared" si="286"/>
        <v>21.737686505072059</v>
      </c>
      <c r="M1726">
        <f t="shared" si="286"/>
        <v>17.906873125179562</v>
      </c>
    </row>
    <row r="1727" spans="1:13" x14ac:dyDescent="0.2">
      <c r="A1727" s="2">
        <f>'Marktpreise EEX NCG 2018'!A1727</f>
        <v>43365</v>
      </c>
      <c r="B1727" s="47">
        <f>'Marktpreise EEX NCG 2018'!G1727+'Bayer Gesamt 2018'!E$7</f>
        <v>0.20960000000000001</v>
      </c>
      <c r="C1727" s="47">
        <f>'Bayer Gesamt 2018'!M586</f>
        <v>0</v>
      </c>
      <c r="D1727" s="47"/>
      <c r="E1727" s="47">
        <f>IF(F1727&gt;0,F1727+'Bayer Gesamt 2018'!E$7,E1726)</f>
        <v>18.309600000000003</v>
      </c>
      <c r="F1727" s="47">
        <f>'Marktpreise EEX NCG 2018'!B1727</f>
        <v>0</v>
      </c>
      <c r="G1727">
        <f>'Marktpreise EEX NCG 2018'!H1727</f>
        <v>0</v>
      </c>
      <c r="H1727">
        <f>'Marktpreise EEX NCG 2018'!I1727</f>
        <v>0</v>
      </c>
      <c r="I1727" t="e">
        <f>'Marktpreise EEX NCG 2018'!N1727+0.19</f>
        <v>#DIV/0!</v>
      </c>
      <c r="J1727">
        <f t="shared" ref="J1727:M1727" si="287">J1726</f>
        <v>18.20929424091603</v>
      </c>
      <c r="K1727">
        <f t="shared" si="287"/>
        <v>16.766477862595423</v>
      </c>
      <c r="L1727">
        <f t="shared" si="287"/>
        <v>21.737686505072059</v>
      </c>
      <c r="M1727">
        <f t="shared" si="287"/>
        <v>17.906873125179562</v>
      </c>
    </row>
    <row r="1728" spans="1:13" x14ac:dyDescent="0.2">
      <c r="A1728" s="2">
        <f>'Marktpreise EEX NCG 2018'!A1728</f>
        <v>43366</v>
      </c>
      <c r="B1728" s="47">
        <f>'Marktpreise EEX NCG 2018'!G1728+'Bayer Gesamt 2018'!E$7</f>
        <v>0.20960000000000001</v>
      </c>
      <c r="C1728" s="47">
        <f>'Bayer Gesamt 2018'!M587</f>
        <v>0</v>
      </c>
      <c r="D1728" s="47"/>
      <c r="E1728" s="47">
        <f>IF(F1728&gt;0,F1728+'Bayer Gesamt 2018'!E$7,E1727)</f>
        <v>18.309600000000003</v>
      </c>
      <c r="F1728" s="47">
        <f>'Marktpreise EEX NCG 2018'!B1728</f>
        <v>0</v>
      </c>
      <c r="G1728">
        <f>'Marktpreise EEX NCG 2018'!H1728</f>
        <v>0</v>
      </c>
      <c r="H1728">
        <f>'Marktpreise EEX NCG 2018'!I1728</f>
        <v>0</v>
      </c>
      <c r="I1728" t="e">
        <f>'Marktpreise EEX NCG 2018'!N1728+0.19</f>
        <v>#DIV/0!</v>
      </c>
      <c r="J1728">
        <f t="shared" ref="J1728:M1728" si="288">J1727</f>
        <v>18.20929424091603</v>
      </c>
      <c r="K1728">
        <f t="shared" si="288"/>
        <v>16.766477862595423</v>
      </c>
      <c r="L1728">
        <f t="shared" si="288"/>
        <v>21.737686505072059</v>
      </c>
      <c r="M1728">
        <f t="shared" si="288"/>
        <v>17.906873125179562</v>
      </c>
    </row>
    <row r="1729" spans="1:13" x14ac:dyDescent="0.2">
      <c r="A1729" s="2">
        <f>'Marktpreise EEX NCG 2018'!A1729</f>
        <v>43367</v>
      </c>
      <c r="B1729" s="47">
        <f>'Marktpreise EEX NCG 2018'!G1729+'Bayer Gesamt 2018'!E$7</f>
        <v>0.20960000000000001</v>
      </c>
      <c r="C1729" s="47">
        <f>'Bayer Gesamt 2018'!M588</f>
        <v>0</v>
      </c>
      <c r="D1729" s="47"/>
      <c r="E1729" s="47">
        <f>IF(F1729&gt;0,F1729+'Bayer Gesamt 2018'!E$7,E1728)</f>
        <v>18.309600000000003</v>
      </c>
      <c r="F1729" s="47">
        <f>'Marktpreise EEX NCG 2018'!B1729</f>
        <v>0</v>
      </c>
      <c r="G1729">
        <f>'Marktpreise EEX NCG 2018'!H1729</f>
        <v>0</v>
      </c>
      <c r="H1729">
        <f>'Marktpreise EEX NCG 2018'!I1729</f>
        <v>0</v>
      </c>
      <c r="I1729" t="e">
        <f>'Marktpreise EEX NCG 2018'!N1729+0.19</f>
        <v>#DIV/0!</v>
      </c>
      <c r="J1729">
        <f t="shared" ref="J1729:M1729" si="289">J1728</f>
        <v>18.20929424091603</v>
      </c>
      <c r="K1729">
        <f t="shared" si="289"/>
        <v>16.766477862595423</v>
      </c>
      <c r="L1729">
        <f t="shared" si="289"/>
        <v>21.737686505072059</v>
      </c>
      <c r="M1729">
        <f t="shared" si="289"/>
        <v>17.906873125179562</v>
      </c>
    </row>
    <row r="1730" spans="1:13" x14ac:dyDescent="0.2">
      <c r="A1730" s="2">
        <f>'Marktpreise EEX NCG 2018'!A1730</f>
        <v>43368</v>
      </c>
      <c r="B1730" s="47">
        <f>'Marktpreise EEX NCG 2018'!G1730+'Bayer Gesamt 2018'!E$7</f>
        <v>0.20960000000000001</v>
      </c>
      <c r="C1730" s="47">
        <f>'Bayer Gesamt 2018'!M589</f>
        <v>0</v>
      </c>
      <c r="D1730" s="47"/>
      <c r="E1730" s="47">
        <f>IF(F1730&gt;0,F1730+'Bayer Gesamt 2018'!E$7,E1729)</f>
        <v>18.309600000000003</v>
      </c>
      <c r="F1730" s="47">
        <f>'Marktpreise EEX NCG 2018'!B1730</f>
        <v>0</v>
      </c>
      <c r="G1730">
        <f>'Marktpreise EEX NCG 2018'!H1730</f>
        <v>0</v>
      </c>
      <c r="H1730">
        <f>'Marktpreise EEX NCG 2018'!I1730</f>
        <v>0</v>
      </c>
      <c r="I1730" t="e">
        <f>'Marktpreise EEX NCG 2018'!N1730+0.19</f>
        <v>#DIV/0!</v>
      </c>
      <c r="J1730">
        <f t="shared" ref="J1730:M1730" si="290">J1729</f>
        <v>18.20929424091603</v>
      </c>
      <c r="K1730">
        <f t="shared" si="290"/>
        <v>16.766477862595423</v>
      </c>
      <c r="L1730">
        <f t="shared" si="290"/>
        <v>21.737686505072059</v>
      </c>
      <c r="M1730">
        <f t="shared" si="290"/>
        <v>17.906873125179562</v>
      </c>
    </row>
    <row r="1731" spans="1:13" x14ac:dyDescent="0.2">
      <c r="A1731" s="2">
        <f>'Marktpreise EEX NCG 2018'!A1731</f>
        <v>43369</v>
      </c>
      <c r="B1731" s="47">
        <f>'Marktpreise EEX NCG 2018'!G1731+'Bayer Gesamt 2018'!E$7</f>
        <v>0.20960000000000001</v>
      </c>
      <c r="C1731" s="47">
        <f>'Bayer Gesamt 2018'!M590</f>
        <v>0</v>
      </c>
      <c r="D1731" s="47"/>
      <c r="E1731" s="47">
        <f>IF(F1731&gt;0,F1731+'Bayer Gesamt 2018'!E$7,E1730)</f>
        <v>18.309600000000003</v>
      </c>
      <c r="F1731" s="47">
        <f>'Marktpreise EEX NCG 2018'!B1731</f>
        <v>0</v>
      </c>
      <c r="G1731">
        <f>'Marktpreise EEX NCG 2018'!H1731</f>
        <v>0</v>
      </c>
      <c r="H1731">
        <f>'Marktpreise EEX NCG 2018'!I1731</f>
        <v>0</v>
      </c>
      <c r="I1731" t="e">
        <f>'Marktpreise EEX NCG 2018'!N1731+0.19</f>
        <v>#DIV/0!</v>
      </c>
      <c r="J1731">
        <f t="shared" ref="J1731:M1731" si="291">J1730</f>
        <v>18.20929424091603</v>
      </c>
      <c r="K1731">
        <f t="shared" si="291"/>
        <v>16.766477862595423</v>
      </c>
      <c r="L1731">
        <f t="shared" si="291"/>
        <v>21.737686505072059</v>
      </c>
      <c r="M1731">
        <f t="shared" si="291"/>
        <v>17.906873125179562</v>
      </c>
    </row>
    <row r="1732" spans="1:13" x14ac:dyDescent="0.2">
      <c r="A1732" s="2">
        <f>'Marktpreise EEX NCG 2018'!A1732</f>
        <v>43370</v>
      </c>
      <c r="B1732" s="47">
        <f>'Marktpreise EEX NCG 2018'!G1732+'Bayer Gesamt 2018'!E$7</f>
        <v>0.20960000000000001</v>
      </c>
      <c r="C1732" s="47">
        <f>'Bayer Gesamt 2018'!M591</f>
        <v>0</v>
      </c>
      <c r="D1732" s="47"/>
      <c r="E1732" s="47">
        <f>IF(F1732&gt;0,F1732+'Bayer Gesamt 2018'!E$7,E1731)</f>
        <v>18.309600000000003</v>
      </c>
      <c r="F1732" s="47">
        <f>'Marktpreise EEX NCG 2018'!B1732</f>
        <v>0</v>
      </c>
      <c r="G1732">
        <f>'Marktpreise EEX NCG 2018'!H1732</f>
        <v>0</v>
      </c>
      <c r="H1732">
        <f>'Marktpreise EEX NCG 2018'!I1732</f>
        <v>0</v>
      </c>
      <c r="I1732" t="e">
        <f>'Marktpreise EEX NCG 2018'!N1732+0.19</f>
        <v>#DIV/0!</v>
      </c>
      <c r="J1732">
        <f t="shared" ref="J1732:M1732" si="292">J1731</f>
        <v>18.20929424091603</v>
      </c>
      <c r="K1732">
        <f t="shared" si="292"/>
        <v>16.766477862595423</v>
      </c>
      <c r="L1732">
        <f t="shared" si="292"/>
        <v>21.737686505072059</v>
      </c>
      <c r="M1732">
        <f t="shared" si="292"/>
        <v>17.906873125179562</v>
      </c>
    </row>
    <row r="1733" spans="1:13" x14ac:dyDescent="0.2">
      <c r="A1733" s="2">
        <f>'Marktpreise EEX NCG 2018'!A1733</f>
        <v>43371</v>
      </c>
      <c r="B1733" s="47">
        <f>'Marktpreise EEX NCG 2018'!G1733+'Bayer Gesamt 2018'!E$7</f>
        <v>0.20960000000000001</v>
      </c>
      <c r="C1733" s="47">
        <f>'Bayer Gesamt 2018'!M592</f>
        <v>0</v>
      </c>
      <c r="D1733" s="47"/>
      <c r="E1733" s="47">
        <f>IF(F1733&gt;0,F1733+'Bayer Gesamt 2018'!E$7,E1732)</f>
        <v>18.309600000000003</v>
      </c>
      <c r="F1733" s="47">
        <f>'Marktpreise EEX NCG 2018'!B1733</f>
        <v>0</v>
      </c>
      <c r="G1733">
        <f>'Marktpreise EEX NCG 2018'!H1733</f>
        <v>0</v>
      </c>
      <c r="H1733">
        <f>'Marktpreise EEX NCG 2018'!I1733</f>
        <v>0</v>
      </c>
      <c r="I1733" t="e">
        <f>'Marktpreise EEX NCG 2018'!N1733+0.19</f>
        <v>#DIV/0!</v>
      </c>
      <c r="J1733">
        <f t="shared" ref="J1733:M1733" si="293">J1732</f>
        <v>18.20929424091603</v>
      </c>
      <c r="K1733">
        <f t="shared" si="293"/>
        <v>16.766477862595423</v>
      </c>
      <c r="L1733">
        <f t="shared" si="293"/>
        <v>21.737686505072059</v>
      </c>
      <c r="M1733">
        <f t="shared" si="293"/>
        <v>17.906873125179562</v>
      </c>
    </row>
    <row r="1734" spans="1:13" x14ac:dyDescent="0.2">
      <c r="A1734" s="2">
        <f>'Marktpreise EEX NCG 2018'!A1734</f>
        <v>43372</v>
      </c>
      <c r="B1734" s="47">
        <f>'Marktpreise EEX NCG 2018'!G1734+'Bayer Gesamt 2018'!E$7</f>
        <v>0.20960000000000001</v>
      </c>
      <c r="C1734" s="47">
        <f>'Bayer Gesamt 2018'!M593</f>
        <v>0</v>
      </c>
      <c r="D1734" s="47"/>
      <c r="E1734" s="47">
        <f>IF(F1734&gt;0,F1734+'Bayer Gesamt 2018'!E$7,E1733)</f>
        <v>18.309600000000003</v>
      </c>
      <c r="F1734" s="47">
        <f>'Marktpreise EEX NCG 2018'!B1734</f>
        <v>0</v>
      </c>
      <c r="G1734">
        <f>'Marktpreise EEX NCG 2018'!H1734</f>
        <v>0</v>
      </c>
      <c r="H1734">
        <f>'Marktpreise EEX NCG 2018'!I1734</f>
        <v>0</v>
      </c>
      <c r="I1734" t="e">
        <f>'Marktpreise EEX NCG 2018'!N1734+0.19</f>
        <v>#DIV/0!</v>
      </c>
      <c r="J1734">
        <f t="shared" ref="J1734:M1734" si="294">J1733</f>
        <v>18.20929424091603</v>
      </c>
      <c r="K1734">
        <f t="shared" si="294"/>
        <v>16.766477862595423</v>
      </c>
      <c r="L1734">
        <f t="shared" si="294"/>
        <v>21.737686505072059</v>
      </c>
      <c r="M1734">
        <f t="shared" si="294"/>
        <v>17.906873125179562</v>
      </c>
    </row>
    <row r="1735" spans="1:13" x14ac:dyDescent="0.2">
      <c r="A1735" s="2">
        <f>'Marktpreise EEX NCG 2018'!A1735</f>
        <v>43373</v>
      </c>
      <c r="B1735" s="47">
        <f>'Marktpreise EEX NCG 2018'!G1735+'Bayer Gesamt 2018'!E$7</f>
        <v>0.20960000000000001</v>
      </c>
      <c r="C1735" s="47">
        <f>'Bayer Gesamt 2018'!M594</f>
        <v>0</v>
      </c>
      <c r="D1735" s="47"/>
      <c r="E1735" s="47">
        <f>IF(F1735&gt;0,F1735+'Bayer Gesamt 2018'!E$7,E1734)</f>
        <v>18.309600000000003</v>
      </c>
      <c r="F1735" s="47">
        <f>'Marktpreise EEX NCG 2018'!B1735</f>
        <v>0</v>
      </c>
      <c r="G1735">
        <f>'Marktpreise EEX NCG 2018'!H1735</f>
        <v>0</v>
      </c>
      <c r="H1735">
        <f>'Marktpreise EEX NCG 2018'!I1735</f>
        <v>0</v>
      </c>
      <c r="I1735" t="e">
        <f>'Marktpreise EEX NCG 2018'!N1735+0.19</f>
        <v>#DIV/0!</v>
      </c>
      <c r="J1735">
        <f t="shared" ref="J1735:M1735" si="295">J1734</f>
        <v>18.20929424091603</v>
      </c>
      <c r="K1735">
        <f t="shared" si="295"/>
        <v>16.766477862595423</v>
      </c>
      <c r="L1735">
        <f t="shared" si="295"/>
        <v>21.737686505072059</v>
      </c>
      <c r="M1735">
        <f t="shared" si="295"/>
        <v>17.906873125179562</v>
      </c>
    </row>
    <row r="1736" spans="1:13" x14ac:dyDescent="0.2">
      <c r="A1736" s="2">
        <f>'Marktpreise EEX NCG 2018'!A1736</f>
        <v>43374</v>
      </c>
      <c r="B1736" s="47">
        <f>'Marktpreise EEX NCG 2018'!G1736+'Bayer Gesamt 2018'!E$7</f>
        <v>0.20960000000000001</v>
      </c>
      <c r="C1736" s="47">
        <f>'Bayer Gesamt 2018'!M595</f>
        <v>0</v>
      </c>
      <c r="D1736" s="47"/>
      <c r="E1736" s="47">
        <f>IF(F1736&gt;0,F1736+'Bayer Gesamt 2018'!E$7,E1735)</f>
        <v>18.309600000000003</v>
      </c>
      <c r="F1736" s="47">
        <f>'Marktpreise EEX NCG 2018'!B1736</f>
        <v>0</v>
      </c>
      <c r="G1736">
        <f>'Marktpreise EEX NCG 2018'!H1736</f>
        <v>0</v>
      </c>
      <c r="H1736">
        <f>'Marktpreise EEX NCG 2018'!I1736</f>
        <v>0</v>
      </c>
      <c r="I1736" t="e">
        <f>'Marktpreise EEX NCG 2018'!N1736+0.19</f>
        <v>#DIV/0!</v>
      </c>
      <c r="J1736">
        <f>'Portfolioübersicht Bayer'!K26</f>
        <v>18.20929424091603</v>
      </c>
      <c r="K1736">
        <f t="shared" ref="K1736" si="296">K1735</f>
        <v>16.766477862595423</v>
      </c>
      <c r="L1736">
        <f>'Portfolioübersicht Bayer'!K71</f>
        <v>21.863834511096474</v>
      </c>
      <c r="M1736">
        <f>'Portfolioübersicht Bayer'!K65</f>
        <v>17.935811477761561</v>
      </c>
    </row>
    <row r="1737" spans="1:13" x14ac:dyDescent="0.2">
      <c r="A1737" s="2">
        <f>'Marktpreise EEX NCG 2018'!A1737</f>
        <v>43375</v>
      </c>
      <c r="B1737" s="47">
        <f>'Marktpreise EEX NCG 2018'!G1737+'Bayer Gesamt 2018'!E$7</f>
        <v>0.20960000000000001</v>
      </c>
      <c r="C1737" s="47">
        <f>'Bayer Gesamt 2018'!M596</f>
        <v>0</v>
      </c>
      <c r="D1737" s="47"/>
      <c r="E1737" s="47">
        <f>IF(F1737&gt;0,F1737+'Bayer Gesamt 2018'!E$7,E1736)</f>
        <v>18.309600000000003</v>
      </c>
      <c r="F1737" s="47">
        <f>'Marktpreise EEX NCG 2018'!B1737</f>
        <v>0</v>
      </c>
      <c r="G1737">
        <f>'Marktpreise EEX NCG 2018'!H1737</f>
        <v>0</v>
      </c>
      <c r="H1737">
        <f>'Marktpreise EEX NCG 2018'!I1737</f>
        <v>0</v>
      </c>
      <c r="I1737" t="e">
        <f>'Marktpreise EEX NCG 2018'!N1737+0.19</f>
        <v>#DIV/0!</v>
      </c>
      <c r="J1737">
        <f t="shared" ref="J1737:M1737" si="297">J1736</f>
        <v>18.20929424091603</v>
      </c>
      <c r="K1737">
        <f t="shared" si="297"/>
        <v>16.766477862595423</v>
      </c>
      <c r="L1737">
        <f t="shared" si="297"/>
        <v>21.863834511096474</v>
      </c>
      <c r="M1737">
        <f t="shared" si="297"/>
        <v>17.935811477761561</v>
      </c>
    </row>
    <row r="1738" spans="1:13" x14ac:dyDescent="0.2">
      <c r="A1738" s="2">
        <f>'Marktpreise EEX NCG 2018'!A1738</f>
        <v>43376</v>
      </c>
      <c r="B1738" s="47">
        <f>'Marktpreise EEX NCG 2018'!G1738+'Bayer Gesamt 2018'!E$7</f>
        <v>0.20960000000000001</v>
      </c>
      <c r="C1738" s="47">
        <f>'Bayer Gesamt 2018'!M597</f>
        <v>0</v>
      </c>
      <c r="D1738" s="47"/>
      <c r="E1738" s="47">
        <f>IF(F1738&gt;0,F1738+'Bayer Gesamt 2018'!E$7,E1737)</f>
        <v>18.309600000000003</v>
      </c>
      <c r="F1738" s="47">
        <f>'Marktpreise EEX NCG 2018'!B1738</f>
        <v>0</v>
      </c>
      <c r="G1738">
        <f>'Marktpreise EEX NCG 2018'!H1738</f>
        <v>0</v>
      </c>
      <c r="H1738">
        <f>'Marktpreise EEX NCG 2018'!I1738</f>
        <v>0</v>
      </c>
      <c r="I1738" t="e">
        <f>'Marktpreise EEX NCG 2018'!N1738+0.19</f>
        <v>#DIV/0!</v>
      </c>
      <c r="J1738">
        <f t="shared" ref="J1738:M1738" si="298">J1737</f>
        <v>18.20929424091603</v>
      </c>
      <c r="K1738">
        <f t="shared" si="298"/>
        <v>16.766477862595423</v>
      </c>
      <c r="L1738">
        <f t="shared" si="298"/>
        <v>21.863834511096474</v>
      </c>
      <c r="M1738">
        <f t="shared" si="298"/>
        <v>17.935811477761561</v>
      </c>
    </row>
    <row r="1739" spans="1:13" x14ac:dyDescent="0.2">
      <c r="A1739" s="2">
        <f>'Marktpreise EEX NCG 2018'!A1739</f>
        <v>43377</v>
      </c>
      <c r="B1739" s="47">
        <f>'Marktpreise EEX NCG 2018'!G1739+'Bayer Gesamt 2018'!E$7</f>
        <v>0.20960000000000001</v>
      </c>
      <c r="C1739" s="47">
        <f>'Bayer Gesamt 2018'!M598</f>
        <v>0</v>
      </c>
      <c r="D1739" s="47"/>
      <c r="E1739" s="47">
        <f>IF(F1739&gt;0,F1739+'Bayer Gesamt 2018'!E$7,E1738)</f>
        <v>18.309600000000003</v>
      </c>
      <c r="F1739" s="47">
        <f>'Marktpreise EEX NCG 2018'!B1739</f>
        <v>0</v>
      </c>
      <c r="G1739">
        <f>'Marktpreise EEX NCG 2018'!H1739</f>
        <v>0</v>
      </c>
      <c r="H1739">
        <f>'Marktpreise EEX NCG 2018'!I1739</f>
        <v>0</v>
      </c>
      <c r="I1739" t="e">
        <f>'Marktpreise EEX NCG 2018'!N1739+0.19</f>
        <v>#DIV/0!</v>
      </c>
      <c r="J1739">
        <f t="shared" ref="J1739:M1739" si="299">J1738</f>
        <v>18.20929424091603</v>
      </c>
      <c r="K1739">
        <f t="shared" si="299"/>
        <v>16.766477862595423</v>
      </c>
      <c r="L1739">
        <f t="shared" si="299"/>
        <v>21.863834511096474</v>
      </c>
      <c r="M1739">
        <f t="shared" si="299"/>
        <v>17.935811477761561</v>
      </c>
    </row>
    <row r="1740" spans="1:13" x14ac:dyDescent="0.2">
      <c r="A1740" s="2">
        <f>'Marktpreise EEX NCG 2018'!A1740</f>
        <v>43378</v>
      </c>
      <c r="B1740" s="47">
        <f>'Marktpreise EEX NCG 2018'!G1740+'Bayer Gesamt 2018'!E$7</f>
        <v>0.20960000000000001</v>
      </c>
      <c r="C1740" s="47">
        <f>'Bayer Gesamt 2018'!M599</f>
        <v>0</v>
      </c>
      <c r="D1740" s="47"/>
      <c r="E1740" s="47">
        <f>IF(F1740&gt;0,F1740+'Bayer Gesamt 2018'!E$7,E1739)</f>
        <v>18.309600000000003</v>
      </c>
      <c r="F1740" s="47">
        <f>'Marktpreise EEX NCG 2018'!B1740</f>
        <v>0</v>
      </c>
      <c r="G1740">
        <f>'Marktpreise EEX NCG 2018'!H1740</f>
        <v>0</v>
      </c>
      <c r="H1740">
        <f>'Marktpreise EEX NCG 2018'!I1740</f>
        <v>0</v>
      </c>
      <c r="I1740" t="e">
        <f>'Marktpreise EEX NCG 2018'!N1740+0.19</f>
        <v>#DIV/0!</v>
      </c>
      <c r="J1740">
        <f t="shared" ref="J1740:M1740" si="300">J1739</f>
        <v>18.20929424091603</v>
      </c>
      <c r="K1740">
        <f t="shared" si="300"/>
        <v>16.766477862595423</v>
      </c>
      <c r="L1740">
        <f t="shared" si="300"/>
        <v>21.863834511096474</v>
      </c>
      <c r="M1740">
        <f t="shared" si="300"/>
        <v>17.935811477761561</v>
      </c>
    </row>
    <row r="1741" spans="1:13" x14ac:dyDescent="0.2">
      <c r="A1741" s="2">
        <f>'Marktpreise EEX NCG 2018'!A1741</f>
        <v>43379</v>
      </c>
      <c r="B1741" s="47">
        <f>'Marktpreise EEX NCG 2018'!G1741+'Bayer Gesamt 2018'!E$7</f>
        <v>0.20960000000000001</v>
      </c>
      <c r="C1741" s="47">
        <f>'Bayer Gesamt 2018'!M600</f>
        <v>0</v>
      </c>
      <c r="D1741" s="47"/>
      <c r="E1741" s="47">
        <f>IF(F1741&gt;0,F1741+'Bayer Gesamt 2018'!E$7,E1740)</f>
        <v>18.309600000000003</v>
      </c>
      <c r="F1741" s="47">
        <f>'Marktpreise EEX NCG 2018'!B1741</f>
        <v>0</v>
      </c>
      <c r="G1741">
        <f>'Marktpreise EEX NCG 2018'!H1741</f>
        <v>0</v>
      </c>
      <c r="H1741">
        <f>'Marktpreise EEX NCG 2018'!I1741</f>
        <v>0</v>
      </c>
      <c r="I1741" t="e">
        <f>'Marktpreise EEX NCG 2018'!N1741+0.19</f>
        <v>#DIV/0!</v>
      </c>
      <c r="J1741">
        <f t="shared" ref="J1741:M1741" si="301">J1740</f>
        <v>18.20929424091603</v>
      </c>
      <c r="K1741">
        <f t="shared" si="301"/>
        <v>16.766477862595423</v>
      </c>
      <c r="L1741">
        <f t="shared" si="301"/>
        <v>21.863834511096474</v>
      </c>
      <c r="M1741">
        <f t="shared" si="301"/>
        <v>17.935811477761561</v>
      </c>
    </row>
    <row r="1742" spans="1:13" x14ac:dyDescent="0.2">
      <c r="A1742" s="2">
        <f>'Marktpreise EEX NCG 2018'!A1742</f>
        <v>43380</v>
      </c>
      <c r="B1742" s="47">
        <f>'Marktpreise EEX NCG 2018'!G1742+'Bayer Gesamt 2018'!E$7</f>
        <v>0.20960000000000001</v>
      </c>
      <c r="C1742" s="47">
        <f>'Bayer Gesamt 2018'!M601</f>
        <v>0</v>
      </c>
      <c r="D1742" s="47"/>
      <c r="E1742" s="47">
        <f>IF(F1742&gt;0,F1742+'Bayer Gesamt 2018'!E$7,E1741)</f>
        <v>18.309600000000003</v>
      </c>
      <c r="F1742" s="47">
        <f>'Marktpreise EEX NCG 2018'!B1742</f>
        <v>0</v>
      </c>
      <c r="G1742">
        <f>'Marktpreise EEX NCG 2018'!H1742</f>
        <v>0</v>
      </c>
      <c r="H1742">
        <f>'Marktpreise EEX NCG 2018'!I1742</f>
        <v>0</v>
      </c>
      <c r="I1742" t="e">
        <f>'Marktpreise EEX NCG 2018'!N1742+0.19</f>
        <v>#DIV/0!</v>
      </c>
      <c r="J1742">
        <f t="shared" ref="J1742:M1742" si="302">J1741</f>
        <v>18.20929424091603</v>
      </c>
      <c r="K1742">
        <f t="shared" si="302"/>
        <v>16.766477862595423</v>
      </c>
      <c r="L1742">
        <f t="shared" si="302"/>
        <v>21.863834511096474</v>
      </c>
      <c r="M1742">
        <f t="shared" si="302"/>
        <v>17.935811477761561</v>
      </c>
    </row>
    <row r="1743" spans="1:13" x14ac:dyDescent="0.2">
      <c r="A1743" s="2">
        <f>'Marktpreise EEX NCG 2018'!A1743</f>
        <v>43381</v>
      </c>
      <c r="B1743" s="47">
        <f>'Marktpreise EEX NCG 2018'!G1743+'Bayer Gesamt 2018'!E$7</f>
        <v>0.20960000000000001</v>
      </c>
      <c r="C1743" s="47">
        <f>'Bayer Gesamt 2018'!M602</f>
        <v>0</v>
      </c>
      <c r="D1743" s="47"/>
      <c r="E1743" s="47">
        <f>IF(F1743&gt;0,F1743+'Bayer Gesamt 2018'!E$7,E1742)</f>
        <v>18.309600000000003</v>
      </c>
      <c r="F1743" s="47">
        <f>'Marktpreise EEX NCG 2018'!B1743</f>
        <v>0</v>
      </c>
      <c r="G1743">
        <f>'Marktpreise EEX NCG 2018'!H1743</f>
        <v>0</v>
      </c>
      <c r="H1743">
        <f>'Marktpreise EEX NCG 2018'!I1743</f>
        <v>0</v>
      </c>
      <c r="I1743" t="e">
        <f>'Marktpreise EEX NCG 2018'!N1743+0.19</f>
        <v>#DIV/0!</v>
      </c>
      <c r="J1743">
        <f t="shared" ref="J1743:M1743" si="303">J1742</f>
        <v>18.20929424091603</v>
      </c>
      <c r="K1743">
        <f t="shared" si="303"/>
        <v>16.766477862595423</v>
      </c>
      <c r="L1743">
        <f t="shared" si="303"/>
        <v>21.863834511096474</v>
      </c>
      <c r="M1743">
        <f t="shared" si="303"/>
        <v>17.935811477761561</v>
      </c>
    </row>
    <row r="1744" spans="1:13" x14ac:dyDescent="0.2">
      <c r="A1744" s="2">
        <f>'Marktpreise EEX NCG 2018'!A1744</f>
        <v>43382</v>
      </c>
      <c r="B1744" s="47">
        <f>'Marktpreise EEX NCG 2018'!G1744+'Bayer Gesamt 2018'!E$7</f>
        <v>0.20960000000000001</v>
      </c>
      <c r="C1744" s="47">
        <f>'Bayer Gesamt 2018'!M603</f>
        <v>0</v>
      </c>
      <c r="D1744" s="47"/>
      <c r="E1744" s="47">
        <f>IF(F1744&gt;0,F1744+'Bayer Gesamt 2018'!E$7,E1743)</f>
        <v>18.309600000000003</v>
      </c>
      <c r="F1744" s="47">
        <f>'Marktpreise EEX NCG 2018'!B1744</f>
        <v>0</v>
      </c>
      <c r="G1744">
        <f>'Marktpreise EEX NCG 2018'!H1744</f>
        <v>0</v>
      </c>
      <c r="H1744">
        <f>'Marktpreise EEX NCG 2018'!I1744</f>
        <v>0</v>
      </c>
      <c r="I1744" t="e">
        <f>'Marktpreise EEX NCG 2018'!N1744+0.19</f>
        <v>#DIV/0!</v>
      </c>
      <c r="J1744">
        <f t="shared" ref="J1744:M1744" si="304">J1743</f>
        <v>18.20929424091603</v>
      </c>
      <c r="K1744">
        <f t="shared" si="304"/>
        <v>16.766477862595423</v>
      </c>
      <c r="L1744">
        <f t="shared" si="304"/>
        <v>21.863834511096474</v>
      </c>
      <c r="M1744">
        <f t="shared" si="304"/>
        <v>17.935811477761561</v>
      </c>
    </row>
    <row r="1745" spans="1:13" x14ac:dyDescent="0.2">
      <c r="A1745" s="2">
        <f>'Marktpreise EEX NCG 2018'!A1745</f>
        <v>43383</v>
      </c>
      <c r="B1745" s="47">
        <f>'Marktpreise EEX NCG 2018'!G1745+'Bayer Gesamt 2018'!E$7</f>
        <v>0.20960000000000001</v>
      </c>
      <c r="C1745" s="47">
        <f>'Bayer Gesamt 2018'!M604</f>
        <v>0</v>
      </c>
      <c r="D1745" s="47"/>
      <c r="E1745" s="47">
        <f>IF(F1745&gt;0,F1745+'Bayer Gesamt 2018'!E$7,E1744)</f>
        <v>18.309600000000003</v>
      </c>
      <c r="F1745" s="47">
        <f>'Marktpreise EEX NCG 2018'!B1745</f>
        <v>0</v>
      </c>
      <c r="G1745">
        <f>'Marktpreise EEX NCG 2018'!H1745</f>
        <v>0</v>
      </c>
      <c r="H1745">
        <f>'Marktpreise EEX NCG 2018'!I1745</f>
        <v>0</v>
      </c>
      <c r="I1745" t="e">
        <f>'Marktpreise EEX NCG 2018'!N1745+0.19</f>
        <v>#DIV/0!</v>
      </c>
      <c r="J1745">
        <f t="shared" ref="J1745:M1745" si="305">J1744</f>
        <v>18.20929424091603</v>
      </c>
      <c r="K1745">
        <f t="shared" si="305"/>
        <v>16.766477862595423</v>
      </c>
      <c r="L1745">
        <f t="shared" si="305"/>
        <v>21.863834511096474</v>
      </c>
      <c r="M1745">
        <f t="shared" si="305"/>
        <v>17.935811477761561</v>
      </c>
    </row>
    <row r="1746" spans="1:13" x14ac:dyDescent="0.2">
      <c r="A1746" s="2">
        <f>'Marktpreise EEX NCG 2018'!A1746</f>
        <v>43384</v>
      </c>
      <c r="B1746" s="47">
        <f>'Marktpreise EEX NCG 2018'!G1746+'Bayer Gesamt 2018'!E$7</f>
        <v>0.20960000000000001</v>
      </c>
      <c r="C1746" s="47">
        <f>'Bayer Gesamt 2018'!M605</f>
        <v>0</v>
      </c>
      <c r="D1746" s="47"/>
      <c r="E1746" s="47">
        <f>IF(F1746&gt;0,F1746+'Bayer Gesamt 2018'!E$7,E1745)</f>
        <v>18.309600000000003</v>
      </c>
      <c r="F1746" s="47">
        <f>'Marktpreise EEX NCG 2018'!B1746</f>
        <v>0</v>
      </c>
      <c r="G1746">
        <f>'Marktpreise EEX NCG 2018'!H1746</f>
        <v>0</v>
      </c>
      <c r="H1746">
        <f>'Marktpreise EEX NCG 2018'!I1746</f>
        <v>0</v>
      </c>
      <c r="I1746" t="e">
        <f>'Marktpreise EEX NCG 2018'!N1746+0.19</f>
        <v>#DIV/0!</v>
      </c>
      <c r="J1746">
        <f t="shared" ref="J1746:M1746" si="306">J1745</f>
        <v>18.20929424091603</v>
      </c>
      <c r="K1746">
        <f t="shared" si="306"/>
        <v>16.766477862595423</v>
      </c>
      <c r="L1746">
        <f t="shared" si="306"/>
        <v>21.863834511096474</v>
      </c>
      <c r="M1746">
        <f t="shared" si="306"/>
        <v>17.935811477761561</v>
      </c>
    </row>
    <row r="1747" spans="1:13" x14ac:dyDescent="0.2">
      <c r="A1747" s="2">
        <f>'Marktpreise EEX NCG 2018'!A1747</f>
        <v>43385</v>
      </c>
      <c r="B1747" s="47">
        <f>'Marktpreise EEX NCG 2018'!G1747+'Bayer Gesamt 2018'!E$7</f>
        <v>0.20960000000000001</v>
      </c>
      <c r="C1747" s="47">
        <f>'Bayer Gesamt 2018'!M606</f>
        <v>0</v>
      </c>
      <c r="D1747" s="47"/>
      <c r="E1747" s="47">
        <f>IF(F1747&gt;0,F1747+'Bayer Gesamt 2018'!E$7,E1746)</f>
        <v>18.309600000000003</v>
      </c>
      <c r="F1747" s="47">
        <f>'Marktpreise EEX NCG 2018'!B1747</f>
        <v>0</v>
      </c>
      <c r="G1747">
        <f>'Marktpreise EEX NCG 2018'!H1747</f>
        <v>0</v>
      </c>
      <c r="H1747">
        <f>'Marktpreise EEX NCG 2018'!I1747</f>
        <v>0</v>
      </c>
      <c r="I1747" t="e">
        <f>'Marktpreise EEX NCG 2018'!N1747+0.19</f>
        <v>#DIV/0!</v>
      </c>
      <c r="J1747">
        <f t="shared" ref="J1747:M1747" si="307">J1746</f>
        <v>18.20929424091603</v>
      </c>
      <c r="K1747">
        <f t="shared" si="307"/>
        <v>16.766477862595423</v>
      </c>
      <c r="L1747">
        <f t="shared" si="307"/>
        <v>21.863834511096474</v>
      </c>
      <c r="M1747">
        <f t="shared" si="307"/>
        <v>17.935811477761561</v>
      </c>
    </row>
    <row r="1748" spans="1:13" x14ac:dyDescent="0.2">
      <c r="A1748" s="2">
        <f>'Marktpreise EEX NCG 2018'!A1748</f>
        <v>43386</v>
      </c>
      <c r="B1748" s="47">
        <f>'Marktpreise EEX NCG 2018'!G1748+'Bayer Gesamt 2018'!E$7</f>
        <v>0.20960000000000001</v>
      </c>
      <c r="C1748" s="47">
        <f>'Bayer Gesamt 2018'!M607</f>
        <v>0</v>
      </c>
      <c r="D1748" s="47"/>
      <c r="E1748" s="47">
        <f>IF(F1748&gt;0,F1748+'Bayer Gesamt 2018'!E$7,E1747)</f>
        <v>18.309600000000003</v>
      </c>
      <c r="F1748" s="47">
        <f>'Marktpreise EEX NCG 2018'!B1748</f>
        <v>0</v>
      </c>
      <c r="G1748">
        <f>'Marktpreise EEX NCG 2018'!H1748</f>
        <v>0</v>
      </c>
      <c r="H1748">
        <f>'Marktpreise EEX NCG 2018'!I1748</f>
        <v>0</v>
      </c>
      <c r="I1748" t="e">
        <f>'Marktpreise EEX NCG 2018'!N1748+0.19</f>
        <v>#DIV/0!</v>
      </c>
      <c r="J1748">
        <f t="shared" ref="J1748:M1748" si="308">J1747</f>
        <v>18.20929424091603</v>
      </c>
      <c r="K1748">
        <f t="shared" si="308"/>
        <v>16.766477862595423</v>
      </c>
      <c r="L1748">
        <f t="shared" si="308"/>
        <v>21.863834511096474</v>
      </c>
      <c r="M1748">
        <f t="shared" si="308"/>
        <v>17.935811477761561</v>
      </c>
    </row>
    <row r="1749" spans="1:13" x14ac:dyDescent="0.2">
      <c r="A1749" s="2">
        <f>'Marktpreise EEX NCG 2018'!A1749</f>
        <v>43387</v>
      </c>
      <c r="B1749" s="47">
        <f>'Marktpreise EEX NCG 2018'!G1749+'Bayer Gesamt 2018'!E$7</f>
        <v>0.20960000000000001</v>
      </c>
      <c r="C1749" s="47">
        <f>'Bayer Gesamt 2018'!M608</f>
        <v>0</v>
      </c>
      <c r="D1749" s="47"/>
      <c r="E1749" s="47">
        <f>IF(F1749&gt;0,F1749+'Bayer Gesamt 2018'!E$7,E1748)</f>
        <v>18.309600000000003</v>
      </c>
      <c r="F1749" s="47">
        <f>'Marktpreise EEX NCG 2018'!B1749</f>
        <v>0</v>
      </c>
      <c r="G1749">
        <f>'Marktpreise EEX NCG 2018'!H1749</f>
        <v>0</v>
      </c>
      <c r="H1749">
        <f>'Marktpreise EEX NCG 2018'!I1749</f>
        <v>0</v>
      </c>
      <c r="I1749" t="e">
        <f>'Marktpreise EEX NCG 2018'!N1749+0.19</f>
        <v>#DIV/0!</v>
      </c>
      <c r="J1749">
        <f t="shared" ref="J1749:M1749" si="309">J1748</f>
        <v>18.20929424091603</v>
      </c>
      <c r="K1749">
        <f t="shared" si="309"/>
        <v>16.766477862595423</v>
      </c>
      <c r="L1749">
        <f t="shared" si="309"/>
        <v>21.863834511096474</v>
      </c>
      <c r="M1749">
        <f t="shared" si="309"/>
        <v>17.935811477761561</v>
      </c>
    </row>
    <row r="1750" spans="1:13" x14ac:dyDescent="0.2">
      <c r="A1750" s="2">
        <f>'Marktpreise EEX NCG 2018'!A1750</f>
        <v>43388</v>
      </c>
      <c r="B1750" s="47">
        <f>'Marktpreise EEX NCG 2018'!G1750+'Bayer Gesamt 2018'!E$7</f>
        <v>0.20960000000000001</v>
      </c>
      <c r="C1750" s="47">
        <f>'Bayer Gesamt 2018'!M609</f>
        <v>0</v>
      </c>
      <c r="D1750" s="47"/>
      <c r="E1750" s="47">
        <f>IF(F1750&gt;0,F1750+'Bayer Gesamt 2018'!E$7,E1749)</f>
        <v>18.309600000000003</v>
      </c>
      <c r="F1750" s="47">
        <f>'Marktpreise EEX NCG 2018'!B1750</f>
        <v>0</v>
      </c>
      <c r="G1750">
        <f>'Marktpreise EEX NCG 2018'!H1750</f>
        <v>0</v>
      </c>
      <c r="H1750">
        <f>'Marktpreise EEX NCG 2018'!I1750</f>
        <v>0</v>
      </c>
      <c r="I1750" t="e">
        <f>'Marktpreise EEX NCG 2018'!N1750+0.19</f>
        <v>#DIV/0!</v>
      </c>
      <c r="J1750">
        <f t="shared" ref="J1750:M1750" si="310">J1749</f>
        <v>18.20929424091603</v>
      </c>
      <c r="K1750">
        <f t="shared" si="310"/>
        <v>16.766477862595423</v>
      </c>
      <c r="L1750">
        <f t="shared" si="310"/>
        <v>21.863834511096474</v>
      </c>
      <c r="M1750">
        <f t="shared" si="310"/>
        <v>17.935811477761561</v>
      </c>
    </row>
    <row r="1751" spans="1:13" x14ac:dyDescent="0.2">
      <c r="A1751" s="2">
        <f>'Marktpreise EEX NCG 2018'!A1751</f>
        <v>43389</v>
      </c>
      <c r="B1751" s="47">
        <f>'Marktpreise EEX NCG 2018'!G1751+'Bayer Gesamt 2018'!E$7</f>
        <v>0.20960000000000001</v>
      </c>
      <c r="C1751" s="47">
        <f>'Bayer Gesamt 2018'!M610</f>
        <v>0</v>
      </c>
      <c r="D1751" s="47"/>
      <c r="E1751" s="47">
        <f>IF(F1751&gt;0,F1751+'Bayer Gesamt 2018'!E$7,E1750)</f>
        <v>18.309600000000003</v>
      </c>
      <c r="F1751" s="47">
        <f>'Marktpreise EEX NCG 2018'!B1751</f>
        <v>0</v>
      </c>
      <c r="G1751">
        <f>'Marktpreise EEX NCG 2018'!H1751</f>
        <v>0</v>
      </c>
      <c r="H1751">
        <f>'Marktpreise EEX NCG 2018'!I1751</f>
        <v>0</v>
      </c>
      <c r="I1751" t="e">
        <f>'Marktpreise EEX NCG 2018'!N1751+0.19</f>
        <v>#DIV/0!</v>
      </c>
      <c r="J1751">
        <f t="shared" ref="J1751:M1751" si="311">J1750</f>
        <v>18.20929424091603</v>
      </c>
      <c r="K1751">
        <f t="shared" si="311"/>
        <v>16.766477862595423</v>
      </c>
      <c r="L1751">
        <f t="shared" si="311"/>
        <v>21.863834511096474</v>
      </c>
      <c r="M1751">
        <f t="shared" si="311"/>
        <v>17.935811477761561</v>
      </c>
    </row>
    <row r="1752" spans="1:13" x14ac:dyDescent="0.2">
      <c r="A1752" s="2">
        <f>'Marktpreise EEX NCG 2018'!A1752</f>
        <v>43390</v>
      </c>
      <c r="B1752" s="47">
        <f>'Marktpreise EEX NCG 2018'!G1752+'Bayer Gesamt 2018'!E$7</f>
        <v>0.20960000000000001</v>
      </c>
      <c r="C1752" s="47">
        <f>'Bayer Gesamt 2018'!M611</f>
        <v>0</v>
      </c>
      <c r="D1752" s="47"/>
      <c r="E1752" s="47">
        <f>IF(F1752&gt;0,F1752+'Bayer Gesamt 2018'!E$7,E1751)</f>
        <v>18.309600000000003</v>
      </c>
      <c r="F1752" s="47">
        <f>'Marktpreise EEX NCG 2018'!B1752</f>
        <v>0</v>
      </c>
      <c r="G1752">
        <f>'Marktpreise EEX NCG 2018'!H1752</f>
        <v>0</v>
      </c>
      <c r="H1752">
        <f>'Marktpreise EEX NCG 2018'!I1752</f>
        <v>0</v>
      </c>
      <c r="I1752" t="e">
        <f>'Marktpreise EEX NCG 2018'!N1752+0.19</f>
        <v>#DIV/0!</v>
      </c>
      <c r="J1752">
        <f t="shared" ref="J1752:M1752" si="312">J1751</f>
        <v>18.20929424091603</v>
      </c>
      <c r="K1752">
        <f t="shared" si="312"/>
        <v>16.766477862595423</v>
      </c>
      <c r="L1752">
        <f t="shared" si="312"/>
        <v>21.863834511096474</v>
      </c>
      <c r="M1752">
        <f t="shared" si="312"/>
        <v>17.935811477761561</v>
      </c>
    </row>
    <row r="1753" spans="1:13" x14ac:dyDescent="0.2">
      <c r="A1753" s="2">
        <f>'Marktpreise EEX NCG 2018'!A1753</f>
        <v>43391</v>
      </c>
      <c r="B1753" s="47">
        <f>'Marktpreise EEX NCG 2018'!G1753+'Bayer Gesamt 2018'!E$7</f>
        <v>0.20960000000000001</v>
      </c>
      <c r="C1753" s="47">
        <f>'Bayer Gesamt 2018'!M612</f>
        <v>0</v>
      </c>
      <c r="D1753" s="47"/>
      <c r="E1753" s="47">
        <f>IF(F1753&gt;0,F1753+'Bayer Gesamt 2018'!E$7,E1752)</f>
        <v>18.309600000000003</v>
      </c>
      <c r="F1753" s="47">
        <f>'Marktpreise EEX NCG 2018'!B1753</f>
        <v>0</v>
      </c>
      <c r="G1753">
        <f>'Marktpreise EEX NCG 2018'!H1753</f>
        <v>0</v>
      </c>
      <c r="H1753">
        <f>'Marktpreise EEX NCG 2018'!I1753</f>
        <v>0</v>
      </c>
      <c r="I1753" t="e">
        <f>'Marktpreise EEX NCG 2018'!N1753+0.19</f>
        <v>#DIV/0!</v>
      </c>
      <c r="J1753">
        <f t="shared" ref="J1753:M1753" si="313">J1752</f>
        <v>18.20929424091603</v>
      </c>
      <c r="K1753">
        <f t="shared" si="313"/>
        <v>16.766477862595423</v>
      </c>
      <c r="L1753">
        <f t="shared" si="313"/>
        <v>21.863834511096474</v>
      </c>
      <c r="M1753">
        <f t="shared" si="313"/>
        <v>17.935811477761561</v>
      </c>
    </row>
    <row r="1754" spans="1:13" x14ac:dyDescent="0.2">
      <c r="A1754" s="2">
        <f>'Marktpreise EEX NCG 2018'!A1754</f>
        <v>43392</v>
      </c>
      <c r="B1754" s="47">
        <f>'Marktpreise EEX NCG 2018'!G1754+'Bayer Gesamt 2018'!E$7</f>
        <v>0.20960000000000001</v>
      </c>
      <c r="C1754" s="47">
        <f>'Bayer Gesamt 2018'!M613</f>
        <v>0</v>
      </c>
      <c r="D1754" s="47"/>
      <c r="E1754" s="47">
        <f>IF(F1754&gt;0,F1754+'Bayer Gesamt 2018'!E$7,E1753)</f>
        <v>18.309600000000003</v>
      </c>
      <c r="F1754" s="47">
        <f>'Marktpreise EEX NCG 2018'!B1754</f>
        <v>0</v>
      </c>
      <c r="G1754">
        <f>'Marktpreise EEX NCG 2018'!H1754</f>
        <v>0</v>
      </c>
      <c r="H1754">
        <f>'Marktpreise EEX NCG 2018'!I1754</f>
        <v>0</v>
      </c>
      <c r="I1754" t="e">
        <f>'Marktpreise EEX NCG 2018'!N1754+0.19</f>
        <v>#DIV/0!</v>
      </c>
      <c r="J1754">
        <f t="shared" ref="J1754:M1754" si="314">J1753</f>
        <v>18.20929424091603</v>
      </c>
      <c r="K1754">
        <f t="shared" si="314"/>
        <v>16.766477862595423</v>
      </c>
      <c r="L1754">
        <f t="shared" si="314"/>
        <v>21.863834511096474</v>
      </c>
      <c r="M1754">
        <f t="shared" si="314"/>
        <v>17.935811477761561</v>
      </c>
    </row>
    <row r="1755" spans="1:13" x14ac:dyDescent="0.2">
      <c r="A1755" s="2">
        <f>'Marktpreise EEX NCG 2018'!A1755</f>
        <v>43393</v>
      </c>
      <c r="B1755" s="47">
        <f>'Marktpreise EEX NCG 2018'!G1755+'Bayer Gesamt 2018'!E$7</f>
        <v>0.20960000000000001</v>
      </c>
      <c r="C1755" s="47">
        <f>'Bayer Gesamt 2018'!M614</f>
        <v>0</v>
      </c>
      <c r="D1755" s="47"/>
      <c r="E1755" s="47">
        <f>IF(F1755&gt;0,F1755+'Bayer Gesamt 2018'!E$7,E1754)</f>
        <v>18.309600000000003</v>
      </c>
      <c r="F1755" s="47">
        <f>'Marktpreise EEX NCG 2018'!B1755</f>
        <v>0</v>
      </c>
      <c r="G1755">
        <f>'Marktpreise EEX NCG 2018'!H1755</f>
        <v>0</v>
      </c>
      <c r="H1755">
        <f>'Marktpreise EEX NCG 2018'!I1755</f>
        <v>0</v>
      </c>
      <c r="I1755" t="e">
        <f>'Marktpreise EEX NCG 2018'!N1755+0.19</f>
        <v>#DIV/0!</v>
      </c>
      <c r="J1755">
        <f t="shared" ref="J1755:M1755" si="315">J1754</f>
        <v>18.20929424091603</v>
      </c>
      <c r="K1755">
        <f t="shared" si="315"/>
        <v>16.766477862595423</v>
      </c>
      <c r="L1755">
        <f t="shared" si="315"/>
        <v>21.863834511096474</v>
      </c>
      <c r="M1755">
        <f t="shared" si="315"/>
        <v>17.935811477761561</v>
      </c>
    </row>
    <row r="1756" spans="1:13" x14ac:dyDescent="0.2">
      <c r="A1756" s="2">
        <f>'Marktpreise EEX NCG 2018'!A1756</f>
        <v>43394</v>
      </c>
      <c r="B1756" s="47">
        <f>'Marktpreise EEX NCG 2018'!G1756+'Bayer Gesamt 2018'!E$7</f>
        <v>0.20960000000000001</v>
      </c>
      <c r="C1756" s="47">
        <f>'Bayer Gesamt 2018'!M615</f>
        <v>0</v>
      </c>
      <c r="D1756" s="47"/>
      <c r="E1756" s="47">
        <f>IF(F1756&gt;0,F1756+'Bayer Gesamt 2018'!E$7,E1755)</f>
        <v>18.309600000000003</v>
      </c>
      <c r="F1756" s="47">
        <f>'Marktpreise EEX NCG 2018'!B1756</f>
        <v>0</v>
      </c>
      <c r="G1756">
        <f>'Marktpreise EEX NCG 2018'!H1756</f>
        <v>0</v>
      </c>
      <c r="H1756">
        <f>'Marktpreise EEX NCG 2018'!I1756</f>
        <v>0</v>
      </c>
      <c r="I1756" t="e">
        <f>'Marktpreise EEX NCG 2018'!N1756+0.19</f>
        <v>#DIV/0!</v>
      </c>
      <c r="J1756">
        <f t="shared" ref="J1756:M1756" si="316">J1755</f>
        <v>18.20929424091603</v>
      </c>
      <c r="K1756">
        <f t="shared" si="316"/>
        <v>16.766477862595423</v>
      </c>
      <c r="L1756">
        <f t="shared" si="316"/>
        <v>21.863834511096474</v>
      </c>
      <c r="M1756">
        <f t="shared" si="316"/>
        <v>17.935811477761561</v>
      </c>
    </row>
    <row r="1757" spans="1:13" x14ac:dyDescent="0.2">
      <c r="A1757" s="2">
        <f>'Marktpreise EEX NCG 2018'!A1757</f>
        <v>43395</v>
      </c>
      <c r="B1757" s="47">
        <f>'Marktpreise EEX NCG 2018'!G1757+'Bayer Gesamt 2018'!E$7</f>
        <v>0.20960000000000001</v>
      </c>
      <c r="C1757" s="47">
        <f>'Bayer Gesamt 2018'!M616</f>
        <v>0</v>
      </c>
      <c r="D1757" s="47"/>
      <c r="E1757" s="47">
        <f>IF(F1757&gt;0,F1757+'Bayer Gesamt 2018'!E$7,E1756)</f>
        <v>18.309600000000003</v>
      </c>
      <c r="F1757" s="47">
        <f>'Marktpreise EEX NCG 2018'!B1757</f>
        <v>0</v>
      </c>
      <c r="G1757">
        <f>'Marktpreise EEX NCG 2018'!H1757</f>
        <v>0</v>
      </c>
      <c r="H1757">
        <f>'Marktpreise EEX NCG 2018'!I1757</f>
        <v>0</v>
      </c>
      <c r="I1757" t="e">
        <f>'Marktpreise EEX NCG 2018'!N1757+0.19</f>
        <v>#DIV/0!</v>
      </c>
      <c r="J1757">
        <f t="shared" ref="J1757:M1757" si="317">J1756</f>
        <v>18.20929424091603</v>
      </c>
      <c r="K1757">
        <f t="shared" si="317"/>
        <v>16.766477862595423</v>
      </c>
      <c r="L1757">
        <f t="shared" si="317"/>
        <v>21.863834511096474</v>
      </c>
      <c r="M1757">
        <f t="shared" si="317"/>
        <v>17.935811477761561</v>
      </c>
    </row>
    <row r="1758" spans="1:13" x14ac:dyDescent="0.2">
      <c r="A1758" s="2">
        <f>'Marktpreise EEX NCG 2018'!A1758</f>
        <v>43396</v>
      </c>
      <c r="B1758" s="47">
        <f>'Marktpreise EEX NCG 2018'!G1758+'Bayer Gesamt 2018'!E$7</f>
        <v>0.20960000000000001</v>
      </c>
      <c r="C1758" s="47">
        <f>'Bayer Gesamt 2018'!M617</f>
        <v>0</v>
      </c>
      <c r="D1758" s="47"/>
      <c r="E1758" s="47">
        <f>IF(F1758&gt;0,F1758+'Bayer Gesamt 2018'!E$7,E1757)</f>
        <v>18.309600000000003</v>
      </c>
      <c r="F1758" s="47">
        <f>'Marktpreise EEX NCG 2018'!B1758</f>
        <v>0</v>
      </c>
      <c r="G1758">
        <f>'Marktpreise EEX NCG 2018'!H1758</f>
        <v>0</v>
      </c>
      <c r="H1758">
        <f>'Marktpreise EEX NCG 2018'!I1758</f>
        <v>0</v>
      </c>
      <c r="I1758" t="e">
        <f>'Marktpreise EEX NCG 2018'!N1758+0.19</f>
        <v>#DIV/0!</v>
      </c>
      <c r="J1758">
        <f t="shared" ref="J1758:M1758" si="318">J1757</f>
        <v>18.20929424091603</v>
      </c>
      <c r="K1758">
        <f t="shared" si="318"/>
        <v>16.766477862595423</v>
      </c>
      <c r="L1758">
        <f t="shared" si="318"/>
        <v>21.863834511096474</v>
      </c>
      <c r="M1758">
        <f t="shared" si="318"/>
        <v>17.935811477761561</v>
      </c>
    </row>
    <row r="1759" spans="1:13" x14ac:dyDescent="0.2">
      <c r="A1759" s="2">
        <f>'Marktpreise EEX NCG 2018'!A1759</f>
        <v>43397</v>
      </c>
      <c r="B1759" s="47">
        <f>'Marktpreise EEX NCG 2018'!G1759+'Bayer Gesamt 2018'!E$7</f>
        <v>0.20960000000000001</v>
      </c>
      <c r="C1759" s="47">
        <f>'Bayer Gesamt 2018'!M618</f>
        <v>0</v>
      </c>
      <c r="D1759" s="47"/>
      <c r="E1759" s="47">
        <f>IF(F1759&gt;0,F1759+'Bayer Gesamt 2018'!E$7,E1758)</f>
        <v>18.309600000000003</v>
      </c>
      <c r="F1759" s="47">
        <f>'Marktpreise EEX NCG 2018'!B1759</f>
        <v>0</v>
      </c>
      <c r="G1759">
        <f>'Marktpreise EEX NCG 2018'!H1759</f>
        <v>0</v>
      </c>
      <c r="H1759">
        <f>'Marktpreise EEX NCG 2018'!I1759</f>
        <v>0</v>
      </c>
      <c r="I1759" t="e">
        <f>'Marktpreise EEX NCG 2018'!N1759+0.19</f>
        <v>#DIV/0!</v>
      </c>
      <c r="J1759">
        <f t="shared" ref="J1759:M1759" si="319">J1758</f>
        <v>18.20929424091603</v>
      </c>
      <c r="K1759">
        <f t="shared" si="319"/>
        <v>16.766477862595423</v>
      </c>
      <c r="L1759">
        <f t="shared" si="319"/>
        <v>21.863834511096474</v>
      </c>
      <c r="M1759">
        <f t="shared" si="319"/>
        <v>17.935811477761561</v>
      </c>
    </row>
    <row r="1760" spans="1:13" x14ac:dyDescent="0.2">
      <c r="A1760" s="2">
        <f>'Marktpreise EEX NCG 2018'!A1760</f>
        <v>43398</v>
      </c>
      <c r="B1760" s="47">
        <f>'Marktpreise EEX NCG 2018'!G1760+'Bayer Gesamt 2018'!E$7</f>
        <v>0.20960000000000001</v>
      </c>
      <c r="C1760" s="47">
        <f>'Bayer Gesamt 2018'!M619</f>
        <v>0</v>
      </c>
      <c r="D1760" s="47"/>
      <c r="E1760" s="47">
        <f>IF(F1760&gt;0,F1760+'Bayer Gesamt 2018'!E$7,E1759)</f>
        <v>18.309600000000003</v>
      </c>
      <c r="F1760" s="47">
        <f>'Marktpreise EEX NCG 2018'!B1760</f>
        <v>0</v>
      </c>
      <c r="G1760">
        <f>'Marktpreise EEX NCG 2018'!H1760</f>
        <v>0</v>
      </c>
      <c r="H1760">
        <f>'Marktpreise EEX NCG 2018'!I1760</f>
        <v>0</v>
      </c>
      <c r="I1760" t="e">
        <f>'Marktpreise EEX NCG 2018'!N1760+0.19</f>
        <v>#DIV/0!</v>
      </c>
      <c r="J1760">
        <f t="shared" ref="J1760:M1760" si="320">J1759</f>
        <v>18.20929424091603</v>
      </c>
      <c r="K1760">
        <f t="shared" si="320"/>
        <v>16.766477862595423</v>
      </c>
      <c r="L1760">
        <f t="shared" si="320"/>
        <v>21.863834511096474</v>
      </c>
      <c r="M1760">
        <f t="shared" si="320"/>
        <v>17.935811477761561</v>
      </c>
    </row>
    <row r="1761" spans="1:13" x14ac:dyDescent="0.2">
      <c r="A1761" s="2">
        <f>'Marktpreise EEX NCG 2018'!A1761</f>
        <v>43399</v>
      </c>
      <c r="B1761" s="47">
        <f>'Marktpreise EEX NCG 2018'!G1761+'Bayer Gesamt 2018'!E$7</f>
        <v>0.20960000000000001</v>
      </c>
      <c r="C1761" s="47">
        <f>'Bayer Gesamt 2018'!M620</f>
        <v>0</v>
      </c>
      <c r="D1761" s="47"/>
      <c r="E1761" s="47">
        <f>IF(F1761&gt;0,F1761+'Bayer Gesamt 2018'!E$7,E1760)</f>
        <v>18.309600000000003</v>
      </c>
      <c r="F1761" s="47">
        <f>'Marktpreise EEX NCG 2018'!B1761</f>
        <v>0</v>
      </c>
      <c r="G1761">
        <f>'Marktpreise EEX NCG 2018'!H1761</f>
        <v>0</v>
      </c>
      <c r="H1761">
        <f>'Marktpreise EEX NCG 2018'!I1761</f>
        <v>0</v>
      </c>
      <c r="I1761" t="e">
        <f>'Marktpreise EEX NCG 2018'!N1761+0.19</f>
        <v>#DIV/0!</v>
      </c>
      <c r="J1761">
        <f t="shared" ref="J1761:M1761" si="321">J1760</f>
        <v>18.20929424091603</v>
      </c>
      <c r="K1761">
        <f t="shared" si="321"/>
        <v>16.766477862595423</v>
      </c>
      <c r="L1761">
        <f t="shared" si="321"/>
        <v>21.863834511096474</v>
      </c>
      <c r="M1761">
        <f t="shared" si="321"/>
        <v>17.935811477761561</v>
      </c>
    </row>
    <row r="1762" spans="1:13" x14ac:dyDescent="0.2">
      <c r="A1762" s="2">
        <f>'Marktpreise EEX NCG 2018'!A1762</f>
        <v>43400</v>
      </c>
      <c r="B1762" s="47">
        <f>'Marktpreise EEX NCG 2018'!G1762+'Bayer Gesamt 2018'!E$7</f>
        <v>0.20960000000000001</v>
      </c>
      <c r="C1762" s="47">
        <f>'Bayer Gesamt 2018'!M621</f>
        <v>0</v>
      </c>
      <c r="D1762" s="47"/>
      <c r="E1762" s="47">
        <f>IF(F1762&gt;0,F1762+'Bayer Gesamt 2018'!E$7,E1761)</f>
        <v>18.309600000000003</v>
      </c>
      <c r="F1762" s="47">
        <f>'Marktpreise EEX NCG 2018'!B1762</f>
        <v>0</v>
      </c>
      <c r="G1762">
        <f>'Marktpreise EEX NCG 2018'!H1762</f>
        <v>0</v>
      </c>
      <c r="H1762">
        <f>'Marktpreise EEX NCG 2018'!I1762</f>
        <v>0</v>
      </c>
      <c r="I1762" t="e">
        <f>'Marktpreise EEX NCG 2018'!N1762+0.19</f>
        <v>#DIV/0!</v>
      </c>
      <c r="J1762">
        <f t="shared" ref="J1762:M1762" si="322">J1761</f>
        <v>18.20929424091603</v>
      </c>
      <c r="K1762">
        <f t="shared" si="322"/>
        <v>16.766477862595423</v>
      </c>
      <c r="L1762">
        <f t="shared" si="322"/>
        <v>21.863834511096474</v>
      </c>
      <c r="M1762">
        <f t="shared" si="322"/>
        <v>17.935811477761561</v>
      </c>
    </row>
    <row r="1763" spans="1:13" x14ac:dyDescent="0.2">
      <c r="A1763" s="2">
        <f>'Marktpreise EEX NCG 2018'!A1763</f>
        <v>43401</v>
      </c>
      <c r="B1763" s="47">
        <f>'Marktpreise EEX NCG 2018'!G1763+'Bayer Gesamt 2018'!E$7</f>
        <v>0.20960000000000001</v>
      </c>
      <c r="C1763" s="47">
        <f>'Bayer Gesamt 2018'!M622</f>
        <v>0</v>
      </c>
      <c r="D1763" s="47"/>
      <c r="E1763" s="47">
        <f>IF(F1763&gt;0,F1763+'Bayer Gesamt 2018'!E$7,E1762)</f>
        <v>18.309600000000003</v>
      </c>
      <c r="F1763" s="47">
        <f>'Marktpreise EEX NCG 2018'!B1763</f>
        <v>0</v>
      </c>
      <c r="G1763">
        <f>'Marktpreise EEX NCG 2018'!H1763</f>
        <v>0</v>
      </c>
      <c r="H1763">
        <f>'Marktpreise EEX NCG 2018'!I1763</f>
        <v>0</v>
      </c>
      <c r="I1763" t="e">
        <f>'Marktpreise EEX NCG 2018'!N1763+0.19</f>
        <v>#DIV/0!</v>
      </c>
      <c r="J1763">
        <f t="shared" ref="J1763:M1763" si="323">J1762</f>
        <v>18.20929424091603</v>
      </c>
      <c r="K1763">
        <f t="shared" si="323"/>
        <v>16.766477862595423</v>
      </c>
      <c r="L1763">
        <f t="shared" si="323"/>
        <v>21.863834511096474</v>
      </c>
      <c r="M1763">
        <f t="shared" si="323"/>
        <v>17.935811477761561</v>
      </c>
    </row>
    <row r="1764" spans="1:13" x14ac:dyDescent="0.2">
      <c r="A1764" s="2">
        <f>'Marktpreise EEX NCG 2018'!A1764</f>
        <v>43402</v>
      </c>
      <c r="B1764" s="47">
        <f>'Marktpreise EEX NCG 2018'!G1764+'Bayer Gesamt 2018'!E$7</f>
        <v>0.20960000000000001</v>
      </c>
      <c r="C1764" s="47">
        <f>'Bayer Gesamt 2018'!M623</f>
        <v>0</v>
      </c>
      <c r="D1764" s="47"/>
      <c r="E1764" s="47">
        <f>IF(F1764&gt;0,F1764+'Bayer Gesamt 2018'!E$7,E1763)</f>
        <v>18.309600000000003</v>
      </c>
      <c r="F1764" s="47">
        <f>'Marktpreise EEX NCG 2018'!B1764</f>
        <v>0</v>
      </c>
      <c r="G1764">
        <f>'Marktpreise EEX NCG 2018'!H1764</f>
        <v>0</v>
      </c>
      <c r="H1764">
        <f>'Marktpreise EEX NCG 2018'!I1764</f>
        <v>0</v>
      </c>
      <c r="I1764" t="e">
        <f>'Marktpreise EEX NCG 2018'!N1764+0.19</f>
        <v>#DIV/0!</v>
      </c>
      <c r="J1764">
        <f t="shared" ref="J1764:M1764" si="324">J1763</f>
        <v>18.20929424091603</v>
      </c>
      <c r="K1764">
        <f t="shared" si="324"/>
        <v>16.766477862595423</v>
      </c>
      <c r="L1764">
        <f t="shared" si="324"/>
        <v>21.863834511096474</v>
      </c>
      <c r="M1764">
        <f t="shared" si="324"/>
        <v>17.935811477761561</v>
      </c>
    </row>
    <row r="1765" spans="1:13" x14ac:dyDescent="0.2">
      <c r="A1765" s="2">
        <f>'Marktpreise EEX NCG 2018'!A1765</f>
        <v>43403</v>
      </c>
      <c r="B1765" s="47">
        <f>'Marktpreise EEX NCG 2018'!G1765+'Bayer Gesamt 2018'!E$7</f>
        <v>0.20960000000000001</v>
      </c>
      <c r="C1765" s="47">
        <f>'Bayer Gesamt 2018'!M624</f>
        <v>0</v>
      </c>
      <c r="D1765" s="47"/>
      <c r="E1765" s="47">
        <f>IF(F1765&gt;0,F1765+'Bayer Gesamt 2018'!E$7,E1764)</f>
        <v>18.309600000000003</v>
      </c>
      <c r="F1765" s="47">
        <f>'Marktpreise EEX NCG 2018'!B1765</f>
        <v>0</v>
      </c>
      <c r="G1765">
        <f>'Marktpreise EEX NCG 2018'!H1765</f>
        <v>0</v>
      </c>
      <c r="H1765">
        <f>'Marktpreise EEX NCG 2018'!I1765</f>
        <v>0</v>
      </c>
      <c r="I1765" t="e">
        <f>'Marktpreise EEX NCG 2018'!N1765+0.19</f>
        <v>#DIV/0!</v>
      </c>
      <c r="J1765">
        <f t="shared" ref="J1765:M1765" si="325">J1764</f>
        <v>18.20929424091603</v>
      </c>
      <c r="K1765">
        <f t="shared" si="325"/>
        <v>16.766477862595423</v>
      </c>
      <c r="L1765">
        <f t="shared" si="325"/>
        <v>21.863834511096474</v>
      </c>
      <c r="M1765">
        <f t="shared" si="325"/>
        <v>17.935811477761561</v>
      </c>
    </row>
    <row r="1766" spans="1:13" x14ac:dyDescent="0.2">
      <c r="A1766" s="2">
        <f>'Marktpreise EEX NCG 2018'!A1766</f>
        <v>43404</v>
      </c>
      <c r="B1766" s="47">
        <f>'Marktpreise EEX NCG 2018'!G1766+'Bayer Gesamt 2018'!E$7</f>
        <v>0.20960000000000001</v>
      </c>
      <c r="C1766" s="47">
        <f>'Bayer Gesamt 2018'!M625</f>
        <v>0</v>
      </c>
      <c r="D1766" s="47"/>
      <c r="E1766" s="47">
        <f>IF(F1766&gt;0,F1766+'Bayer Gesamt 2018'!E$7,E1765)</f>
        <v>18.309600000000003</v>
      </c>
      <c r="F1766" s="47">
        <f>'Marktpreise EEX NCG 2018'!B1766</f>
        <v>0</v>
      </c>
      <c r="G1766">
        <f>'Marktpreise EEX NCG 2018'!H1766</f>
        <v>0</v>
      </c>
      <c r="H1766">
        <f>'Marktpreise EEX NCG 2018'!I1766</f>
        <v>0</v>
      </c>
      <c r="I1766" t="e">
        <f>'Marktpreise EEX NCG 2018'!N1766+0.19</f>
        <v>#DIV/0!</v>
      </c>
      <c r="J1766">
        <f t="shared" ref="J1766:M1766" si="326">J1765</f>
        <v>18.20929424091603</v>
      </c>
      <c r="K1766">
        <f t="shared" si="326"/>
        <v>16.766477862595423</v>
      </c>
      <c r="L1766">
        <f t="shared" si="326"/>
        <v>21.863834511096474</v>
      </c>
      <c r="M1766">
        <f t="shared" si="326"/>
        <v>17.935811477761561</v>
      </c>
    </row>
    <row r="1767" spans="1:13" x14ac:dyDescent="0.2">
      <c r="A1767" s="2">
        <f>'Marktpreise EEX NCG 2018'!A1767</f>
        <v>43405</v>
      </c>
      <c r="B1767" s="47">
        <f>'Marktpreise EEX NCG 2018'!G1767+'Bayer Gesamt 2018'!E$7</f>
        <v>0.20960000000000001</v>
      </c>
      <c r="C1767" s="47">
        <f>'Bayer Gesamt 2018'!M626</f>
        <v>0</v>
      </c>
      <c r="D1767" s="47"/>
      <c r="E1767" s="47">
        <f>IF(F1767&gt;0,F1767+'Bayer Gesamt 2018'!E$7,E1766)</f>
        <v>18.309600000000003</v>
      </c>
      <c r="F1767" s="47">
        <f>'Marktpreise EEX NCG 2018'!B1767</f>
        <v>0</v>
      </c>
      <c r="G1767">
        <f>'Marktpreise EEX NCG 2018'!H1767</f>
        <v>0</v>
      </c>
      <c r="H1767">
        <f>'Marktpreise EEX NCG 2018'!I1767</f>
        <v>0</v>
      </c>
      <c r="I1767" t="e">
        <f>'Marktpreise EEX NCG 2018'!N1767+0.19</f>
        <v>#DIV/0!</v>
      </c>
      <c r="J1767">
        <f>'Portfolioübersicht Bayer'!L26</f>
        <v>18.20929424091603</v>
      </c>
      <c r="K1767">
        <f t="shared" ref="K1767" si="327">K1766</f>
        <v>16.766477862595423</v>
      </c>
      <c r="L1767">
        <f>'Portfolioübersicht Bayer'!L71</f>
        <v>21.977499085048287</v>
      </c>
      <c r="M1767">
        <f>'Portfolioübersicht Bayer'!L65</f>
        <v>17.961886131026109</v>
      </c>
    </row>
    <row r="1768" spans="1:13" x14ac:dyDescent="0.2">
      <c r="A1768" s="2">
        <f>'Marktpreise EEX NCG 2018'!A1768</f>
        <v>43406</v>
      </c>
      <c r="B1768" s="47">
        <f>'Marktpreise EEX NCG 2018'!G1768+'Bayer Gesamt 2018'!E$7</f>
        <v>0.20960000000000001</v>
      </c>
      <c r="C1768" s="47">
        <f>'Bayer Gesamt 2018'!M627</f>
        <v>0</v>
      </c>
      <c r="D1768" s="47"/>
      <c r="E1768" s="47">
        <f>IF(F1768&gt;0,F1768+'Bayer Gesamt 2018'!E$7,E1767)</f>
        <v>18.309600000000003</v>
      </c>
      <c r="F1768" s="47">
        <f>'Marktpreise EEX NCG 2018'!B1768</f>
        <v>0</v>
      </c>
      <c r="G1768">
        <f>'Marktpreise EEX NCG 2018'!H1768</f>
        <v>0</v>
      </c>
      <c r="H1768">
        <f>'Marktpreise EEX NCG 2018'!I1768</f>
        <v>0</v>
      </c>
      <c r="I1768" t="e">
        <f>'Marktpreise EEX NCG 2018'!N1768+0.19</f>
        <v>#DIV/0!</v>
      </c>
      <c r="J1768">
        <f t="shared" ref="J1768:M1768" si="328">J1767</f>
        <v>18.20929424091603</v>
      </c>
      <c r="K1768">
        <f t="shared" si="328"/>
        <v>16.766477862595423</v>
      </c>
      <c r="L1768">
        <f t="shared" si="328"/>
        <v>21.977499085048287</v>
      </c>
      <c r="M1768">
        <f t="shared" si="328"/>
        <v>17.961886131026109</v>
      </c>
    </row>
    <row r="1769" spans="1:13" x14ac:dyDescent="0.2">
      <c r="A1769" s="2">
        <f>'Marktpreise EEX NCG 2018'!A1769</f>
        <v>43407</v>
      </c>
      <c r="B1769" s="47">
        <f>'Marktpreise EEX NCG 2018'!G1769+'Bayer Gesamt 2018'!E$7</f>
        <v>0.20960000000000001</v>
      </c>
      <c r="C1769" s="47">
        <f>'Bayer Gesamt 2018'!M628</f>
        <v>0</v>
      </c>
      <c r="D1769" s="47"/>
      <c r="E1769" s="47">
        <f>IF(F1769&gt;0,F1769+'Bayer Gesamt 2018'!E$7,E1768)</f>
        <v>18.309600000000003</v>
      </c>
      <c r="F1769" s="47">
        <f>'Marktpreise EEX NCG 2018'!B1769</f>
        <v>0</v>
      </c>
      <c r="G1769">
        <f>'Marktpreise EEX NCG 2018'!H1769</f>
        <v>0</v>
      </c>
      <c r="H1769">
        <f>'Marktpreise EEX NCG 2018'!I1769</f>
        <v>0</v>
      </c>
      <c r="I1769" t="e">
        <f>'Marktpreise EEX NCG 2018'!N1769+0.19</f>
        <v>#DIV/0!</v>
      </c>
      <c r="J1769">
        <f t="shared" ref="J1769:M1769" si="329">J1768</f>
        <v>18.20929424091603</v>
      </c>
      <c r="K1769">
        <f t="shared" si="329"/>
        <v>16.766477862595423</v>
      </c>
      <c r="L1769">
        <f t="shared" si="329"/>
        <v>21.977499085048287</v>
      </c>
      <c r="M1769">
        <f t="shared" si="329"/>
        <v>17.961886131026109</v>
      </c>
    </row>
    <row r="1770" spans="1:13" x14ac:dyDescent="0.2">
      <c r="A1770" s="2">
        <f>'Marktpreise EEX NCG 2018'!A1770</f>
        <v>43408</v>
      </c>
      <c r="B1770" s="47">
        <f>'Marktpreise EEX NCG 2018'!G1770+'Bayer Gesamt 2018'!E$7</f>
        <v>0.20960000000000001</v>
      </c>
      <c r="C1770" s="47">
        <f>'Bayer Gesamt 2018'!M629</f>
        <v>0</v>
      </c>
      <c r="D1770" s="47"/>
      <c r="E1770" s="47">
        <f>IF(F1770&gt;0,F1770+'Bayer Gesamt 2018'!E$7,E1769)</f>
        <v>18.309600000000003</v>
      </c>
      <c r="F1770" s="47">
        <f>'Marktpreise EEX NCG 2018'!B1770</f>
        <v>0</v>
      </c>
      <c r="G1770">
        <f>'Marktpreise EEX NCG 2018'!H1770</f>
        <v>0</v>
      </c>
      <c r="H1770">
        <f>'Marktpreise EEX NCG 2018'!I1770</f>
        <v>0</v>
      </c>
      <c r="I1770" t="e">
        <f>'Marktpreise EEX NCG 2018'!N1770+0.19</f>
        <v>#DIV/0!</v>
      </c>
      <c r="J1770">
        <f t="shared" ref="J1770:M1770" si="330">J1769</f>
        <v>18.20929424091603</v>
      </c>
      <c r="K1770">
        <f t="shared" si="330"/>
        <v>16.766477862595423</v>
      </c>
      <c r="L1770">
        <f t="shared" si="330"/>
        <v>21.977499085048287</v>
      </c>
      <c r="M1770">
        <f t="shared" si="330"/>
        <v>17.961886131026109</v>
      </c>
    </row>
    <row r="1771" spans="1:13" x14ac:dyDescent="0.2">
      <c r="A1771" s="2">
        <f>'Marktpreise EEX NCG 2018'!A1771</f>
        <v>43409</v>
      </c>
      <c r="B1771" s="47">
        <f>'Marktpreise EEX NCG 2018'!G1771+'Bayer Gesamt 2018'!E$7</f>
        <v>0.20960000000000001</v>
      </c>
      <c r="C1771" s="47">
        <f>'Bayer Gesamt 2018'!M630</f>
        <v>0</v>
      </c>
      <c r="D1771" s="47"/>
      <c r="E1771" s="47">
        <f>IF(F1771&gt;0,F1771+'Bayer Gesamt 2018'!E$7,E1770)</f>
        <v>18.309600000000003</v>
      </c>
      <c r="F1771" s="47">
        <f>'Marktpreise EEX NCG 2018'!B1771</f>
        <v>0</v>
      </c>
      <c r="G1771">
        <f>'Marktpreise EEX NCG 2018'!H1771</f>
        <v>0</v>
      </c>
      <c r="H1771">
        <f>'Marktpreise EEX NCG 2018'!I1771</f>
        <v>0</v>
      </c>
      <c r="I1771" t="e">
        <f>'Marktpreise EEX NCG 2018'!N1771+0.19</f>
        <v>#DIV/0!</v>
      </c>
      <c r="J1771">
        <f t="shared" ref="J1771:M1771" si="331">J1770</f>
        <v>18.20929424091603</v>
      </c>
      <c r="K1771">
        <f t="shared" si="331"/>
        <v>16.766477862595423</v>
      </c>
      <c r="L1771">
        <f t="shared" si="331"/>
        <v>21.977499085048287</v>
      </c>
      <c r="M1771">
        <f t="shared" si="331"/>
        <v>17.961886131026109</v>
      </c>
    </row>
    <row r="1772" spans="1:13" x14ac:dyDescent="0.2">
      <c r="A1772" s="2">
        <f>'Marktpreise EEX NCG 2018'!A1772</f>
        <v>43410</v>
      </c>
      <c r="B1772" s="47">
        <f>'Marktpreise EEX NCG 2018'!G1772+'Bayer Gesamt 2018'!E$7</f>
        <v>0.20960000000000001</v>
      </c>
      <c r="C1772" s="47">
        <f>'Bayer Gesamt 2018'!M631</f>
        <v>0</v>
      </c>
      <c r="D1772" s="47"/>
      <c r="E1772" s="47">
        <f>IF(F1772&gt;0,F1772+'Bayer Gesamt 2018'!E$7,E1771)</f>
        <v>18.309600000000003</v>
      </c>
      <c r="F1772" s="47">
        <f>'Marktpreise EEX NCG 2018'!B1772</f>
        <v>0</v>
      </c>
      <c r="G1772">
        <f>'Marktpreise EEX NCG 2018'!H1772</f>
        <v>0</v>
      </c>
      <c r="H1772">
        <f>'Marktpreise EEX NCG 2018'!I1772</f>
        <v>0</v>
      </c>
      <c r="I1772" t="e">
        <f>'Marktpreise EEX NCG 2018'!N1772+0.19</f>
        <v>#DIV/0!</v>
      </c>
      <c r="J1772">
        <f t="shared" ref="J1772:M1772" si="332">J1771</f>
        <v>18.20929424091603</v>
      </c>
      <c r="K1772">
        <f t="shared" si="332"/>
        <v>16.766477862595423</v>
      </c>
      <c r="L1772">
        <f t="shared" si="332"/>
        <v>21.977499085048287</v>
      </c>
      <c r="M1772">
        <f t="shared" si="332"/>
        <v>17.961886131026109</v>
      </c>
    </row>
    <row r="1773" spans="1:13" x14ac:dyDescent="0.2">
      <c r="A1773" s="2">
        <f>'Marktpreise EEX NCG 2018'!A1773</f>
        <v>43411</v>
      </c>
      <c r="B1773" s="47">
        <f>'Marktpreise EEX NCG 2018'!G1773+'Bayer Gesamt 2018'!E$7</f>
        <v>0.20960000000000001</v>
      </c>
      <c r="C1773" s="47">
        <f>'Bayer Gesamt 2018'!M632</f>
        <v>0</v>
      </c>
      <c r="D1773" s="47"/>
      <c r="E1773" s="47">
        <f>IF(F1773&gt;0,F1773+'Bayer Gesamt 2018'!E$7,E1772)</f>
        <v>18.309600000000003</v>
      </c>
      <c r="F1773" s="47">
        <f>'Marktpreise EEX NCG 2018'!B1773</f>
        <v>0</v>
      </c>
      <c r="G1773">
        <f>'Marktpreise EEX NCG 2018'!H1773</f>
        <v>0</v>
      </c>
      <c r="H1773">
        <f>'Marktpreise EEX NCG 2018'!I1773</f>
        <v>0</v>
      </c>
      <c r="I1773" t="e">
        <f>'Marktpreise EEX NCG 2018'!N1773+0.19</f>
        <v>#DIV/0!</v>
      </c>
      <c r="J1773">
        <f t="shared" ref="J1773:M1773" si="333">J1772</f>
        <v>18.20929424091603</v>
      </c>
      <c r="K1773">
        <f t="shared" si="333"/>
        <v>16.766477862595423</v>
      </c>
      <c r="L1773">
        <f t="shared" si="333"/>
        <v>21.977499085048287</v>
      </c>
      <c r="M1773">
        <f t="shared" si="333"/>
        <v>17.961886131026109</v>
      </c>
    </row>
    <row r="1774" spans="1:13" x14ac:dyDescent="0.2">
      <c r="A1774" s="2">
        <f>'Marktpreise EEX NCG 2018'!A1774</f>
        <v>43412</v>
      </c>
      <c r="B1774" s="47">
        <f>'Marktpreise EEX NCG 2018'!G1774+'Bayer Gesamt 2018'!E$7</f>
        <v>0.20960000000000001</v>
      </c>
      <c r="C1774" s="47">
        <f>'Bayer Gesamt 2018'!M633</f>
        <v>0</v>
      </c>
      <c r="D1774" s="47"/>
      <c r="E1774" s="47">
        <f>IF(F1774&gt;0,F1774+'Bayer Gesamt 2018'!E$7,E1773)</f>
        <v>18.309600000000003</v>
      </c>
      <c r="F1774" s="47">
        <f>'Marktpreise EEX NCG 2018'!B1774</f>
        <v>0</v>
      </c>
      <c r="G1774">
        <f>'Marktpreise EEX NCG 2018'!H1774</f>
        <v>0</v>
      </c>
      <c r="H1774">
        <f>'Marktpreise EEX NCG 2018'!I1774</f>
        <v>0</v>
      </c>
      <c r="I1774" t="e">
        <f>'Marktpreise EEX NCG 2018'!N1774+0.19</f>
        <v>#DIV/0!</v>
      </c>
      <c r="J1774">
        <f t="shared" ref="J1774:M1774" si="334">J1773</f>
        <v>18.20929424091603</v>
      </c>
      <c r="K1774">
        <f t="shared" si="334"/>
        <v>16.766477862595423</v>
      </c>
      <c r="L1774">
        <f t="shared" si="334"/>
        <v>21.977499085048287</v>
      </c>
      <c r="M1774">
        <f t="shared" si="334"/>
        <v>17.961886131026109</v>
      </c>
    </row>
    <row r="1775" spans="1:13" x14ac:dyDescent="0.2">
      <c r="A1775" s="2">
        <f>'Marktpreise EEX NCG 2018'!A1775</f>
        <v>43413</v>
      </c>
      <c r="B1775" s="47">
        <f>'Marktpreise EEX NCG 2018'!G1775+'Bayer Gesamt 2018'!E$7</f>
        <v>0.20960000000000001</v>
      </c>
      <c r="C1775" s="47">
        <f>'Bayer Gesamt 2018'!M634</f>
        <v>0</v>
      </c>
      <c r="D1775" s="47"/>
      <c r="E1775" s="47">
        <f>IF(F1775&gt;0,F1775+'Bayer Gesamt 2018'!E$7,E1774)</f>
        <v>18.309600000000003</v>
      </c>
      <c r="F1775" s="47">
        <f>'Marktpreise EEX NCG 2018'!B1775</f>
        <v>0</v>
      </c>
      <c r="G1775">
        <f>'Marktpreise EEX NCG 2018'!H1775</f>
        <v>0</v>
      </c>
      <c r="H1775">
        <f>'Marktpreise EEX NCG 2018'!I1775</f>
        <v>0</v>
      </c>
      <c r="I1775" t="e">
        <f>'Marktpreise EEX NCG 2018'!N1775+0.19</f>
        <v>#DIV/0!</v>
      </c>
      <c r="J1775">
        <f t="shared" ref="J1775:M1775" si="335">J1774</f>
        <v>18.20929424091603</v>
      </c>
      <c r="K1775">
        <f t="shared" si="335"/>
        <v>16.766477862595423</v>
      </c>
      <c r="L1775">
        <f t="shared" si="335"/>
        <v>21.977499085048287</v>
      </c>
      <c r="M1775">
        <f t="shared" si="335"/>
        <v>17.961886131026109</v>
      </c>
    </row>
    <row r="1776" spans="1:13" x14ac:dyDescent="0.2">
      <c r="A1776" s="2">
        <f>'Marktpreise EEX NCG 2018'!A1776</f>
        <v>43414</v>
      </c>
      <c r="B1776" s="47">
        <f>'Marktpreise EEX NCG 2018'!G1776+'Bayer Gesamt 2018'!E$7</f>
        <v>0.20960000000000001</v>
      </c>
      <c r="C1776" s="47">
        <f>'Bayer Gesamt 2018'!M635</f>
        <v>0</v>
      </c>
      <c r="D1776" s="47"/>
      <c r="E1776" s="47">
        <f>IF(F1776&gt;0,F1776+'Bayer Gesamt 2018'!E$7,E1775)</f>
        <v>18.309600000000003</v>
      </c>
      <c r="F1776" s="47">
        <f>'Marktpreise EEX NCG 2018'!B1776</f>
        <v>0</v>
      </c>
      <c r="G1776">
        <f>'Marktpreise EEX NCG 2018'!H1776</f>
        <v>0</v>
      </c>
      <c r="H1776">
        <f>'Marktpreise EEX NCG 2018'!I1776</f>
        <v>0</v>
      </c>
      <c r="I1776" t="e">
        <f>'Marktpreise EEX NCG 2018'!N1776+0.19</f>
        <v>#DIV/0!</v>
      </c>
      <c r="J1776">
        <f t="shared" ref="J1776:M1776" si="336">J1775</f>
        <v>18.20929424091603</v>
      </c>
      <c r="K1776">
        <f t="shared" si="336"/>
        <v>16.766477862595423</v>
      </c>
      <c r="L1776">
        <f t="shared" si="336"/>
        <v>21.977499085048287</v>
      </c>
      <c r="M1776">
        <f t="shared" si="336"/>
        <v>17.961886131026109</v>
      </c>
    </row>
    <row r="1777" spans="1:13" x14ac:dyDescent="0.2">
      <c r="A1777" s="2">
        <f>'Marktpreise EEX NCG 2018'!A1777</f>
        <v>43415</v>
      </c>
      <c r="B1777" s="47">
        <f>'Marktpreise EEX NCG 2018'!G1777+'Bayer Gesamt 2018'!E$7</f>
        <v>0.20960000000000001</v>
      </c>
      <c r="C1777" s="47">
        <f>'Bayer Gesamt 2018'!M636</f>
        <v>0</v>
      </c>
      <c r="D1777" s="47"/>
      <c r="E1777" s="47">
        <f>IF(F1777&gt;0,F1777+'Bayer Gesamt 2018'!E$7,E1776)</f>
        <v>18.309600000000003</v>
      </c>
      <c r="F1777" s="47">
        <f>'Marktpreise EEX NCG 2018'!B1777</f>
        <v>0</v>
      </c>
      <c r="G1777">
        <f>'Marktpreise EEX NCG 2018'!H1777</f>
        <v>0</v>
      </c>
      <c r="H1777">
        <f>'Marktpreise EEX NCG 2018'!I1777</f>
        <v>0</v>
      </c>
      <c r="I1777" t="e">
        <f>'Marktpreise EEX NCG 2018'!N1777+0.19</f>
        <v>#DIV/0!</v>
      </c>
      <c r="J1777">
        <f t="shared" ref="J1777:M1777" si="337">J1776</f>
        <v>18.20929424091603</v>
      </c>
      <c r="K1777">
        <f t="shared" si="337"/>
        <v>16.766477862595423</v>
      </c>
      <c r="L1777">
        <f t="shared" si="337"/>
        <v>21.977499085048287</v>
      </c>
      <c r="M1777">
        <f t="shared" si="337"/>
        <v>17.961886131026109</v>
      </c>
    </row>
    <row r="1778" spans="1:13" x14ac:dyDescent="0.2">
      <c r="A1778" s="2">
        <f>'Marktpreise EEX NCG 2018'!A1778</f>
        <v>43416</v>
      </c>
      <c r="B1778" s="47">
        <f>'Marktpreise EEX NCG 2018'!G1778+'Bayer Gesamt 2018'!E$7</f>
        <v>0.20960000000000001</v>
      </c>
      <c r="C1778" s="47">
        <f>'Bayer Gesamt 2018'!M637</f>
        <v>0</v>
      </c>
      <c r="D1778" s="47"/>
      <c r="E1778" s="47">
        <f>IF(F1778&gt;0,F1778+'Bayer Gesamt 2018'!E$7,E1777)</f>
        <v>18.309600000000003</v>
      </c>
      <c r="F1778" s="47">
        <f>'Marktpreise EEX NCG 2018'!B1778</f>
        <v>0</v>
      </c>
      <c r="G1778">
        <f>'Marktpreise EEX NCG 2018'!H1778</f>
        <v>0</v>
      </c>
      <c r="H1778">
        <f>'Marktpreise EEX NCG 2018'!I1778</f>
        <v>0</v>
      </c>
      <c r="I1778" t="e">
        <f>'Marktpreise EEX NCG 2018'!N1778+0.19</f>
        <v>#DIV/0!</v>
      </c>
      <c r="J1778">
        <f t="shared" ref="J1778:M1778" si="338">J1777</f>
        <v>18.20929424091603</v>
      </c>
      <c r="K1778">
        <f t="shared" si="338"/>
        <v>16.766477862595423</v>
      </c>
      <c r="L1778">
        <f t="shared" si="338"/>
        <v>21.977499085048287</v>
      </c>
      <c r="M1778">
        <f t="shared" si="338"/>
        <v>17.961886131026109</v>
      </c>
    </row>
    <row r="1779" spans="1:13" x14ac:dyDescent="0.2">
      <c r="A1779" s="2">
        <f>'Marktpreise EEX NCG 2018'!A1779</f>
        <v>43417</v>
      </c>
      <c r="B1779" s="47">
        <f>'Marktpreise EEX NCG 2018'!G1779+'Bayer Gesamt 2018'!E$7</f>
        <v>0.20960000000000001</v>
      </c>
      <c r="C1779" s="47">
        <f>'Bayer Gesamt 2018'!M638</f>
        <v>0</v>
      </c>
      <c r="D1779" s="47"/>
      <c r="E1779" s="47">
        <f>IF(F1779&gt;0,F1779+'Bayer Gesamt 2018'!E$7,E1778)</f>
        <v>18.309600000000003</v>
      </c>
      <c r="F1779" s="47">
        <f>'Marktpreise EEX NCG 2018'!B1779</f>
        <v>0</v>
      </c>
      <c r="G1779">
        <f>'Marktpreise EEX NCG 2018'!H1779</f>
        <v>0</v>
      </c>
      <c r="H1779">
        <f>'Marktpreise EEX NCG 2018'!I1779</f>
        <v>0</v>
      </c>
      <c r="I1779" t="e">
        <f>'Marktpreise EEX NCG 2018'!N1779+0.19</f>
        <v>#DIV/0!</v>
      </c>
      <c r="J1779">
        <f t="shared" ref="J1779:M1779" si="339">J1778</f>
        <v>18.20929424091603</v>
      </c>
      <c r="K1779">
        <f t="shared" si="339"/>
        <v>16.766477862595423</v>
      </c>
      <c r="L1779">
        <f t="shared" si="339"/>
        <v>21.977499085048287</v>
      </c>
      <c r="M1779">
        <f t="shared" si="339"/>
        <v>17.961886131026109</v>
      </c>
    </row>
    <row r="1780" spans="1:13" x14ac:dyDescent="0.2">
      <c r="A1780" s="2">
        <f>'Marktpreise EEX NCG 2018'!A1780</f>
        <v>43418</v>
      </c>
      <c r="B1780" s="47">
        <f>'Marktpreise EEX NCG 2018'!G1780+'Bayer Gesamt 2018'!E$7</f>
        <v>0.20960000000000001</v>
      </c>
      <c r="C1780" s="47">
        <f>'Bayer Gesamt 2018'!M639</f>
        <v>0</v>
      </c>
      <c r="D1780" s="47"/>
      <c r="E1780" s="47">
        <f>IF(F1780&gt;0,F1780+'Bayer Gesamt 2018'!E$7,E1779)</f>
        <v>18.309600000000003</v>
      </c>
      <c r="F1780" s="47">
        <f>'Marktpreise EEX NCG 2018'!B1780</f>
        <v>0</v>
      </c>
      <c r="G1780">
        <f>'Marktpreise EEX NCG 2018'!H1780</f>
        <v>0</v>
      </c>
      <c r="H1780">
        <f>'Marktpreise EEX NCG 2018'!I1780</f>
        <v>0</v>
      </c>
      <c r="I1780" t="e">
        <f>'Marktpreise EEX NCG 2018'!N1780+0.19</f>
        <v>#DIV/0!</v>
      </c>
      <c r="J1780">
        <f t="shared" ref="J1780:M1780" si="340">J1779</f>
        <v>18.20929424091603</v>
      </c>
      <c r="K1780">
        <f t="shared" si="340"/>
        <v>16.766477862595423</v>
      </c>
      <c r="L1780">
        <f t="shared" si="340"/>
        <v>21.977499085048287</v>
      </c>
      <c r="M1780">
        <f t="shared" si="340"/>
        <v>17.961886131026109</v>
      </c>
    </row>
    <row r="1781" spans="1:13" x14ac:dyDescent="0.2">
      <c r="A1781" s="2">
        <f>'Marktpreise EEX NCG 2018'!A1781</f>
        <v>43419</v>
      </c>
      <c r="B1781" s="47">
        <f>'Marktpreise EEX NCG 2018'!G1781+'Bayer Gesamt 2018'!E$7</f>
        <v>0.20960000000000001</v>
      </c>
      <c r="C1781" s="47">
        <f>'Bayer Gesamt 2018'!M640</f>
        <v>0</v>
      </c>
      <c r="D1781" s="47"/>
      <c r="E1781" s="47">
        <f>IF(F1781&gt;0,F1781+'Bayer Gesamt 2018'!E$7,E1780)</f>
        <v>18.309600000000003</v>
      </c>
      <c r="F1781" s="47">
        <f>'Marktpreise EEX NCG 2018'!B1781</f>
        <v>0</v>
      </c>
      <c r="G1781">
        <f>'Marktpreise EEX NCG 2018'!H1781</f>
        <v>0</v>
      </c>
      <c r="H1781">
        <f>'Marktpreise EEX NCG 2018'!I1781</f>
        <v>0</v>
      </c>
      <c r="I1781" t="e">
        <f>'Marktpreise EEX NCG 2018'!N1781+0.19</f>
        <v>#DIV/0!</v>
      </c>
      <c r="J1781">
        <f t="shared" ref="J1781:M1781" si="341">J1780</f>
        <v>18.20929424091603</v>
      </c>
      <c r="K1781">
        <f t="shared" si="341"/>
        <v>16.766477862595423</v>
      </c>
      <c r="L1781">
        <f t="shared" si="341"/>
        <v>21.977499085048287</v>
      </c>
      <c r="M1781">
        <f t="shared" si="341"/>
        <v>17.961886131026109</v>
      </c>
    </row>
    <row r="1782" spans="1:13" x14ac:dyDescent="0.2">
      <c r="A1782" s="2">
        <f>'Marktpreise EEX NCG 2018'!A1782</f>
        <v>43420</v>
      </c>
      <c r="B1782" s="47">
        <f>'Marktpreise EEX NCG 2018'!G1782+'Bayer Gesamt 2018'!E$7</f>
        <v>0.20960000000000001</v>
      </c>
      <c r="C1782" s="47">
        <f>'Bayer Gesamt 2018'!M641</f>
        <v>0</v>
      </c>
      <c r="D1782" s="47"/>
      <c r="E1782" s="47">
        <f>IF(F1782&gt;0,F1782+'Bayer Gesamt 2018'!E$7,E1781)</f>
        <v>18.309600000000003</v>
      </c>
      <c r="F1782" s="47">
        <f>'Marktpreise EEX NCG 2018'!B1782</f>
        <v>0</v>
      </c>
      <c r="G1782">
        <f>'Marktpreise EEX NCG 2018'!H1782</f>
        <v>0</v>
      </c>
      <c r="H1782">
        <f>'Marktpreise EEX NCG 2018'!I1782</f>
        <v>0</v>
      </c>
      <c r="I1782" t="e">
        <f>'Marktpreise EEX NCG 2018'!N1782+0.19</f>
        <v>#DIV/0!</v>
      </c>
      <c r="J1782">
        <f t="shared" ref="J1782:M1782" si="342">J1781</f>
        <v>18.20929424091603</v>
      </c>
      <c r="K1782">
        <f t="shared" si="342"/>
        <v>16.766477862595423</v>
      </c>
      <c r="L1782">
        <f t="shared" si="342"/>
        <v>21.977499085048287</v>
      </c>
      <c r="M1782">
        <f t="shared" si="342"/>
        <v>17.961886131026109</v>
      </c>
    </row>
    <row r="1783" spans="1:13" x14ac:dyDescent="0.2">
      <c r="A1783" s="2">
        <f>'Marktpreise EEX NCG 2018'!A1783</f>
        <v>43421</v>
      </c>
      <c r="B1783" s="47">
        <f>'Marktpreise EEX NCG 2018'!G1783+'Bayer Gesamt 2018'!E$7</f>
        <v>0.20960000000000001</v>
      </c>
      <c r="C1783" s="47">
        <f>'Bayer Gesamt 2018'!M642</f>
        <v>0</v>
      </c>
      <c r="D1783" s="47"/>
      <c r="E1783" s="47">
        <f>IF(F1783&gt;0,F1783+'Bayer Gesamt 2018'!E$7,E1782)</f>
        <v>18.309600000000003</v>
      </c>
      <c r="F1783" s="47">
        <f>'Marktpreise EEX NCG 2018'!B1783</f>
        <v>0</v>
      </c>
      <c r="G1783">
        <f>'Marktpreise EEX NCG 2018'!H1783</f>
        <v>0</v>
      </c>
      <c r="H1783">
        <f>'Marktpreise EEX NCG 2018'!I1783</f>
        <v>0</v>
      </c>
      <c r="I1783" t="e">
        <f>'Marktpreise EEX NCG 2018'!N1783+0.19</f>
        <v>#DIV/0!</v>
      </c>
      <c r="J1783">
        <f t="shared" ref="J1783:M1783" si="343">J1782</f>
        <v>18.20929424091603</v>
      </c>
      <c r="K1783">
        <f t="shared" si="343"/>
        <v>16.766477862595423</v>
      </c>
      <c r="L1783">
        <f t="shared" si="343"/>
        <v>21.977499085048287</v>
      </c>
      <c r="M1783">
        <f t="shared" si="343"/>
        <v>17.961886131026109</v>
      </c>
    </row>
    <row r="1784" spans="1:13" x14ac:dyDescent="0.2">
      <c r="A1784" s="2">
        <f>'Marktpreise EEX NCG 2018'!A1784</f>
        <v>43422</v>
      </c>
      <c r="B1784" s="47">
        <f>'Marktpreise EEX NCG 2018'!G1784+'Bayer Gesamt 2018'!E$7</f>
        <v>0.20960000000000001</v>
      </c>
      <c r="C1784" s="47">
        <f>'Bayer Gesamt 2018'!M643</f>
        <v>0</v>
      </c>
      <c r="D1784" s="47"/>
      <c r="E1784" s="47">
        <f>IF(F1784&gt;0,F1784+'Bayer Gesamt 2018'!E$7,E1783)</f>
        <v>18.309600000000003</v>
      </c>
      <c r="F1784" s="47">
        <f>'Marktpreise EEX NCG 2018'!B1784</f>
        <v>0</v>
      </c>
      <c r="G1784">
        <f>'Marktpreise EEX NCG 2018'!H1784</f>
        <v>0</v>
      </c>
      <c r="H1784">
        <f>'Marktpreise EEX NCG 2018'!I1784</f>
        <v>0</v>
      </c>
      <c r="I1784" t="e">
        <f>'Marktpreise EEX NCG 2018'!N1784+0.19</f>
        <v>#DIV/0!</v>
      </c>
      <c r="J1784">
        <f t="shared" ref="J1784:M1784" si="344">J1783</f>
        <v>18.20929424091603</v>
      </c>
      <c r="K1784">
        <f t="shared" si="344"/>
        <v>16.766477862595423</v>
      </c>
      <c r="L1784">
        <f t="shared" si="344"/>
        <v>21.977499085048287</v>
      </c>
      <c r="M1784">
        <f t="shared" si="344"/>
        <v>17.961886131026109</v>
      </c>
    </row>
    <row r="1785" spans="1:13" x14ac:dyDescent="0.2">
      <c r="A1785" s="2">
        <f>'Marktpreise EEX NCG 2018'!A1785</f>
        <v>43423</v>
      </c>
      <c r="B1785" s="47">
        <f>'Marktpreise EEX NCG 2018'!G1785+'Bayer Gesamt 2018'!E$7</f>
        <v>0.20960000000000001</v>
      </c>
      <c r="C1785" s="47">
        <f>'Bayer Gesamt 2018'!M644</f>
        <v>0</v>
      </c>
      <c r="D1785" s="47"/>
      <c r="E1785" s="47">
        <f>IF(F1785&gt;0,F1785+'Bayer Gesamt 2018'!E$7,E1784)</f>
        <v>18.309600000000003</v>
      </c>
      <c r="F1785" s="47">
        <f>'Marktpreise EEX NCG 2018'!B1785</f>
        <v>0</v>
      </c>
      <c r="G1785">
        <f>'Marktpreise EEX NCG 2018'!H1785</f>
        <v>0</v>
      </c>
      <c r="H1785">
        <f>'Marktpreise EEX NCG 2018'!I1785</f>
        <v>0</v>
      </c>
      <c r="I1785" t="e">
        <f>'Marktpreise EEX NCG 2018'!N1785+0.19</f>
        <v>#DIV/0!</v>
      </c>
      <c r="J1785">
        <f t="shared" ref="J1785:M1785" si="345">J1784</f>
        <v>18.20929424091603</v>
      </c>
      <c r="K1785">
        <f t="shared" si="345"/>
        <v>16.766477862595423</v>
      </c>
      <c r="L1785">
        <f t="shared" si="345"/>
        <v>21.977499085048287</v>
      </c>
      <c r="M1785">
        <f t="shared" si="345"/>
        <v>17.961886131026109</v>
      </c>
    </row>
    <row r="1786" spans="1:13" x14ac:dyDescent="0.2">
      <c r="A1786" s="2">
        <f>'Marktpreise EEX NCG 2018'!A1786</f>
        <v>43424</v>
      </c>
      <c r="B1786" s="47">
        <f>'Marktpreise EEX NCG 2018'!G1786+'Bayer Gesamt 2018'!E$7</f>
        <v>0.20960000000000001</v>
      </c>
      <c r="C1786" s="47">
        <f>'Bayer Gesamt 2018'!M645</f>
        <v>0</v>
      </c>
      <c r="D1786" s="47"/>
      <c r="E1786" s="47">
        <f>IF(F1786&gt;0,F1786+'Bayer Gesamt 2018'!E$7,E1785)</f>
        <v>18.309600000000003</v>
      </c>
      <c r="F1786" s="47">
        <f>'Marktpreise EEX NCG 2018'!B1786</f>
        <v>0</v>
      </c>
      <c r="G1786">
        <f>'Marktpreise EEX NCG 2018'!H1786</f>
        <v>0</v>
      </c>
      <c r="H1786">
        <f>'Marktpreise EEX NCG 2018'!I1786</f>
        <v>0</v>
      </c>
      <c r="I1786" t="e">
        <f>'Marktpreise EEX NCG 2018'!N1786+0.19</f>
        <v>#DIV/0!</v>
      </c>
      <c r="J1786">
        <f t="shared" ref="J1786:M1786" si="346">J1785</f>
        <v>18.20929424091603</v>
      </c>
      <c r="K1786">
        <f t="shared" si="346"/>
        <v>16.766477862595423</v>
      </c>
      <c r="L1786">
        <f t="shared" si="346"/>
        <v>21.977499085048287</v>
      </c>
      <c r="M1786">
        <f t="shared" si="346"/>
        <v>17.961886131026109</v>
      </c>
    </row>
    <row r="1787" spans="1:13" x14ac:dyDescent="0.2">
      <c r="A1787" s="2">
        <f>'Marktpreise EEX NCG 2018'!A1787</f>
        <v>43425</v>
      </c>
      <c r="B1787" s="47">
        <f>'Marktpreise EEX NCG 2018'!G1787+'Bayer Gesamt 2018'!E$7</f>
        <v>0.20960000000000001</v>
      </c>
      <c r="C1787" s="47">
        <f>'Bayer Gesamt 2018'!M646</f>
        <v>0</v>
      </c>
      <c r="D1787" s="47"/>
      <c r="E1787" s="47">
        <f>IF(F1787&gt;0,F1787+'Bayer Gesamt 2018'!E$7,E1786)</f>
        <v>18.309600000000003</v>
      </c>
      <c r="F1787" s="47">
        <f>'Marktpreise EEX NCG 2018'!B1787</f>
        <v>0</v>
      </c>
      <c r="G1787">
        <f>'Marktpreise EEX NCG 2018'!H1787</f>
        <v>0</v>
      </c>
      <c r="H1787">
        <f>'Marktpreise EEX NCG 2018'!I1787</f>
        <v>0</v>
      </c>
      <c r="I1787" t="e">
        <f>'Marktpreise EEX NCG 2018'!N1787+0.19</f>
        <v>#DIV/0!</v>
      </c>
      <c r="J1787">
        <f t="shared" ref="J1787:M1787" si="347">J1786</f>
        <v>18.20929424091603</v>
      </c>
      <c r="K1787">
        <f t="shared" si="347"/>
        <v>16.766477862595423</v>
      </c>
      <c r="L1787">
        <f t="shared" si="347"/>
        <v>21.977499085048287</v>
      </c>
      <c r="M1787">
        <f t="shared" si="347"/>
        <v>17.961886131026109</v>
      </c>
    </row>
    <row r="1788" spans="1:13" x14ac:dyDescent="0.2">
      <c r="A1788" s="2">
        <f>'Marktpreise EEX NCG 2018'!A1788</f>
        <v>43426</v>
      </c>
      <c r="B1788" s="47">
        <f>'Marktpreise EEX NCG 2018'!G1788+'Bayer Gesamt 2018'!E$7</f>
        <v>0.20960000000000001</v>
      </c>
      <c r="C1788" s="47">
        <f>'Bayer Gesamt 2018'!M647</f>
        <v>0</v>
      </c>
      <c r="D1788" s="47"/>
      <c r="E1788" s="47">
        <f>IF(F1788&gt;0,F1788+'Bayer Gesamt 2018'!E$7,E1787)</f>
        <v>18.309600000000003</v>
      </c>
      <c r="F1788" s="47">
        <f>'Marktpreise EEX NCG 2018'!B1788</f>
        <v>0</v>
      </c>
      <c r="G1788">
        <f>'Marktpreise EEX NCG 2018'!H1788</f>
        <v>0</v>
      </c>
      <c r="H1788">
        <f>'Marktpreise EEX NCG 2018'!I1788</f>
        <v>0</v>
      </c>
      <c r="I1788" t="e">
        <f>'Marktpreise EEX NCG 2018'!N1788+0.19</f>
        <v>#DIV/0!</v>
      </c>
      <c r="J1788">
        <f t="shared" ref="J1788:M1788" si="348">J1787</f>
        <v>18.20929424091603</v>
      </c>
      <c r="K1788">
        <f t="shared" si="348"/>
        <v>16.766477862595423</v>
      </c>
      <c r="L1788">
        <f t="shared" si="348"/>
        <v>21.977499085048287</v>
      </c>
      <c r="M1788">
        <f t="shared" si="348"/>
        <v>17.961886131026109</v>
      </c>
    </row>
    <row r="1789" spans="1:13" x14ac:dyDescent="0.2">
      <c r="A1789" s="2">
        <f>'Marktpreise EEX NCG 2018'!A1789</f>
        <v>43427</v>
      </c>
      <c r="B1789" s="47">
        <f>'Marktpreise EEX NCG 2018'!G1789+'Bayer Gesamt 2018'!E$7</f>
        <v>0.20960000000000001</v>
      </c>
      <c r="C1789" s="47">
        <f>'Bayer Gesamt 2018'!M648</f>
        <v>0</v>
      </c>
      <c r="D1789" s="47"/>
      <c r="E1789" s="47">
        <f>IF(F1789&gt;0,F1789+'Bayer Gesamt 2018'!E$7,E1788)</f>
        <v>18.309600000000003</v>
      </c>
      <c r="F1789" s="47">
        <f>'Marktpreise EEX NCG 2018'!B1789</f>
        <v>0</v>
      </c>
      <c r="G1789">
        <f>'Marktpreise EEX NCG 2018'!H1789</f>
        <v>0</v>
      </c>
      <c r="H1789">
        <f>'Marktpreise EEX NCG 2018'!I1789</f>
        <v>0</v>
      </c>
      <c r="I1789" t="e">
        <f>'Marktpreise EEX NCG 2018'!N1789+0.19</f>
        <v>#DIV/0!</v>
      </c>
      <c r="J1789">
        <f t="shared" ref="J1789:M1789" si="349">J1788</f>
        <v>18.20929424091603</v>
      </c>
      <c r="K1789">
        <f t="shared" si="349"/>
        <v>16.766477862595423</v>
      </c>
      <c r="L1789">
        <f t="shared" si="349"/>
        <v>21.977499085048287</v>
      </c>
      <c r="M1789">
        <f t="shared" si="349"/>
        <v>17.961886131026109</v>
      </c>
    </row>
    <row r="1790" spans="1:13" x14ac:dyDescent="0.2">
      <c r="A1790" s="2">
        <f>'Marktpreise EEX NCG 2018'!A1790</f>
        <v>43428</v>
      </c>
      <c r="B1790" s="47">
        <f>'Marktpreise EEX NCG 2018'!G1790+'Bayer Gesamt 2018'!E$7</f>
        <v>0.20960000000000001</v>
      </c>
      <c r="C1790" s="47">
        <f>'Bayer Gesamt 2018'!M649</f>
        <v>0</v>
      </c>
      <c r="D1790" s="47"/>
      <c r="E1790" s="47">
        <f>IF(F1790&gt;0,F1790+'Bayer Gesamt 2018'!E$7,E1789)</f>
        <v>18.309600000000003</v>
      </c>
      <c r="F1790" s="47">
        <f>'Marktpreise EEX NCG 2018'!B1790</f>
        <v>0</v>
      </c>
      <c r="G1790">
        <f>'Marktpreise EEX NCG 2018'!H1790</f>
        <v>0</v>
      </c>
      <c r="H1790">
        <f>'Marktpreise EEX NCG 2018'!I1790</f>
        <v>0</v>
      </c>
      <c r="I1790" t="e">
        <f>'Marktpreise EEX NCG 2018'!N1790+0.19</f>
        <v>#DIV/0!</v>
      </c>
      <c r="J1790">
        <f t="shared" ref="J1790:M1790" si="350">J1789</f>
        <v>18.20929424091603</v>
      </c>
      <c r="K1790">
        <f t="shared" si="350"/>
        <v>16.766477862595423</v>
      </c>
      <c r="L1790">
        <f t="shared" si="350"/>
        <v>21.977499085048287</v>
      </c>
      <c r="M1790">
        <f t="shared" si="350"/>
        <v>17.961886131026109</v>
      </c>
    </row>
    <row r="1791" spans="1:13" x14ac:dyDescent="0.2">
      <c r="A1791" s="2">
        <f>'Marktpreise EEX NCG 2018'!A1791</f>
        <v>43429</v>
      </c>
      <c r="B1791" s="47">
        <f>'Marktpreise EEX NCG 2018'!G1791+'Bayer Gesamt 2018'!E$7</f>
        <v>0.20960000000000001</v>
      </c>
      <c r="C1791" s="47">
        <f>'Bayer Gesamt 2018'!M650</f>
        <v>0</v>
      </c>
      <c r="D1791" s="47"/>
      <c r="E1791" s="47">
        <f>IF(F1791&gt;0,F1791+'Bayer Gesamt 2018'!E$7,E1790)</f>
        <v>18.309600000000003</v>
      </c>
      <c r="F1791" s="47">
        <f>'Marktpreise EEX NCG 2018'!B1791</f>
        <v>0</v>
      </c>
      <c r="G1791">
        <f>'Marktpreise EEX NCG 2018'!H1791</f>
        <v>0</v>
      </c>
      <c r="H1791">
        <f>'Marktpreise EEX NCG 2018'!I1791</f>
        <v>0</v>
      </c>
      <c r="I1791" t="e">
        <f>'Marktpreise EEX NCG 2018'!N1791+0.19</f>
        <v>#DIV/0!</v>
      </c>
      <c r="J1791">
        <f t="shared" ref="J1791:M1791" si="351">J1790</f>
        <v>18.20929424091603</v>
      </c>
      <c r="K1791">
        <f t="shared" si="351"/>
        <v>16.766477862595423</v>
      </c>
      <c r="L1791">
        <f t="shared" si="351"/>
        <v>21.977499085048287</v>
      </c>
      <c r="M1791">
        <f t="shared" si="351"/>
        <v>17.961886131026109</v>
      </c>
    </row>
    <row r="1792" spans="1:13" x14ac:dyDescent="0.2">
      <c r="A1792" s="2">
        <f>'Marktpreise EEX NCG 2018'!A1792</f>
        <v>43430</v>
      </c>
      <c r="B1792" s="47">
        <f>'Marktpreise EEX NCG 2018'!G1792+'Bayer Gesamt 2018'!E$7</f>
        <v>0.20960000000000001</v>
      </c>
      <c r="C1792" s="47">
        <f>'Bayer Gesamt 2018'!M651</f>
        <v>0</v>
      </c>
      <c r="D1792" s="47"/>
      <c r="E1792" s="47">
        <f>IF(F1792&gt;0,F1792+'Bayer Gesamt 2018'!E$7,E1791)</f>
        <v>18.309600000000003</v>
      </c>
      <c r="F1792" s="47">
        <f>'Marktpreise EEX NCG 2018'!B1792</f>
        <v>0</v>
      </c>
      <c r="G1792">
        <f>'Marktpreise EEX NCG 2018'!H1792</f>
        <v>0</v>
      </c>
      <c r="H1792">
        <f>'Marktpreise EEX NCG 2018'!I1792</f>
        <v>0</v>
      </c>
      <c r="I1792" t="e">
        <f>'Marktpreise EEX NCG 2018'!N1792+0.19</f>
        <v>#DIV/0!</v>
      </c>
      <c r="J1792">
        <f t="shared" ref="J1792:M1792" si="352">J1791</f>
        <v>18.20929424091603</v>
      </c>
      <c r="K1792">
        <f t="shared" si="352"/>
        <v>16.766477862595423</v>
      </c>
      <c r="L1792">
        <f t="shared" si="352"/>
        <v>21.977499085048287</v>
      </c>
      <c r="M1792">
        <f t="shared" si="352"/>
        <v>17.961886131026109</v>
      </c>
    </row>
    <row r="1793" spans="1:13" x14ac:dyDescent="0.2">
      <c r="A1793" s="2">
        <f>'Marktpreise EEX NCG 2018'!A1793</f>
        <v>43431</v>
      </c>
      <c r="B1793" s="47">
        <f>'Marktpreise EEX NCG 2018'!G1793+'Bayer Gesamt 2018'!E$7</f>
        <v>0.20960000000000001</v>
      </c>
      <c r="C1793" s="47">
        <f>'Bayer Gesamt 2018'!M652</f>
        <v>0</v>
      </c>
      <c r="D1793" s="47"/>
      <c r="E1793" s="47">
        <f>IF(F1793&gt;0,F1793+'Bayer Gesamt 2018'!E$7,E1792)</f>
        <v>18.309600000000003</v>
      </c>
      <c r="F1793" s="47">
        <f>'Marktpreise EEX NCG 2018'!B1793</f>
        <v>0</v>
      </c>
      <c r="G1793">
        <f>'Marktpreise EEX NCG 2018'!H1793</f>
        <v>0</v>
      </c>
      <c r="H1793">
        <f>'Marktpreise EEX NCG 2018'!I1793</f>
        <v>0</v>
      </c>
      <c r="I1793" t="e">
        <f>'Marktpreise EEX NCG 2018'!N1793+0.19</f>
        <v>#DIV/0!</v>
      </c>
      <c r="J1793">
        <f t="shared" ref="J1793:M1793" si="353">J1792</f>
        <v>18.20929424091603</v>
      </c>
      <c r="K1793">
        <f t="shared" si="353"/>
        <v>16.766477862595423</v>
      </c>
      <c r="L1793">
        <f t="shared" si="353"/>
        <v>21.977499085048287</v>
      </c>
      <c r="M1793">
        <f t="shared" si="353"/>
        <v>17.961886131026109</v>
      </c>
    </row>
    <row r="1794" spans="1:13" x14ac:dyDescent="0.2">
      <c r="A1794" s="2">
        <f>'Marktpreise EEX NCG 2018'!A1794</f>
        <v>43432</v>
      </c>
      <c r="B1794" s="47">
        <f>'Marktpreise EEX NCG 2018'!G1794+'Bayer Gesamt 2018'!E$7</f>
        <v>0.20960000000000001</v>
      </c>
      <c r="C1794" s="47">
        <f>'Bayer Gesamt 2018'!M653</f>
        <v>0</v>
      </c>
      <c r="D1794" s="47"/>
      <c r="E1794" s="47">
        <f>IF(F1794&gt;0,F1794+'Bayer Gesamt 2018'!E$7,E1793)</f>
        <v>18.309600000000003</v>
      </c>
      <c r="F1794" s="47">
        <f>'Marktpreise EEX NCG 2018'!B1794</f>
        <v>0</v>
      </c>
      <c r="G1794">
        <f>'Marktpreise EEX NCG 2018'!H1794</f>
        <v>0</v>
      </c>
      <c r="H1794">
        <f>'Marktpreise EEX NCG 2018'!I1794</f>
        <v>0</v>
      </c>
      <c r="I1794" t="e">
        <f>'Marktpreise EEX NCG 2018'!N1794+0.19</f>
        <v>#DIV/0!</v>
      </c>
      <c r="J1794">
        <f t="shared" ref="J1794:M1794" si="354">J1793</f>
        <v>18.20929424091603</v>
      </c>
      <c r="K1794">
        <f t="shared" si="354"/>
        <v>16.766477862595423</v>
      </c>
      <c r="L1794">
        <f t="shared" si="354"/>
        <v>21.977499085048287</v>
      </c>
      <c r="M1794">
        <f t="shared" si="354"/>
        <v>17.961886131026109</v>
      </c>
    </row>
    <row r="1795" spans="1:13" x14ac:dyDescent="0.2">
      <c r="A1795" s="2">
        <f>'Marktpreise EEX NCG 2018'!A1795</f>
        <v>43433</v>
      </c>
      <c r="B1795" s="47">
        <f>'Marktpreise EEX NCG 2018'!G1795+'Bayer Gesamt 2018'!E$7</f>
        <v>0.20960000000000001</v>
      </c>
      <c r="C1795" s="47">
        <f>'Bayer Gesamt 2018'!M654</f>
        <v>0</v>
      </c>
      <c r="D1795" s="47"/>
      <c r="E1795" s="47">
        <f>IF(F1795&gt;0,F1795+'Bayer Gesamt 2018'!E$7,E1794)</f>
        <v>18.309600000000003</v>
      </c>
      <c r="F1795" s="47">
        <f>'Marktpreise EEX NCG 2018'!B1795</f>
        <v>0</v>
      </c>
      <c r="G1795">
        <f>'Marktpreise EEX NCG 2018'!H1795</f>
        <v>0</v>
      </c>
      <c r="H1795">
        <f>'Marktpreise EEX NCG 2018'!I1795</f>
        <v>0</v>
      </c>
      <c r="I1795" t="e">
        <f>'Marktpreise EEX NCG 2018'!N1795+0.19</f>
        <v>#DIV/0!</v>
      </c>
      <c r="J1795">
        <f t="shared" ref="J1795:M1795" si="355">J1794</f>
        <v>18.20929424091603</v>
      </c>
      <c r="K1795">
        <f t="shared" si="355"/>
        <v>16.766477862595423</v>
      </c>
      <c r="L1795">
        <f t="shared" si="355"/>
        <v>21.977499085048287</v>
      </c>
      <c r="M1795">
        <f t="shared" si="355"/>
        <v>17.961886131026109</v>
      </c>
    </row>
    <row r="1796" spans="1:13" x14ac:dyDescent="0.2">
      <c r="A1796" s="2">
        <f>'Marktpreise EEX NCG 2018'!A1796</f>
        <v>43434</v>
      </c>
      <c r="B1796" s="47">
        <f>'Marktpreise EEX NCG 2018'!G1796+'Bayer Gesamt 2018'!E$7</f>
        <v>0.20960000000000001</v>
      </c>
      <c r="C1796" s="47">
        <f>'Bayer Gesamt 2018'!M655</f>
        <v>0</v>
      </c>
      <c r="D1796" s="47"/>
      <c r="E1796" s="47">
        <f>IF(F1796&gt;0,F1796+'Bayer Gesamt 2018'!E$7,E1795)</f>
        <v>18.309600000000003</v>
      </c>
      <c r="F1796" s="47">
        <f>'Marktpreise EEX NCG 2018'!B1796</f>
        <v>0</v>
      </c>
      <c r="G1796">
        <f>'Marktpreise EEX NCG 2018'!H1796</f>
        <v>0</v>
      </c>
      <c r="H1796">
        <f>'Marktpreise EEX NCG 2018'!I1796</f>
        <v>0</v>
      </c>
      <c r="I1796" t="e">
        <f>'Marktpreise EEX NCG 2018'!N1796+0.19</f>
        <v>#DIV/0!</v>
      </c>
      <c r="J1796">
        <f t="shared" ref="J1796:M1796" si="356">J1795</f>
        <v>18.20929424091603</v>
      </c>
      <c r="K1796">
        <f t="shared" si="356"/>
        <v>16.766477862595423</v>
      </c>
      <c r="L1796">
        <f t="shared" si="356"/>
        <v>21.977499085048287</v>
      </c>
      <c r="M1796">
        <f t="shared" si="356"/>
        <v>17.961886131026109</v>
      </c>
    </row>
    <row r="1797" spans="1:13" x14ac:dyDescent="0.2">
      <c r="A1797" s="2">
        <f>'Marktpreise EEX NCG 2018'!A1797</f>
        <v>43435</v>
      </c>
      <c r="B1797" s="47">
        <f>'Marktpreise EEX NCG 2018'!G1797+'Bayer Gesamt 2018'!E$7</f>
        <v>0.20960000000000001</v>
      </c>
      <c r="C1797" s="47">
        <f>'Bayer Gesamt 2018'!M656</f>
        <v>0</v>
      </c>
      <c r="D1797" s="47"/>
      <c r="E1797" s="47">
        <f>IF(F1797&gt;0,F1797+'Bayer Gesamt 2018'!E$7,E1796)</f>
        <v>18.309600000000003</v>
      </c>
      <c r="F1797" s="47">
        <f>'Marktpreise EEX NCG 2018'!B1797</f>
        <v>0</v>
      </c>
      <c r="G1797">
        <f>'Marktpreise EEX NCG 2018'!H1797</f>
        <v>0</v>
      </c>
      <c r="H1797">
        <f>'Marktpreise EEX NCG 2018'!I1797</f>
        <v>0</v>
      </c>
      <c r="I1797" t="e">
        <f>'Marktpreise EEX NCG 2018'!N1797+0.19</f>
        <v>#DIV/0!</v>
      </c>
      <c r="J1797">
        <f>'Portfolioübersicht Bayer'!M26</f>
        <v>18.20929424091603</v>
      </c>
      <c r="K1797">
        <f t="shared" ref="K1797" si="357">K1796</f>
        <v>16.766477862595423</v>
      </c>
      <c r="L1797">
        <f>'Portfolioübersicht Bayer'!M71</f>
        <v>22.083046527592369</v>
      </c>
      <c r="M1797">
        <f>'Portfolioübersicht Bayer'!M65</f>
        <v>17.986098714345722</v>
      </c>
    </row>
    <row r="1798" spans="1:13" x14ac:dyDescent="0.2">
      <c r="A1798" s="2">
        <f>'Marktpreise EEX NCG 2018'!A1798</f>
        <v>43436</v>
      </c>
      <c r="B1798" s="47">
        <f>'Marktpreise EEX NCG 2018'!G1798+'Bayer Gesamt 2018'!E$7</f>
        <v>0.20960000000000001</v>
      </c>
      <c r="C1798" s="47">
        <f>'Bayer Gesamt 2018'!M657</f>
        <v>0</v>
      </c>
      <c r="D1798" s="47"/>
      <c r="E1798" s="47">
        <f>IF(F1798&gt;0,F1798+'Bayer Gesamt 2018'!E$7,E1797)</f>
        <v>18.309600000000003</v>
      </c>
      <c r="F1798" s="47">
        <f>'Marktpreise EEX NCG 2018'!B1798</f>
        <v>0</v>
      </c>
      <c r="G1798">
        <f>'Marktpreise EEX NCG 2018'!H1798</f>
        <v>0</v>
      </c>
      <c r="H1798">
        <f>'Marktpreise EEX NCG 2018'!I1798</f>
        <v>0</v>
      </c>
      <c r="I1798" t="e">
        <f>'Marktpreise EEX NCG 2018'!N1798+0.19</f>
        <v>#DIV/0!</v>
      </c>
      <c r="J1798">
        <f t="shared" ref="J1798:M1798" si="358">J1797</f>
        <v>18.20929424091603</v>
      </c>
      <c r="K1798">
        <f t="shared" si="358"/>
        <v>16.766477862595423</v>
      </c>
      <c r="L1798">
        <f t="shared" si="358"/>
        <v>22.083046527592369</v>
      </c>
      <c r="M1798">
        <f t="shared" si="358"/>
        <v>17.986098714345722</v>
      </c>
    </row>
    <row r="1799" spans="1:13" x14ac:dyDescent="0.2">
      <c r="A1799" s="2">
        <f>'Marktpreise EEX NCG 2018'!A1799</f>
        <v>43437</v>
      </c>
      <c r="B1799" s="47">
        <f>'Marktpreise EEX NCG 2018'!G1799+'Bayer Gesamt 2018'!E$7</f>
        <v>0.20960000000000001</v>
      </c>
      <c r="C1799" s="47">
        <f>'Bayer Gesamt 2018'!M658</f>
        <v>0</v>
      </c>
      <c r="D1799" s="47"/>
      <c r="E1799" s="47">
        <f>IF(F1799&gt;0,F1799+'Bayer Gesamt 2018'!E$7,E1798)</f>
        <v>18.309600000000003</v>
      </c>
      <c r="F1799" s="47">
        <f>'Marktpreise EEX NCG 2018'!B1799</f>
        <v>0</v>
      </c>
      <c r="G1799">
        <f>'Marktpreise EEX NCG 2018'!H1799</f>
        <v>0</v>
      </c>
      <c r="H1799">
        <f>'Marktpreise EEX NCG 2018'!I1799</f>
        <v>0</v>
      </c>
      <c r="I1799" t="e">
        <f>'Marktpreise EEX NCG 2018'!N1799+0.19</f>
        <v>#DIV/0!</v>
      </c>
      <c r="J1799">
        <f t="shared" ref="J1799:M1799" si="359">J1798</f>
        <v>18.20929424091603</v>
      </c>
      <c r="K1799">
        <f t="shared" si="359"/>
        <v>16.766477862595423</v>
      </c>
      <c r="L1799">
        <f t="shared" si="359"/>
        <v>22.083046527592369</v>
      </c>
      <c r="M1799">
        <f t="shared" si="359"/>
        <v>17.986098714345722</v>
      </c>
    </row>
    <row r="1800" spans="1:13" x14ac:dyDescent="0.2">
      <c r="A1800" s="2">
        <f>'Marktpreise EEX NCG 2018'!A1800</f>
        <v>43438</v>
      </c>
      <c r="B1800" s="47">
        <f>'Marktpreise EEX NCG 2018'!G1800+'Bayer Gesamt 2018'!E$7</f>
        <v>0.20960000000000001</v>
      </c>
      <c r="C1800" s="47">
        <f>'Bayer Gesamt 2018'!M659</f>
        <v>0</v>
      </c>
      <c r="D1800" s="47"/>
      <c r="E1800" s="47">
        <f>IF(F1800&gt;0,F1800+'Bayer Gesamt 2018'!E$7,E1799)</f>
        <v>18.309600000000003</v>
      </c>
      <c r="F1800" s="47">
        <f>'Marktpreise EEX NCG 2018'!B1800</f>
        <v>0</v>
      </c>
      <c r="G1800">
        <f>'Marktpreise EEX NCG 2018'!H1800</f>
        <v>0</v>
      </c>
      <c r="H1800">
        <f>'Marktpreise EEX NCG 2018'!I1800</f>
        <v>0</v>
      </c>
      <c r="I1800" t="e">
        <f>'Marktpreise EEX NCG 2018'!N1800+0.19</f>
        <v>#DIV/0!</v>
      </c>
      <c r="J1800">
        <f t="shared" ref="J1800:M1800" si="360">J1799</f>
        <v>18.20929424091603</v>
      </c>
      <c r="K1800">
        <f t="shared" si="360"/>
        <v>16.766477862595423</v>
      </c>
      <c r="L1800">
        <f t="shared" si="360"/>
        <v>22.083046527592369</v>
      </c>
      <c r="M1800">
        <f t="shared" si="360"/>
        <v>17.986098714345722</v>
      </c>
    </row>
    <row r="1801" spans="1:13" x14ac:dyDescent="0.2">
      <c r="A1801" s="2">
        <f>'Marktpreise EEX NCG 2018'!A1801</f>
        <v>43439</v>
      </c>
      <c r="B1801" s="47">
        <f>'Marktpreise EEX NCG 2018'!G1801+'Bayer Gesamt 2018'!E$7</f>
        <v>0.20960000000000001</v>
      </c>
      <c r="C1801" s="47">
        <f>'Bayer Gesamt 2018'!M660</f>
        <v>0</v>
      </c>
      <c r="D1801" s="47"/>
      <c r="E1801" s="47">
        <f>IF(F1801&gt;0,F1801+'Bayer Gesamt 2018'!E$7,E1800)</f>
        <v>18.309600000000003</v>
      </c>
      <c r="F1801" s="47">
        <f>'Marktpreise EEX NCG 2018'!B1801</f>
        <v>0</v>
      </c>
      <c r="G1801">
        <f>'Marktpreise EEX NCG 2018'!H1801</f>
        <v>0</v>
      </c>
      <c r="H1801">
        <f>'Marktpreise EEX NCG 2018'!I1801</f>
        <v>0</v>
      </c>
      <c r="I1801" t="e">
        <f>'Marktpreise EEX NCG 2018'!N1801+0.19</f>
        <v>#DIV/0!</v>
      </c>
      <c r="J1801">
        <f t="shared" ref="J1801:M1801" si="361">J1800</f>
        <v>18.20929424091603</v>
      </c>
      <c r="K1801">
        <f t="shared" si="361"/>
        <v>16.766477862595423</v>
      </c>
      <c r="L1801">
        <f t="shared" si="361"/>
        <v>22.083046527592369</v>
      </c>
      <c r="M1801">
        <f t="shared" si="361"/>
        <v>17.986098714345722</v>
      </c>
    </row>
    <row r="1802" spans="1:13" x14ac:dyDescent="0.2">
      <c r="A1802" s="2">
        <f>'Marktpreise EEX NCG 2018'!A1802</f>
        <v>43440</v>
      </c>
      <c r="B1802" s="47">
        <f>'Marktpreise EEX NCG 2018'!G1802+'Bayer Gesamt 2018'!E$7</f>
        <v>0.20960000000000001</v>
      </c>
      <c r="C1802" s="47">
        <f>'Bayer Gesamt 2018'!M661</f>
        <v>0</v>
      </c>
      <c r="D1802" s="47"/>
      <c r="E1802" s="47">
        <f>IF(F1802&gt;0,F1802+'Bayer Gesamt 2018'!E$7,E1801)</f>
        <v>18.309600000000003</v>
      </c>
      <c r="F1802" s="47">
        <f>'Marktpreise EEX NCG 2018'!B1802</f>
        <v>0</v>
      </c>
      <c r="G1802">
        <f>'Marktpreise EEX NCG 2018'!H1802</f>
        <v>0</v>
      </c>
      <c r="H1802">
        <f>'Marktpreise EEX NCG 2018'!I1802</f>
        <v>0</v>
      </c>
      <c r="I1802" t="e">
        <f>'Marktpreise EEX NCG 2018'!N1802+0.19</f>
        <v>#DIV/0!</v>
      </c>
      <c r="J1802">
        <f t="shared" ref="J1802:M1802" si="362">J1801</f>
        <v>18.20929424091603</v>
      </c>
      <c r="K1802">
        <f t="shared" si="362"/>
        <v>16.766477862595423</v>
      </c>
      <c r="L1802">
        <f t="shared" si="362"/>
        <v>22.083046527592369</v>
      </c>
      <c r="M1802">
        <f t="shared" si="362"/>
        <v>17.986098714345722</v>
      </c>
    </row>
    <row r="1803" spans="1:13" x14ac:dyDescent="0.2">
      <c r="A1803" s="2">
        <f>'Marktpreise EEX NCG 2018'!A1803</f>
        <v>43441</v>
      </c>
      <c r="B1803" s="47">
        <f>'Marktpreise EEX NCG 2018'!G1803+'Bayer Gesamt 2018'!E$7</f>
        <v>0.20960000000000001</v>
      </c>
      <c r="C1803" s="47">
        <f>'Bayer Gesamt 2018'!M662</f>
        <v>0</v>
      </c>
      <c r="D1803" s="47"/>
      <c r="E1803" s="47">
        <f>IF(F1803&gt;0,F1803+'Bayer Gesamt 2018'!E$7,E1802)</f>
        <v>18.309600000000003</v>
      </c>
      <c r="F1803" s="47">
        <f>'Marktpreise EEX NCG 2018'!B1803</f>
        <v>0</v>
      </c>
      <c r="G1803">
        <f>'Marktpreise EEX NCG 2018'!H1803</f>
        <v>0</v>
      </c>
      <c r="H1803">
        <f>'Marktpreise EEX NCG 2018'!I1803</f>
        <v>0</v>
      </c>
      <c r="I1803" t="e">
        <f>'Marktpreise EEX NCG 2018'!N1803+0.19</f>
        <v>#DIV/0!</v>
      </c>
      <c r="J1803">
        <f t="shared" ref="J1803:M1803" si="363">J1802</f>
        <v>18.20929424091603</v>
      </c>
      <c r="K1803">
        <f t="shared" si="363"/>
        <v>16.766477862595423</v>
      </c>
      <c r="L1803">
        <f t="shared" si="363"/>
        <v>22.083046527592369</v>
      </c>
      <c r="M1803">
        <f t="shared" si="363"/>
        <v>17.986098714345722</v>
      </c>
    </row>
    <row r="1804" spans="1:13" x14ac:dyDescent="0.2">
      <c r="A1804" s="2">
        <f>'Marktpreise EEX NCG 2018'!A1804</f>
        <v>43442</v>
      </c>
      <c r="B1804" s="47">
        <f>'Marktpreise EEX NCG 2018'!G1804+'Bayer Gesamt 2018'!E$7</f>
        <v>0.20960000000000001</v>
      </c>
      <c r="C1804" s="47">
        <f>'Bayer Gesamt 2018'!M663</f>
        <v>0</v>
      </c>
      <c r="D1804" s="47"/>
      <c r="E1804" s="47">
        <f>IF(F1804&gt;0,F1804+'Bayer Gesamt 2018'!E$7,E1803)</f>
        <v>18.309600000000003</v>
      </c>
      <c r="F1804" s="47">
        <f>'Marktpreise EEX NCG 2018'!B1804</f>
        <v>0</v>
      </c>
      <c r="G1804">
        <f>'Marktpreise EEX NCG 2018'!H1804</f>
        <v>0</v>
      </c>
      <c r="H1804">
        <f>'Marktpreise EEX NCG 2018'!I1804</f>
        <v>0</v>
      </c>
      <c r="I1804" t="e">
        <f>'Marktpreise EEX NCG 2018'!N1804+0.19</f>
        <v>#DIV/0!</v>
      </c>
      <c r="J1804">
        <f t="shared" ref="J1804:M1804" si="364">J1803</f>
        <v>18.20929424091603</v>
      </c>
      <c r="K1804">
        <f t="shared" si="364"/>
        <v>16.766477862595423</v>
      </c>
      <c r="L1804">
        <f t="shared" si="364"/>
        <v>22.083046527592369</v>
      </c>
      <c r="M1804">
        <f t="shared" si="364"/>
        <v>17.986098714345722</v>
      </c>
    </row>
    <row r="1805" spans="1:13" x14ac:dyDescent="0.2">
      <c r="A1805" s="2">
        <f>'Marktpreise EEX NCG 2018'!A1805</f>
        <v>43443</v>
      </c>
      <c r="B1805" s="47">
        <f>'Marktpreise EEX NCG 2018'!G1805+'Bayer Gesamt 2018'!E$7</f>
        <v>0.20960000000000001</v>
      </c>
      <c r="C1805" s="47">
        <f>'Bayer Gesamt 2018'!M664</f>
        <v>0</v>
      </c>
      <c r="D1805" s="47"/>
      <c r="E1805" s="47">
        <f>IF(F1805&gt;0,F1805+'Bayer Gesamt 2018'!E$7,E1804)</f>
        <v>18.309600000000003</v>
      </c>
      <c r="F1805" s="47">
        <f>'Marktpreise EEX NCG 2018'!B1805</f>
        <v>0</v>
      </c>
      <c r="G1805">
        <f>'Marktpreise EEX NCG 2018'!H1805</f>
        <v>0</v>
      </c>
      <c r="H1805">
        <f>'Marktpreise EEX NCG 2018'!I1805</f>
        <v>0</v>
      </c>
      <c r="I1805" t="e">
        <f>'Marktpreise EEX NCG 2018'!N1805+0.19</f>
        <v>#DIV/0!</v>
      </c>
      <c r="J1805">
        <f t="shared" ref="J1805:M1805" si="365">J1804</f>
        <v>18.20929424091603</v>
      </c>
      <c r="K1805">
        <f t="shared" si="365"/>
        <v>16.766477862595423</v>
      </c>
      <c r="L1805">
        <f t="shared" si="365"/>
        <v>22.083046527592369</v>
      </c>
      <c r="M1805">
        <f t="shared" si="365"/>
        <v>17.986098714345722</v>
      </c>
    </row>
    <row r="1806" spans="1:13" x14ac:dyDescent="0.2">
      <c r="A1806" s="2">
        <f>'Marktpreise EEX NCG 2018'!A1806</f>
        <v>43444</v>
      </c>
      <c r="B1806" s="47">
        <f>'Marktpreise EEX NCG 2018'!G1806+'Bayer Gesamt 2018'!E$7</f>
        <v>0.20960000000000001</v>
      </c>
      <c r="C1806" s="47">
        <f>'Bayer Gesamt 2018'!M665</f>
        <v>0</v>
      </c>
      <c r="D1806" s="47"/>
      <c r="E1806" s="47">
        <f>IF(F1806&gt;0,F1806+'Bayer Gesamt 2018'!E$7,E1805)</f>
        <v>18.309600000000003</v>
      </c>
      <c r="F1806" s="47">
        <f>'Marktpreise EEX NCG 2018'!B1806</f>
        <v>0</v>
      </c>
      <c r="G1806">
        <f>'Marktpreise EEX NCG 2018'!H1806</f>
        <v>0</v>
      </c>
      <c r="H1806">
        <f>'Marktpreise EEX NCG 2018'!I1806</f>
        <v>0</v>
      </c>
      <c r="I1806" t="e">
        <f>'Marktpreise EEX NCG 2018'!N1806+0.19</f>
        <v>#DIV/0!</v>
      </c>
      <c r="J1806">
        <f t="shared" ref="J1806:M1806" si="366">J1805</f>
        <v>18.20929424091603</v>
      </c>
      <c r="K1806">
        <f t="shared" si="366"/>
        <v>16.766477862595423</v>
      </c>
      <c r="L1806">
        <f t="shared" si="366"/>
        <v>22.083046527592369</v>
      </c>
      <c r="M1806">
        <f t="shared" si="366"/>
        <v>17.986098714345722</v>
      </c>
    </row>
    <row r="1807" spans="1:13" x14ac:dyDescent="0.2">
      <c r="A1807" s="2">
        <f>'Marktpreise EEX NCG 2018'!A1807</f>
        <v>43445</v>
      </c>
      <c r="B1807" s="47">
        <f>'Marktpreise EEX NCG 2018'!G1807+'Bayer Gesamt 2018'!E$7</f>
        <v>0.20960000000000001</v>
      </c>
      <c r="C1807" s="47">
        <f>'Bayer Gesamt 2018'!M666</f>
        <v>0</v>
      </c>
      <c r="D1807" s="47"/>
      <c r="E1807" s="47">
        <f>IF(F1807&gt;0,F1807+'Bayer Gesamt 2018'!E$7,E1806)</f>
        <v>18.309600000000003</v>
      </c>
      <c r="F1807" s="47">
        <f>'Marktpreise EEX NCG 2018'!B1807</f>
        <v>0</v>
      </c>
      <c r="G1807">
        <f>'Marktpreise EEX NCG 2018'!H1807</f>
        <v>0</v>
      </c>
      <c r="H1807">
        <f>'Marktpreise EEX NCG 2018'!I1807</f>
        <v>0</v>
      </c>
      <c r="I1807" t="e">
        <f>'Marktpreise EEX NCG 2018'!N1807+0.19</f>
        <v>#DIV/0!</v>
      </c>
      <c r="J1807">
        <f t="shared" ref="J1807:M1807" si="367">J1806</f>
        <v>18.20929424091603</v>
      </c>
      <c r="K1807">
        <f t="shared" si="367"/>
        <v>16.766477862595423</v>
      </c>
      <c r="L1807">
        <f t="shared" si="367"/>
        <v>22.083046527592369</v>
      </c>
      <c r="M1807">
        <f t="shared" si="367"/>
        <v>17.986098714345722</v>
      </c>
    </row>
    <row r="1808" spans="1:13" x14ac:dyDescent="0.2">
      <c r="A1808" s="2">
        <f>'Marktpreise EEX NCG 2018'!A1808</f>
        <v>43446</v>
      </c>
      <c r="B1808" s="47">
        <f>'Marktpreise EEX NCG 2018'!G1808+'Bayer Gesamt 2018'!E$7</f>
        <v>0.20960000000000001</v>
      </c>
      <c r="C1808" s="47">
        <f>'Bayer Gesamt 2018'!M667</f>
        <v>0</v>
      </c>
      <c r="D1808" s="47"/>
      <c r="E1808" s="47">
        <f>IF(F1808&gt;0,F1808+'Bayer Gesamt 2018'!E$7,E1807)</f>
        <v>18.309600000000003</v>
      </c>
      <c r="F1808" s="47">
        <f>'Marktpreise EEX NCG 2018'!B1808</f>
        <v>0</v>
      </c>
      <c r="G1808">
        <f>'Marktpreise EEX NCG 2018'!H1808</f>
        <v>0</v>
      </c>
      <c r="H1808">
        <f>'Marktpreise EEX NCG 2018'!I1808</f>
        <v>0</v>
      </c>
      <c r="I1808" t="e">
        <f>'Marktpreise EEX NCG 2018'!N1808+0.19</f>
        <v>#DIV/0!</v>
      </c>
      <c r="J1808">
        <f t="shared" ref="J1808:M1808" si="368">J1807</f>
        <v>18.20929424091603</v>
      </c>
      <c r="K1808">
        <f t="shared" si="368"/>
        <v>16.766477862595423</v>
      </c>
      <c r="L1808">
        <f t="shared" si="368"/>
        <v>22.083046527592369</v>
      </c>
      <c r="M1808">
        <f t="shared" si="368"/>
        <v>17.986098714345722</v>
      </c>
    </row>
    <row r="1809" spans="1:13" x14ac:dyDescent="0.2">
      <c r="A1809" s="2">
        <f>'Marktpreise EEX NCG 2018'!A1809</f>
        <v>43447</v>
      </c>
      <c r="B1809" s="47">
        <f>'Marktpreise EEX NCG 2018'!G1809+'Bayer Gesamt 2018'!E$7</f>
        <v>0.20960000000000001</v>
      </c>
      <c r="C1809" s="47">
        <f>'Bayer Gesamt 2018'!M668</f>
        <v>0</v>
      </c>
      <c r="D1809" s="47"/>
      <c r="E1809" s="47">
        <f>IF(F1809&gt;0,F1809+'Bayer Gesamt 2018'!E$7,E1808)</f>
        <v>18.309600000000003</v>
      </c>
      <c r="F1809" s="47">
        <f>'Marktpreise EEX NCG 2018'!B1809</f>
        <v>0</v>
      </c>
      <c r="G1809">
        <f>'Marktpreise EEX NCG 2018'!H1809</f>
        <v>0</v>
      </c>
      <c r="H1809">
        <f>'Marktpreise EEX NCG 2018'!I1809</f>
        <v>0</v>
      </c>
      <c r="I1809" t="e">
        <f>'Marktpreise EEX NCG 2018'!N1809+0.19</f>
        <v>#DIV/0!</v>
      </c>
      <c r="J1809">
        <f t="shared" ref="J1809:M1809" si="369">J1808</f>
        <v>18.20929424091603</v>
      </c>
      <c r="K1809">
        <f t="shared" si="369"/>
        <v>16.766477862595423</v>
      </c>
      <c r="L1809">
        <f t="shared" si="369"/>
        <v>22.083046527592369</v>
      </c>
      <c r="M1809">
        <f t="shared" si="369"/>
        <v>17.986098714345722</v>
      </c>
    </row>
    <row r="1810" spans="1:13" x14ac:dyDescent="0.2">
      <c r="A1810" s="2">
        <f>'Marktpreise EEX NCG 2018'!A1810</f>
        <v>43448</v>
      </c>
      <c r="B1810" s="47">
        <f>'Marktpreise EEX NCG 2018'!G1810+'Bayer Gesamt 2018'!E$7</f>
        <v>0.20960000000000001</v>
      </c>
      <c r="C1810" s="47">
        <f>'Bayer Gesamt 2018'!M669</f>
        <v>0</v>
      </c>
      <c r="D1810" s="47"/>
      <c r="E1810" s="47">
        <f>IF(F1810&gt;0,F1810+'Bayer Gesamt 2018'!E$7,E1809)</f>
        <v>18.309600000000003</v>
      </c>
      <c r="F1810" s="47">
        <f>'Marktpreise EEX NCG 2018'!B1810</f>
        <v>0</v>
      </c>
      <c r="G1810">
        <f>'Marktpreise EEX NCG 2018'!H1810</f>
        <v>0</v>
      </c>
      <c r="H1810">
        <f>'Marktpreise EEX NCG 2018'!I1810</f>
        <v>0</v>
      </c>
      <c r="I1810" t="e">
        <f>'Marktpreise EEX NCG 2018'!N1810+0.19</f>
        <v>#DIV/0!</v>
      </c>
      <c r="J1810">
        <f t="shared" ref="J1810:M1810" si="370">J1809</f>
        <v>18.20929424091603</v>
      </c>
      <c r="K1810">
        <f t="shared" si="370"/>
        <v>16.766477862595423</v>
      </c>
      <c r="L1810">
        <f t="shared" si="370"/>
        <v>22.083046527592369</v>
      </c>
      <c r="M1810">
        <f t="shared" si="370"/>
        <v>17.986098714345722</v>
      </c>
    </row>
    <row r="1811" spans="1:13" x14ac:dyDescent="0.2">
      <c r="A1811" s="2">
        <f>'Marktpreise EEX NCG 2018'!A1811</f>
        <v>43449</v>
      </c>
      <c r="B1811" s="47">
        <f>'Marktpreise EEX NCG 2018'!G1811+'Bayer Gesamt 2018'!E$7</f>
        <v>0.20960000000000001</v>
      </c>
      <c r="C1811" s="47">
        <f>'Bayer Gesamt 2018'!M670</f>
        <v>0</v>
      </c>
      <c r="D1811" s="47"/>
      <c r="E1811" s="47">
        <f>IF(F1811&gt;0,F1811+'Bayer Gesamt 2018'!E$7,E1810)</f>
        <v>18.309600000000003</v>
      </c>
      <c r="F1811" s="47">
        <f>'Marktpreise EEX NCG 2018'!B1811</f>
        <v>0</v>
      </c>
      <c r="G1811">
        <f>'Marktpreise EEX NCG 2018'!H1811</f>
        <v>0</v>
      </c>
      <c r="H1811">
        <f>'Marktpreise EEX NCG 2018'!I1811</f>
        <v>0</v>
      </c>
      <c r="I1811" t="e">
        <f>'Marktpreise EEX NCG 2018'!N1811+0.19</f>
        <v>#DIV/0!</v>
      </c>
      <c r="J1811">
        <f t="shared" ref="J1811:M1811" si="371">J1810</f>
        <v>18.20929424091603</v>
      </c>
      <c r="K1811">
        <f t="shared" si="371"/>
        <v>16.766477862595423</v>
      </c>
      <c r="L1811">
        <f t="shared" si="371"/>
        <v>22.083046527592369</v>
      </c>
      <c r="M1811">
        <f t="shared" si="371"/>
        <v>17.986098714345722</v>
      </c>
    </row>
    <row r="1812" spans="1:13" x14ac:dyDescent="0.2">
      <c r="A1812" s="2">
        <f>'Marktpreise EEX NCG 2018'!A1812</f>
        <v>43450</v>
      </c>
      <c r="B1812" s="47">
        <f>'Marktpreise EEX NCG 2018'!G1812+'Bayer Gesamt 2018'!E$7</f>
        <v>0.20960000000000001</v>
      </c>
      <c r="C1812" s="47">
        <f>'Bayer Gesamt 2018'!M671</f>
        <v>0</v>
      </c>
      <c r="D1812" s="47"/>
      <c r="E1812" s="47">
        <f>IF(F1812&gt;0,F1812+'Bayer Gesamt 2018'!E$7,E1811)</f>
        <v>18.309600000000003</v>
      </c>
      <c r="F1812" s="47">
        <f>'Marktpreise EEX NCG 2018'!B1812</f>
        <v>0</v>
      </c>
      <c r="G1812">
        <f>'Marktpreise EEX NCG 2018'!H1812</f>
        <v>0</v>
      </c>
      <c r="H1812">
        <f>'Marktpreise EEX NCG 2018'!I1812</f>
        <v>0</v>
      </c>
      <c r="I1812" t="e">
        <f>'Marktpreise EEX NCG 2018'!N1812+0.19</f>
        <v>#DIV/0!</v>
      </c>
      <c r="J1812">
        <f t="shared" ref="J1812:M1812" si="372">J1811</f>
        <v>18.20929424091603</v>
      </c>
      <c r="K1812">
        <f t="shared" si="372"/>
        <v>16.766477862595423</v>
      </c>
      <c r="L1812">
        <f t="shared" si="372"/>
        <v>22.083046527592369</v>
      </c>
      <c r="M1812">
        <f t="shared" si="372"/>
        <v>17.986098714345722</v>
      </c>
    </row>
    <row r="1813" spans="1:13" x14ac:dyDescent="0.2">
      <c r="A1813" s="2">
        <f>'Marktpreise EEX NCG 2018'!A1813</f>
        <v>43451</v>
      </c>
      <c r="B1813" s="47">
        <f>'Marktpreise EEX NCG 2018'!G1813+'Bayer Gesamt 2018'!E$7</f>
        <v>0.20960000000000001</v>
      </c>
      <c r="C1813" s="47">
        <f>'Bayer Gesamt 2018'!M672</f>
        <v>0</v>
      </c>
      <c r="D1813" s="47"/>
      <c r="E1813" s="47">
        <f>IF(F1813&gt;0,F1813+'Bayer Gesamt 2018'!E$7,E1812)</f>
        <v>18.309600000000003</v>
      </c>
      <c r="F1813" s="47">
        <f>'Marktpreise EEX NCG 2018'!B1813</f>
        <v>0</v>
      </c>
      <c r="G1813">
        <f>'Marktpreise EEX NCG 2018'!H1813</f>
        <v>0</v>
      </c>
      <c r="H1813">
        <f>'Marktpreise EEX NCG 2018'!I1813</f>
        <v>0</v>
      </c>
      <c r="I1813" t="e">
        <f>'Marktpreise EEX NCG 2018'!N1813+0.19</f>
        <v>#DIV/0!</v>
      </c>
      <c r="J1813">
        <f t="shared" ref="J1813:M1813" si="373">J1812</f>
        <v>18.20929424091603</v>
      </c>
      <c r="K1813">
        <f t="shared" si="373"/>
        <v>16.766477862595423</v>
      </c>
      <c r="L1813">
        <f t="shared" si="373"/>
        <v>22.083046527592369</v>
      </c>
      <c r="M1813">
        <f t="shared" si="373"/>
        <v>17.986098714345722</v>
      </c>
    </row>
    <row r="1814" spans="1:13" x14ac:dyDescent="0.2">
      <c r="A1814" s="2">
        <f>'Marktpreise EEX NCG 2018'!A1814</f>
        <v>43452</v>
      </c>
      <c r="B1814" s="47">
        <f>'Marktpreise EEX NCG 2018'!G1814+'Bayer Gesamt 2018'!E$7</f>
        <v>0.20960000000000001</v>
      </c>
      <c r="C1814" s="47">
        <f>'Bayer Gesamt 2018'!M673</f>
        <v>0</v>
      </c>
      <c r="D1814" s="47"/>
      <c r="E1814" s="47">
        <f>IF(F1814&gt;0,F1814+'Bayer Gesamt 2018'!E$7,E1813)</f>
        <v>18.309600000000003</v>
      </c>
      <c r="F1814" s="47">
        <f>'Marktpreise EEX NCG 2018'!B1814</f>
        <v>0</v>
      </c>
      <c r="G1814">
        <f>'Marktpreise EEX NCG 2018'!H1814</f>
        <v>0</v>
      </c>
      <c r="H1814">
        <f>'Marktpreise EEX NCG 2018'!I1814</f>
        <v>0</v>
      </c>
      <c r="I1814" t="e">
        <f>'Marktpreise EEX NCG 2018'!N1814+0.19</f>
        <v>#DIV/0!</v>
      </c>
      <c r="J1814">
        <f t="shared" ref="J1814:M1814" si="374">J1813</f>
        <v>18.20929424091603</v>
      </c>
      <c r="K1814">
        <f t="shared" si="374"/>
        <v>16.766477862595423</v>
      </c>
      <c r="L1814">
        <f t="shared" si="374"/>
        <v>22.083046527592369</v>
      </c>
      <c r="M1814">
        <f t="shared" si="374"/>
        <v>17.986098714345722</v>
      </c>
    </row>
    <row r="1815" spans="1:13" x14ac:dyDescent="0.2">
      <c r="A1815" s="2">
        <f>'Marktpreise EEX NCG 2018'!A1815</f>
        <v>43453</v>
      </c>
      <c r="B1815" s="47">
        <f>'Marktpreise EEX NCG 2018'!G1815+'Bayer Gesamt 2018'!E$7</f>
        <v>0.20960000000000001</v>
      </c>
      <c r="C1815" s="47">
        <f>'Bayer Gesamt 2018'!M674</f>
        <v>0</v>
      </c>
      <c r="D1815" s="47"/>
      <c r="E1815" s="47">
        <f>IF(F1815&gt;0,F1815+'Bayer Gesamt 2018'!E$7,E1814)</f>
        <v>18.309600000000003</v>
      </c>
      <c r="F1815" s="47">
        <f>'Marktpreise EEX NCG 2018'!B1815</f>
        <v>0</v>
      </c>
      <c r="G1815">
        <f>'Marktpreise EEX NCG 2018'!H1815</f>
        <v>0</v>
      </c>
      <c r="H1815">
        <f>'Marktpreise EEX NCG 2018'!I1815</f>
        <v>0</v>
      </c>
      <c r="I1815" t="e">
        <f>'Marktpreise EEX NCG 2018'!N1815+0.19</f>
        <v>#DIV/0!</v>
      </c>
      <c r="J1815">
        <f t="shared" ref="J1815:M1815" si="375">J1814</f>
        <v>18.20929424091603</v>
      </c>
      <c r="K1815">
        <f t="shared" si="375"/>
        <v>16.766477862595423</v>
      </c>
      <c r="L1815">
        <f t="shared" si="375"/>
        <v>22.083046527592369</v>
      </c>
      <c r="M1815">
        <f t="shared" si="375"/>
        <v>17.986098714345722</v>
      </c>
    </row>
    <row r="1816" spans="1:13" x14ac:dyDescent="0.2">
      <c r="A1816" s="2">
        <f>'Marktpreise EEX NCG 2018'!A1816</f>
        <v>43454</v>
      </c>
      <c r="B1816" s="47">
        <f>'Marktpreise EEX NCG 2018'!G1816+'Bayer Gesamt 2018'!E$7</f>
        <v>0.20960000000000001</v>
      </c>
      <c r="C1816" s="47">
        <f>'Bayer Gesamt 2018'!M675</f>
        <v>0</v>
      </c>
      <c r="D1816" s="47"/>
      <c r="E1816" s="47">
        <f>IF(F1816&gt;0,F1816+'Bayer Gesamt 2018'!E$7,E1815)</f>
        <v>18.309600000000003</v>
      </c>
      <c r="F1816" s="47">
        <f>'Marktpreise EEX NCG 2018'!B1816</f>
        <v>0</v>
      </c>
      <c r="G1816">
        <f>'Marktpreise EEX NCG 2018'!H1816</f>
        <v>0</v>
      </c>
      <c r="H1816">
        <f>'Marktpreise EEX NCG 2018'!I1816</f>
        <v>0</v>
      </c>
      <c r="I1816" t="e">
        <f>'Marktpreise EEX NCG 2018'!N1816+0.19</f>
        <v>#DIV/0!</v>
      </c>
      <c r="J1816">
        <f t="shared" ref="J1816:M1816" si="376">J1815</f>
        <v>18.20929424091603</v>
      </c>
      <c r="K1816">
        <f t="shared" si="376"/>
        <v>16.766477862595423</v>
      </c>
      <c r="L1816">
        <f t="shared" si="376"/>
        <v>22.083046527592369</v>
      </c>
      <c r="M1816">
        <f t="shared" si="376"/>
        <v>17.986098714345722</v>
      </c>
    </row>
    <row r="1817" spans="1:13" x14ac:dyDescent="0.2">
      <c r="A1817" s="2">
        <f>'Marktpreise EEX NCG 2018'!A1817</f>
        <v>43455</v>
      </c>
      <c r="B1817" s="47">
        <f>'Marktpreise EEX NCG 2018'!G1817+'Bayer Gesamt 2018'!E$7</f>
        <v>0.20960000000000001</v>
      </c>
      <c r="C1817" s="47">
        <f>'Bayer Gesamt 2018'!M676</f>
        <v>0</v>
      </c>
      <c r="D1817" s="47"/>
      <c r="E1817" s="47">
        <f>IF(F1817&gt;0,F1817+'Bayer Gesamt 2018'!E$7,E1816)</f>
        <v>18.309600000000003</v>
      </c>
      <c r="F1817" s="47">
        <f>'Marktpreise EEX NCG 2018'!B1817</f>
        <v>0</v>
      </c>
      <c r="G1817">
        <f>'Marktpreise EEX NCG 2018'!H1817</f>
        <v>0</v>
      </c>
      <c r="H1817">
        <f>'Marktpreise EEX NCG 2018'!I1817</f>
        <v>0</v>
      </c>
      <c r="I1817" t="e">
        <f>'Marktpreise EEX NCG 2018'!N1817+0.19</f>
        <v>#DIV/0!</v>
      </c>
      <c r="J1817">
        <f t="shared" ref="J1817:M1817" si="377">J1816</f>
        <v>18.20929424091603</v>
      </c>
      <c r="K1817">
        <f t="shared" si="377"/>
        <v>16.766477862595423</v>
      </c>
      <c r="L1817">
        <f t="shared" si="377"/>
        <v>22.083046527592369</v>
      </c>
      <c r="M1817">
        <f t="shared" si="377"/>
        <v>17.986098714345722</v>
      </c>
    </row>
    <row r="1818" spans="1:13" x14ac:dyDescent="0.2">
      <c r="A1818" s="2">
        <f>'Marktpreise EEX NCG 2018'!A1818</f>
        <v>43456</v>
      </c>
      <c r="B1818" s="47">
        <f>'Marktpreise EEX NCG 2018'!G1818+'Bayer Gesamt 2018'!E$7</f>
        <v>0.20960000000000001</v>
      </c>
      <c r="C1818" s="47">
        <f>'Bayer Gesamt 2018'!M677</f>
        <v>0</v>
      </c>
      <c r="D1818" s="47"/>
      <c r="E1818" s="47">
        <f>IF(F1818&gt;0,F1818+'Bayer Gesamt 2018'!E$7,E1817)</f>
        <v>18.309600000000003</v>
      </c>
      <c r="F1818" s="47">
        <f>'Marktpreise EEX NCG 2018'!B1818</f>
        <v>0</v>
      </c>
      <c r="G1818">
        <f>'Marktpreise EEX NCG 2018'!H1818</f>
        <v>0</v>
      </c>
      <c r="H1818">
        <f>'Marktpreise EEX NCG 2018'!I1818</f>
        <v>0</v>
      </c>
      <c r="I1818" t="e">
        <f>'Marktpreise EEX NCG 2018'!N1818+0.19</f>
        <v>#DIV/0!</v>
      </c>
      <c r="J1818">
        <f t="shared" ref="J1818:M1818" si="378">J1817</f>
        <v>18.20929424091603</v>
      </c>
      <c r="K1818">
        <f t="shared" si="378"/>
        <v>16.766477862595423</v>
      </c>
      <c r="L1818">
        <f t="shared" si="378"/>
        <v>22.083046527592369</v>
      </c>
      <c r="M1818">
        <f t="shared" si="378"/>
        <v>17.986098714345722</v>
      </c>
    </row>
    <row r="1819" spans="1:13" x14ac:dyDescent="0.2">
      <c r="A1819" s="2">
        <f>'Marktpreise EEX NCG 2018'!A1819</f>
        <v>43457</v>
      </c>
      <c r="B1819" s="47">
        <f>'Marktpreise EEX NCG 2018'!G1819+'Bayer Gesamt 2018'!E$7</f>
        <v>0.20960000000000001</v>
      </c>
      <c r="C1819" s="47">
        <f>'Bayer Gesamt 2018'!M678</f>
        <v>0</v>
      </c>
      <c r="D1819" s="47"/>
      <c r="E1819" s="47">
        <f>IF(F1819&gt;0,F1819+'Bayer Gesamt 2018'!E$7,E1818)</f>
        <v>18.309600000000003</v>
      </c>
      <c r="F1819" s="47">
        <f>'Marktpreise EEX NCG 2018'!B1819</f>
        <v>0</v>
      </c>
      <c r="G1819">
        <f>'Marktpreise EEX NCG 2018'!H1819</f>
        <v>0</v>
      </c>
      <c r="H1819">
        <f>'Marktpreise EEX NCG 2018'!I1819</f>
        <v>0</v>
      </c>
      <c r="I1819" t="e">
        <f>'Marktpreise EEX NCG 2018'!N1819+0.19</f>
        <v>#DIV/0!</v>
      </c>
      <c r="J1819">
        <f t="shared" ref="J1819:M1819" si="379">J1818</f>
        <v>18.20929424091603</v>
      </c>
      <c r="K1819">
        <f t="shared" si="379"/>
        <v>16.766477862595423</v>
      </c>
      <c r="L1819">
        <f t="shared" si="379"/>
        <v>22.083046527592369</v>
      </c>
      <c r="M1819">
        <f t="shared" si="379"/>
        <v>17.986098714345722</v>
      </c>
    </row>
    <row r="1820" spans="1:13" x14ac:dyDescent="0.2">
      <c r="A1820" s="2">
        <f>'Marktpreise EEX NCG 2018'!A1820</f>
        <v>43458</v>
      </c>
      <c r="B1820" s="47">
        <f>'Marktpreise EEX NCG 2018'!G1820+'Bayer Gesamt 2018'!E$7</f>
        <v>0.20960000000000001</v>
      </c>
      <c r="C1820" s="47">
        <f>'Bayer Gesamt 2018'!M679</f>
        <v>0</v>
      </c>
      <c r="D1820" s="47"/>
      <c r="E1820" s="47">
        <f>IF(F1820&gt;0,F1820+'Bayer Gesamt 2018'!E$7,E1819)</f>
        <v>18.309600000000003</v>
      </c>
      <c r="F1820" s="47">
        <f>'Marktpreise EEX NCG 2018'!B1820</f>
        <v>0</v>
      </c>
      <c r="G1820">
        <f>'Marktpreise EEX NCG 2018'!H1820</f>
        <v>0</v>
      </c>
      <c r="H1820">
        <f>'Marktpreise EEX NCG 2018'!I1820</f>
        <v>0</v>
      </c>
      <c r="I1820" t="e">
        <f>'Marktpreise EEX NCG 2018'!N1820+0.19</f>
        <v>#DIV/0!</v>
      </c>
      <c r="J1820">
        <f t="shared" ref="J1820:M1820" si="380">J1819</f>
        <v>18.20929424091603</v>
      </c>
      <c r="K1820">
        <f t="shared" si="380"/>
        <v>16.766477862595423</v>
      </c>
      <c r="L1820">
        <f t="shared" si="380"/>
        <v>22.083046527592369</v>
      </c>
      <c r="M1820">
        <f t="shared" si="380"/>
        <v>17.986098714345722</v>
      </c>
    </row>
    <row r="1821" spans="1:13" x14ac:dyDescent="0.2">
      <c r="A1821" s="2">
        <f>'Marktpreise EEX NCG 2018'!A1821</f>
        <v>43459</v>
      </c>
      <c r="B1821" s="47">
        <f>'Marktpreise EEX NCG 2018'!G1821+'Bayer Gesamt 2018'!E$7</f>
        <v>0.20960000000000001</v>
      </c>
      <c r="C1821" s="47">
        <f>'Bayer Gesamt 2018'!M680</f>
        <v>0</v>
      </c>
      <c r="D1821" s="47"/>
      <c r="E1821" s="47">
        <f>IF(F1821&gt;0,F1821+'Bayer Gesamt 2018'!E$7,E1820)</f>
        <v>18.309600000000003</v>
      </c>
      <c r="F1821" s="47">
        <f>'Marktpreise EEX NCG 2018'!B1821</f>
        <v>0</v>
      </c>
      <c r="G1821">
        <f>'Marktpreise EEX NCG 2018'!H1821</f>
        <v>0</v>
      </c>
      <c r="H1821">
        <f>'Marktpreise EEX NCG 2018'!I1821</f>
        <v>0</v>
      </c>
      <c r="I1821" t="e">
        <f>'Marktpreise EEX NCG 2018'!N1821+0.19</f>
        <v>#DIV/0!</v>
      </c>
      <c r="J1821">
        <f t="shared" ref="J1821:M1821" si="381">J1820</f>
        <v>18.20929424091603</v>
      </c>
      <c r="K1821">
        <f t="shared" si="381"/>
        <v>16.766477862595423</v>
      </c>
      <c r="L1821">
        <f t="shared" si="381"/>
        <v>22.083046527592369</v>
      </c>
      <c r="M1821">
        <f t="shared" si="381"/>
        <v>17.986098714345722</v>
      </c>
    </row>
    <row r="1822" spans="1:13" x14ac:dyDescent="0.2">
      <c r="A1822" s="2">
        <f>'Marktpreise EEX NCG 2018'!A1822</f>
        <v>43460</v>
      </c>
      <c r="B1822" s="47">
        <f>'Marktpreise EEX NCG 2018'!G1822+'Bayer Gesamt 2018'!E$7</f>
        <v>0.20960000000000001</v>
      </c>
      <c r="C1822" s="47">
        <f>'Bayer Gesamt 2018'!M681</f>
        <v>0</v>
      </c>
      <c r="D1822" s="47"/>
      <c r="E1822" s="47">
        <f>IF(F1822&gt;0,F1822+'Bayer Gesamt 2018'!E$7,E1821)</f>
        <v>18.309600000000003</v>
      </c>
      <c r="F1822" s="47">
        <f>'Marktpreise EEX NCG 2018'!B1822</f>
        <v>0</v>
      </c>
      <c r="G1822">
        <f>'Marktpreise EEX NCG 2018'!H1822</f>
        <v>0</v>
      </c>
      <c r="H1822">
        <f>'Marktpreise EEX NCG 2018'!I1822</f>
        <v>0</v>
      </c>
      <c r="I1822" t="e">
        <f>'Marktpreise EEX NCG 2018'!N1822+0.19</f>
        <v>#DIV/0!</v>
      </c>
      <c r="J1822">
        <f t="shared" ref="J1822:M1822" si="382">J1821</f>
        <v>18.20929424091603</v>
      </c>
      <c r="K1822">
        <f t="shared" si="382"/>
        <v>16.766477862595423</v>
      </c>
      <c r="L1822">
        <f t="shared" si="382"/>
        <v>22.083046527592369</v>
      </c>
      <c r="M1822">
        <f t="shared" si="382"/>
        <v>17.986098714345722</v>
      </c>
    </row>
    <row r="1823" spans="1:13" x14ac:dyDescent="0.2">
      <c r="A1823" s="2">
        <f>'Marktpreise EEX NCG 2018'!A1823</f>
        <v>43461</v>
      </c>
      <c r="B1823" s="47">
        <f>'Marktpreise EEX NCG 2018'!G1823+'Bayer Gesamt 2018'!E$7</f>
        <v>0.20960000000000001</v>
      </c>
      <c r="C1823" s="47">
        <f>'Bayer Gesamt 2018'!M682</f>
        <v>0</v>
      </c>
      <c r="D1823" s="47"/>
      <c r="E1823" s="47">
        <f>IF(F1823&gt;0,F1823+'Bayer Gesamt 2018'!E$7,E1822)</f>
        <v>18.309600000000003</v>
      </c>
      <c r="F1823" s="47">
        <f>'Marktpreise EEX NCG 2018'!B1823</f>
        <v>0</v>
      </c>
      <c r="G1823">
        <f>'Marktpreise EEX NCG 2018'!H1823</f>
        <v>0</v>
      </c>
      <c r="H1823">
        <f>'Marktpreise EEX NCG 2018'!I1823</f>
        <v>0</v>
      </c>
      <c r="I1823" t="e">
        <f>'Marktpreise EEX NCG 2018'!N1823+0.19</f>
        <v>#DIV/0!</v>
      </c>
      <c r="J1823">
        <f t="shared" ref="J1823:M1823" si="383">J1822</f>
        <v>18.20929424091603</v>
      </c>
      <c r="K1823">
        <f t="shared" si="383"/>
        <v>16.766477862595423</v>
      </c>
      <c r="L1823">
        <f t="shared" si="383"/>
        <v>22.083046527592369</v>
      </c>
      <c r="M1823">
        <f t="shared" si="383"/>
        <v>17.986098714345722</v>
      </c>
    </row>
    <row r="1824" spans="1:13" x14ac:dyDescent="0.2">
      <c r="A1824" s="2">
        <f>'Marktpreise EEX NCG 2018'!A1824</f>
        <v>43462</v>
      </c>
      <c r="B1824" s="47">
        <f>'Marktpreise EEX NCG 2018'!G1824+'Bayer Gesamt 2018'!E$7</f>
        <v>0.20960000000000001</v>
      </c>
      <c r="C1824" s="47">
        <f>'Bayer Gesamt 2018'!M683</f>
        <v>0</v>
      </c>
      <c r="D1824" s="47"/>
      <c r="E1824" s="47">
        <f>IF(F1824&gt;0,F1824+'Bayer Gesamt 2018'!E$7,E1823)</f>
        <v>18.309600000000003</v>
      </c>
      <c r="F1824" s="47">
        <f>'Marktpreise EEX NCG 2018'!B1824</f>
        <v>0</v>
      </c>
      <c r="G1824">
        <f>'Marktpreise EEX NCG 2018'!H1824</f>
        <v>0</v>
      </c>
      <c r="H1824">
        <f>'Marktpreise EEX NCG 2018'!I1824</f>
        <v>0</v>
      </c>
      <c r="I1824" t="e">
        <f>'Marktpreise EEX NCG 2018'!N1824+0.19</f>
        <v>#DIV/0!</v>
      </c>
      <c r="J1824">
        <f t="shared" ref="J1824:M1824" si="384">J1823</f>
        <v>18.20929424091603</v>
      </c>
      <c r="K1824">
        <f t="shared" si="384"/>
        <v>16.766477862595423</v>
      </c>
      <c r="L1824">
        <f t="shared" si="384"/>
        <v>22.083046527592369</v>
      </c>
      <c r="M1824">
        <f t="shared" si="384"/>
        <v>17.986098714345722</v>
      </c>
    </row>
    <row r="1825" spans="1:13" x14ac:dyDescent="0.2">
      <c r="A1825" s="2">
        <f>'Marktpreise EEX NCG 2018'!A1825</f>
        <v>43463</v>
      </c>
      <c r="B1825" s="47">
        <f>'Marktpreise EEX NCG 2018'!G1825+'Bayer Gesamt 2018'!E$7</f>
        <v>0.20960000000000001</v>
      </c>
      <c r="C1825" s="47">
        <f>'Bayer Gesamt 2018'!M684</f>
        <v>0</v>
      </c>
      <c r="D1825" s="47"/>
      <c r="E1825" s="47">
        <f>IF(F1825&gt;0,F1825+'Bayer Gesamt 2018'!E$7,E1824)</f>
        <v>18.309600000000003</v>
      </c>
      <c r="F1825" s="47">
        <f>'Marktpreise EEX NCG 2018'!B1825</f>
        <v>0</v>
      </c>
      <c r="G1825">
        <f>'Marktpreise EEX NCG 2018'!H1825</f>
        <v>0</v>
      </c>
      <c r="H1825">
        <f>'Marktpreise EEX NCG 2018'!I1825</f>
        <v>0</v>
      </c>
      <c r="I1825" t="e">
        <f>'Marktpreise EEX NCG 2018'!N1825+0.19</f>
        <v>#DIV/0!</v>
      </c>
      <c r="J1825">
        <f t="shared" ref="J1825:M1825" si="385">J1824</f>
        <v>18.20929424091603</v>
      </c>
      <c r="K1825">
        <f t="shared" si="385"/>
        <v>16.766477862595423</v>
      </c>
      <c r="L1825">
        <f t="shared" si="385"/>
        <v>22.083046527592369</v>
      </c>
      <c r="M1825">
        <f t="shared" si="385"/>
        <v>17.986098714345722</v>
      </c>
    </row>
    <row r="1826" spans="1:13" x14ac:dyDescent="0.2">
      <c r="A1826" s="2">
        <f>'Marktpreise EEX NCG 2018'!A1826</f>
        <v>43464</v>
      </c>
      <c r="B1826" s="47">
        <f>'Marktpreise EEX NCG 2018'!G1826+'Bayer Gesamt 2018'!E$7</f>
        <v>0.20960000000000001</v>
      </c>
      <c r="C1826" s="47">
        <f>'Bayer Gesamt 2018'!M685</f>
        <v>0</v>
      </c>
      <c r="D1826" s="47"/>
      <c r="E1826" s="47">
        <f>IF(F1826&gt;0,F1826+'Bayer Gesamt 2018'!E$7,E1825)</f>
        <v>18.309600000000003</v>
      </c>
      <c r="F1826" s="47">
        <f>'Marktpreise EEX NCG 2018'!B1826</f>
        <v>0</v>
      </c>
      <c r="G1826">
        <f>'Marktpreise EEX NCG 2018'!H1826</f>
        <v>0</v>
      </c>
      <c r="H1826">
        <f>'Marktpreise EEX NCG 2018'!I1826</f>
        <v>0</v>
      </c>
      <c r="I1826" t="e">
        <f>'Marktpreise EEX NCG 2018'!N1826+0.19</f>
        <v>#DIV/0!</v>
      </c>
      <c r="J1826">
        <f t="shared" ref="J1826:M1826" si="386">J1825</f>
        <v>18.20929424091603</v>
      </c>
      <c r="K1826">
        <f t="shared" si="386"/>
        <v>16.766477862595423</v>
      </c>
      <c r="L1826">
        <f t="shared" si="386"/>
        <v>22.083046527592369</v>
      </c>
      <c r="M1826">
        <f t="shared" si="386"/>
        <v>17.986098714345722</v>
      </c>
    </row>
    <row r="1827" spans="1:13" x14ac:dyDescent="0.2">
      <c r="A1827" s="2">
        <f>'Marktpreise EEX NCG 2018'!A1827</f>
        <v>43465</v>
      </c>
      <c r="B1827" s="47">
        <f>'Marktpreise EEX NCG 2018'!G1827+'Bayer Gesamt 2018'!E$7</f>
        <v>0.20960000000000001</v>
      </c>
      <c r="C1827" s="47">
        <f>'Bayer Gesamt 2018'!M686</f>
        <v>0</v>
      </c>
      <c r="D1827" s="47"/>
      <c r="E1827" s="47">
        <f>IF(F1827&gt;0,F1827+'Bayer Gesamt 2018'!E$7,E1826)</f>
        <v>18.309600000000003</v>
      </c>
      <c r="F1827" s="47">
        <f>'Marktpreise EEX NCG 2018'!B1827</f>
        <v>0</v>
      </c>
      <c r="G1827">
        <f>'Marktpreise EEX NCG 2018'!H1827</f>
        <v>0</v>
      </c>
      <c r="H1827">
        <f>'Marktpreise EEX NCG 2018'!I1827</f>
        <v>0</v>
      </c>
      <c r="I1827" t="e">
        <f>'Marktpreise EEX NCG 2018'!N1827+0.19</f>
        <v>#DIV/0!</v>
      </c>
      <c r="J1827">
        <f t="shared" ref="J1827:M1827" si="387">J1826</f>
        <v>18.20929424091603</v>
      </c>
      <c r="K1827">
        <f t="shared" si="387"/>
        <v>16.766477862595423</v>
      </c>
      <c r="L1827">
        <f t="shared" si="387"/>
        <v>22.083046527592369</v>
      </c>
      <c r="M1827">
        <f t="shared" si="387"/>
        <v>17.986098714345722</v>
      </c>
    </row>
  </sheetData>
  <sheetProtection formatCells="0" formatColumns="0" formatRows="0" insertColumns="0" insertRows="0" insertHyperlinks="0" deleteColumns="0" deleteRows="0" sort="0" autoFilter="0" pivotTables="0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3</vt:i4>
      </vt:variant>
    </vt:vector>
  </HeadingPairs>
  <TitlesOfParts>
    <vt:vector size="7" baseType="lpstr">
      <vt:lpstr>Portfolioübersicht Bayer</vt:lpstr>
      <vt:lpstr>Marktpreise EEX NCG 2018</vt:lpstr>
      <vt:lpstr>Bayer Gesamt 2018</vt:lpstr>
      <vt:lpstr>Gesamtentwicklung</vt:lpstr>
      <vt:lpstr>Diagramm 2018</vt:lpstr>
      <vt:lpstr>Diagramm1</vt:lpstr>
      <vt:lpstr>Diagramm 2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Held</dc:creator>
  <cp:lastModifiedBy>Torsten Held</cp:lastModifiedBy>
  <cp:lastPrinted>2018-05-07T09:52:59Z</cp:lastPrinted>
  <dcterms:created xsi:type="dcterms:W3CDTF">2012-04-12T11:52:50Z</dcterms:created>
  <dcterms:modified xsi:type="dcterms:W3CDTF">2018-05-24T07:12:56Z</dcterms:modified>
</cp:coreProperties>
</file>