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Default Extension="png" ContentType="image/png"/>
  <Override PartName="/xl/drawings/drawing6fed5329dc8f400dba78d2a2e0bf5970.xml" ContentType="application/vnd.openxmlformats-officedocument.drawin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codeName="ThisWorkbook"/>
  <xr:revisionPtr revIDLastSave="0" documentId="8_{32B8946B-C4A2-4DA3-A320-05F7666C2D8E}" xr6:coauthVersionLast="47" xr6:coauthVersionMax="47" xr10:uidLastSave="{00000000-0000-0000-0000-000000000000}"/>
  <bookViews>
    <workbookView xWindow="-108" yWindow="-108" windowWidth="23256" windowHeight="1272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I6" i="3" l="1"/>
  <c r="B25" i="3" s="1"/>
  <c r="B37" i="3" l="1"/>
  <c r="B86" i="3"/>
  <c r="B85" i="3"/>
  <c r="B100" i="3"/>
  <c r="B36" i="3"/>
  <c r="B43" i="3"/>
  <c r="B50" i="3"/>
  <c r="B57" i="3"/>
  <c r="B64" i="3"/>
  <c r="B71" i="3"/>
  <c r="B78" i="3"/>
  <c r="B44" i="3"/>
  <c r="B42" i="3"/>
  <c r="B56" i="3"/>
  <c r="B63" i="3"/>
  <c r="B70" i="3"/>
  <c r="B79" i="3"/>
  <c r="B99" i="3"/>
  <c r="B35" i="3"/>
  <c r="B49" i="3"/>
  <c r="B93" i="3"/>
  <c r="B84" i="3"/>
  <c r="B91" i="3"/>
  <c r="B98" i="3"/>
  <c r="B34" i="3"/>
  <c r="B41" i="3"/>
  <c r="B48" i="3"/>
  <c r="B55" i="3"/>
  <c r="B62" i="3"/>
  <c r="B51" i="3"/>
  <c r="B77" i="3"/>
  <c r="B69" i="3"/>
  <c r="B76" i="3"/>
  <c r="B83" i="3"/>
  <c r="B90" i="3"/>
  <c r="B97" i="3"/>
  <c r="B33" i="3"/>
  <c r="B40" i="3"/>
  <c r="B47" i="3"/>
  <c r="B54" i="3"/>
  <c r="B72" i="3"/>
  <c r="B68" i="3"/>
  <c r="B75" i="3"/>
  <c r="B82" i="3"/>
  <c r="B89" i="3"/>
  <c r="B96" i="3"/>
  <c r="B32" i="3"/>
  <c r="B39" i="3"/>
  <c r="B46" i="3"/>
  <c r="B65" i="3"/>
  <c r="B61" i="3"/>
  <c r="B60" i="3"/>
  <c r="B74" i="3"/>
  <c r="B81" i="3"/>
  <c r="B88" i="3"/>
  <c r="B95" i="3"/>
  <c r="B31" i="3"/>
  <c r="B38" i="3"/>
  <c r="B58" i="3"/>
  <c r="B92" i="3"/>
  <c r="B53" i="3"/>
  <c r="B67" i="3"/>
  <c r="B45" i="3"/>
  <c r="B52" i="3"/>
  <c r="B59" i="3"/>
  <c r="B66" i="3"/>
  <c r="B73" i="3"/>
  <c r="B80" i="3"/>
  <c r="B87" i="3"/>
  <c r="B94" i="3"/>
  <c r="B30" i="3"/>
  <c r="C25" i="3"/>
  <c r="B27" i="3"/>
  <c r="B29" i="3"/>
  <c r="B28" i="3"/>
  <c r="B26" i="3"/>
  <c r="B24" i="3"/>
  <c r="C24" i="3" s="1"/>
  <c r="B19" i="3"/>
  <c r="C19" i="3" s="1"/>
  <c r="B21" i="3"/>
  <c r="C21" i="3" s="1"/>
  <c r="B14" i="3"/>
  <c r="D14" i="3" s="1"/>
  <c r="I14" i="3" s="1"/>
  <c r="B15" i="3"/>
  <c r="C15" i="3" s="1"/>
  <c r="B17" i="3"/>
  <c r="I5" i="3"/>
  <c r="B18" i="3"/>
  <c r="B20" i="3"/>
  <c r="B16" i="3"/>
  <c r="B23" i="3"/>
  <c r="B22" i="3"/>
  <c r="G59" i="3" l="1"/>
  <c r="E59" i="3"/>
  <c r="D59" i="3"/>
  <c r="C59" i="3"/>
  <c r="K59" i="3"/>
  <c r="I59" i="3"/>
  <c r="F59" i="3"/>
  <c r="J59" i="3"/>
  <c r="H59" i="3"/>
  <c r="E34" i="3"/>
  <c r="C34" i="3"/>
  <c r="C39" i="3"/>
  <c r="K39" i="3"/>
  <c r="H39" i="3"/>
  <c r="G39" i="3"/>
  <c r="F39" i="3"/>
  <c r="E39" i="3"/>
  <c r="D39" i="3"/>
  <c r="I39" i="3"/>
  <c r="J39" i="3"/>
  <c r="I69" i="3"/>
  <c r="F69" i="3"/>
  <c r="E69" i="3"/>
  <c r="D69" i="3"/>
  <c r="C69" i="3"/>
  <c r="K69" i="3"/>
  <c r="G69" i="3"/>
  <c r="H69" i="3"/>
  <c r="J69" i="3"/>
  <c r="E57" i="3"/>
  <c r="D57" i="3"/>
  <c r="C57" i="3"/>
  <c r="J57" i="3"/>
  <c r="I57" i="3"/>
  <c r="H57" i="3"/>
  <c r="G57" i="3"/>
  <c r="F57" i="3"/>
  <c r="K57" i="3"/>
  <c r="E30" i="3"/>
  <c r="C30" i="3"/>
  <c r="I45" i="3"/>
  <c r="F45" i="3"/>
  <c r="E45" i="3"/>
  <c r="D45" i="3"/>
  <c r="C45" i="3"/>
  <c r="K45" i="3"/>
  <c r="H45" i="3"/>
  <c r="J45" i="3"/>
  <c r="G45" i="3"/>
  <c r="D88" i="3"/>
  <c r="C88" i="3"/>
  <c r="I88" i="3"/>
  <c r="H88" i="3"/>
  <c r="G88" i="3"/>
  <c r="F88" i="3"/>
  <c r="J88" i="3"/>
  <c r="E88" i="3"/>
  <c r="K88" i="3"/>
  <c r="C32" i="3"/>
  <c r="E32" i="3"/>
  <c r="C47" i="3"/>
  <c r="K47" i="3"/>
  <c r="H47" i="3"/>
  <c r="G47" i="3"/>
  <c r="F47" i="3"/>
  <c r="E47" i="3"/>
  <c r="D47" i="3"/>
  <c r="J47" i="3"/>
  <c r="I47" i="3"/>
  <c r="I77" i="3"/>
  <c r="F77" i="3"/>
  <c r="E77" i="3"/>
  <c r="D77" i="3"/>
  <c r="C77" i="3"/>
  <c r="K77" i="3"/>
  <c r="J77" i="3"/>
  <c r="G77" i="3"/>
  <c r="H77" i="3"/>
  <c r="G91" i="3"/>
  <c r="D91" i="3"/>
  <c r="C91" i="3"/>
  <c r="I91" i="3"/>
  <c r="J91" i="3"/>
  <c r="H91" i="3"/>
  <c r="K91" i="3"/>
  <c r="E91" i="3"/>
  <c r="F91" i="3"/>
  <c r="C63" i="3"/>
  <c r="K63" i="3"/>
  <c r="H63" i="3"/>
  <c r="G63" i="3"/>
  <c r="F63" i="3"/>
  <c r="E63" i="3"/>
  <c r="I63" i="3"/>
  <c r="J63" i="3"/>
  <c r="D63" i="3"/>
  <c r="F50" i="3"/>
  <c r="E50" i="3"/>
  <c r="D50" i="3"/>
  <c r="C50" i="3"/>
  <c r="K50" i="3"/>
  <c r="J50" i="3"/>
  <c r="I50" i="3"/>
  <c r="H50" i="3"/>
  <c r="G50" i="3"/>
  <c r="H76" i="3"/>
  <c r="E76" i="3"/>
  <c r="D76" i="3"/>
  <c r="C76" i="3"/>
  <c r="J76" i="3"/>
  <c r="F76" i="3"/>
  <c r="K76" i="3"/>
  <c r="G76" i="3"/>
  <c r="I76" i="3"/>
  <c r="J94" i="3"/>
  <c r="G94" i="3"/>
  <c r="F94" i="3"/>
  <c r="E94" i="3"/>
  <c r="D94" i="3"/>
  <c r="C94" i="3"/>
  <c r="K94" i="3"/>
  <c r="H94" i="3"/>
  <c r="I94" i="3"/>
  <c r="G67" i="3"/>
  <c r="E67" i="3"/>
  <c r="D67" i="3"/>
  <c r="C67" i="3"/>
  <c r="K67" i="3"/>
  <c r="I67" i="3"/>
  <c r="H67" i="3"/>
  <c r="F67" i="3"/>
  <c r="J67" i="3"/>
  <c r="E81" i="3"/>
  <c r="D81" i="3"/>
  <c r="C81" i="3"/>
  <c r="J81" i="3"/>
  <c r="I81" i="3"/>
  <c r="H81" i="3"/>
  <c r="G81" i="3"/>
  <c r="F81" i="3"/>
  <c r="K81" i="3"/>
  <c r="D96" i="3"/>
  <c r="C96" i="3"/>
  <c r="I96" i="3"/>
  <c r="H96" i="3"/>
  <c r="G96" i="3"/>
  <c r="F96" i="3"/>
  <c r="K96" i="3"/>
  <c r="E96" i="3"/>
  <c r="J96" i="3"/>
  <c r="D40" i="3"/>
  <c r="C40" i="3"/>
  <c r="I40" i="3"/>
  <c r="H40" i="3"/>
  <c r="G40" i="3"/>
  <c r="F40" i="3"/>
  <c r="J40" i="3"/>
  <c r="E40" i="3"/>
  <c r="K40" i="3"/>
  <c r="G51" i="3"/>
  <c r="E51" i="3"/>
  <c r="D51" i="3"/>
  <c r="C51" i="3"/>
  <c r="K51" i="3"/>
  <c r="I51" i="3"/>
  <c r="H51" i="3"/>
  <c r="J51" i="3"/>
  <c r="F51" i="3"/>
  <c r="H84" i="3"/>
  <c r="E84" i="3"/>
  <c r="D84" i="3"/>
  <c r="C84" i="3"/>
  <c r="J84" i="3"/>
  <c r="K84" i="3"/>
  <c r="I84" i="3"/>
  <c r="F84" i="3"/>
  <c r="G84" i="3"/>
  <c r="D56" i="3"/>
  <c r="C56" i="3"/>
  <c r="I56" i="3"/>
  <c r="H56" i="3"/>
  <c r="G56" i="3"/>
  <c r="F56" i="3"/>
  <c r="J56" i="3"/>
  <c r="K56" i="3"/>
  <c r="E56" i="3"/>
  <c r="G43" i="3"/>
  <c r="E43" i="3"/>
  <c r="D43" i="3"/>
  <c r="C43" i="3"/>
  <c r="K43" i="3"/>
  <c r="I43" i="3"/>
  <c r="H43" i="3"/>
  <c r="J43" i="3"/>
  <c r="F43" i="3"/>
  <c r="J46" i="3"/>
  <c r="G46" i="3"/>
  <c r="F46" i="3"/>
  <c r="E46" i="3"/>
  <c r="D46" i="3"/>
  <c r="C46" i="3"/>
  <c r="H46" i="3"/>
  <c r="I46" i="3"/>
  <c r="K46" i="3"/>
  <c r="J54" i="3"/>
  <c r="G54" i="3"/>
  <c r="F54" i="3"/>
  <c r="E54" i="3"/>
  <c r="D54" i="3"/>
  <c r="I54" i="3"/>
  <c r="K54" i="3"/>
  <c r="C54" i="3"/>
  <c r="H54" i="3"/>
  <c r="F74" i="3"/>
  <c r="E74" i="3"/>
  <c r="D74" i="3"/>
  <c r="C74" i="3"/>
  <c r="J74" i="3"/>
  <c r="I74" i="3"/>
  <c r="H74" i="3"/>
  <c r="G74" i="3"/>
  <c r="K74" i="3"/>
  <c r="J62" i="3"/>
  <c r="G62" i="3"/>
  <c r="F62" i="3"/>
  <c r="E62" i="3"/>
  <c r="D62" i="3"/>
  <c r="H62" i="3"/>
  <c r="I62" i="3"/>
  <c r="C62" i="3"/>
  <c r="K62" i="3"/>
  <c r="I93" i="3"/>
  <c r="F93" i="3"/>
  <c r="E93" i="3"/>
  <c r="D93" i="3"/>
  <c r="C93" i="3"/>
  <c r="G93" i="3"/>
  <c r="K93" i="3"/>
  <c r="J93" i="3"/>
  <c r="H93" i="3"/>
  <c r="E36" i="3"/>
  <c r="C36" i="3"/>
  <c r="D80" i="3"/>
  <c r="C80" i="3"/>
  <c r="I80" i="3"/>
  <c r="H80" i="3"/>
  <c r="G80" i="3"/>
  <c r="F80" i="3"/>
  <c r="E80" i="3"/>
  <c r="K80" i="3"/>
  <c r="J80" i="3"/>
  <c r="H92" i="3"/>
  <c r="E92" i="3"/>
  <c r="D92" i="3"/>
  <c r="C92" i="3"/>
  <c r="J92" i="3"/>
  <c r="G92" i="3"/>
  <c r="K92" i="3"/>
  <c r="F92" i="3"/>
  <c r="I92" i="3"/>
  <c r="H60" i="3"/>
  <c r="E60" i="3"/>
  <c r="D60" i="3"/>
  <c r="C60" i="3"/>
  <c r="J60" i="3"/>
  <c r="I60" i="3"/>
  <c r="F60" i="3"/>
  <c r="G60" i="3"/>
  <c r="K60" i="3"/>
  <c r="F82" i="3"/>
  <c r="E82" i="3"/>
  <c r="D82" i="3"/>
  <c r="C82" i="3"/>
  <c r="J82" i="3"/>
  <c r="I82" i="3"/>
  <c r="H82" i="3"/>
  <c r="K82" i="3"/>
  <c r="G82" i="3"/>
  <c r="E97" i="3"/>
  <c r="D97" i="3"/>
  <c r="C97" i="3"/>
  <c r="J97" i="3"/>
  <c r="I97" i="3"/>
  <c r="H97" i="3"/>
  <c r="G97" i="3"/>
  <c r="F97" i="3"/>
  <c r="K97" i="3"/>
  <c r="C55" i="3"/>
  <c r="K55" i="3"/>
  <c r="H55" i="3"/>
  <c r="G55" i="3"/>
  <c r="F55" i="3"/>
  <c r="E55" i="3"/>
  <c r="I55" i="3"/>
  <c r="J55" i="3"/>
  <c r="D55" i="3"/>
  <c r="E49" i="3"/>
  <c r="D49" i="3"/>
  <c r="C49" i="3"/>
  <c r="J49" i="3"/>
  <c r="I49" i="3"/>
  <c r="H49" i="3"/>
  <c r="G49" i="3"/>
  <c r="K49" i="3"/>
  <c r="F49" i="3"/>
  <c r="H44" i="3"/>
  <c r="E44" i="3"/>
  <c r="D44" i="3"/>
  <c r="C44" i="3"/>
  <c r="J44" i="3"/>
  <c r="I44" i="3"/>
  <c r="F44" i="3"/>
  <c r="K44" i="3"/>
  <c r="G44" i="3"/>
  <c r="H100" i="3"/>
  <c r="E100" i="3"/>
  <c r="D100" i="3"/>
  <c r="C100" i="3"/>
  <c r="J100" i="3"/>
  <c r="K100" i="3"/>
  <c r="F100" i="3"/>
  <c r="I100" i="3"/>
  <c r="G100" i="3"/>
  <c r="D72" i="3"/>
  <c r="C72" i="3"/>
  <c r="I72" i="3"/>
  <c r="H72" i="3"/>
  <c r="G72" i="3"/>
  <c r="F72" i="3"/>
  <c r="J72" i="3"/>
  <c r="E72" i="3"/>
  <c r="K72" i="3"/>
  <c r="D64" i="3"/>
  <c r="C64" i="3"/>
  <c r="I64" i="3"/>
  <c r="H64" i="3"/>
  <c r="G64" i="3"/>
  <c r="F64" i="3"/>
  <c r="J64" i="3"/>
  <c r="K64" i="3"/>
  <c r="E64" i="3"/>
  <c r="E37" i="3"/>
  <c r="C37" i="3"/>
  <c r="H52" i="3"/>
  <c r="E52" i="3"/>
  <c r="D52" i="3"/>
  <c r="C52" i="3"/>
  <c r="J52" i="3"/>
  <c r="G52" i="3"/>
  <c r="K52" i="3"/>
  <c r="I52" i="3"/>
  <c r="F52" i="3"/>
  <c r="F98" i="3"/>
  <c r="D98" i="3"/>
  <c r="C98" i="3"/>
  <c r="J98" i="3"/>
  <c r="H98" i="3"/>
  <c r="I98" i="3"/>
  <c r="G98" i="3"/>
  <c r="E98" i="3"/>
  <c r="K98" i="3"/>
  <c r="I53" i="3"/>
  <c r="F53" i="3"/>
  <c r="E53" i="3"/>
  <c r="D53" i="3"/>
  <c r="C53" i="3"/>
  <c r="K53" i="3"/>
  <c r="G53" i="3"/>
  <c r="H53" i="3"/>
  <c r="J53" i="3"/>
  <c r="E33" i="3"/>
  <c r="C33" i="3"/>
  <c r="E73" i="3"/>
  <c r="D73" i="3"/>
  <c r="C73" i="3"/>
  <c r="J73" i="3"/>
  <c r="I73" i="3"/>
  <c r="H73" i="3"/>
  <c r="G73" i="3"/>
  <c r="K73" i="3"/>
  <c r="F73" i="3"/>
  <c r="F58" i="3"/>
  <c r="E58" i="3"/>
  <c r="D58" i="3"/>
  <c r="C58" i="3"/>
  <c r="K58" i="3"/>
  <c r="J58" i="3"/>
  <c r="I58" i="3"/>
  <c r="H58" i="3"/>
  <c r="G58" i="3"/>
  <c r="I61" i="3"/>
  <c r="F61" i="3"/>
  <c r="E61" i="3"/>
  <c r="D61" i="3"/>
  <c r="C61" i="3"/>
  <c r="K61" i="3"/>
  <c r="J61" i="3"/>
  <c r="H61" i="3"/>
  <c r="G61" i="3"/>
  <c r="G75" i="3"/>
  <c r="E75" i="3"/>
  <c r="D75" i="3"/>
  <c r="C75" i="3"/>
  <c r="I75" i="3"/>
  <c r="J75" i="3"/>
  <c r="F75" i="3"/>
  <c r="K75" i="3"/>
  <c r="H75" i="3"/>
  <c r="F90" i="3"/>
  <c r="D90" i="3"/>
  <c r="C90" i="3"/>
  <c r="J90" i="3"/>
  <c r="H90" i="3"/>
  <c r="K90" i="3"/>
  <c r="G90" i="3"/>
  <c r="E90" i="3"/>
  <c r="I90" i="3"/>
  <c r="D48" i="3"/>
  <c r="C48" i="3"/>
  <c r="I48" i="3"/>
  <c r="H48" i="3"/>
  <c r="G48" i="3"/>
  <c r="F48" i="3"/>
  <c r="K48" i="3"/>
  <c r="E48" i="3"/>
  <c r="J48" i="3"/>
  <c r="E35" i="3"/>
  <c r="C35" i="3"/>
  <c r="J78" i="3"/>
  <c r="G78" i="3"/>
  <c r="F78" i="3"/>
  <c r="E78" i="3"/>
  <c r="D78" i="3"/>
  <c r="I78" i="3"/>
  <c r="K78" i="3"/>
  <c r="C78" i="3"/>
  <c r="H78" i="3"/>
  <c r="I85" i="3"/>
  <c r="F85" i="3"/>
  <c r="E85" i="3"/>
  <c r="D85" i="3"/>
  <c r="C85" i="3"/>
  <c r="H85" i="3"/>
  <c r="K85" i="3"/>
  <c r="G85" i="3"/>
  <c r="J85" i="3"/>
  <c r="C31" i="3"/>
  <c r="E31" i="3"/>
  <c r="C79" i="3"/>
  <c r="H79" i="3"/>
  <c r="G79" i="3"/>
  <c r="F79" i="3"/>
  <c r="E79" i="3"/>
  <c r="I79" i="3"/>
  <c r="J79" i="3"/>
  <c r="K79" i="3"/>
  <c r="D79" i="3"/>
  <c r="C95" i="3"/>
  <c r="H95" i="3"/>
  <c r="G95" i="3"/>
  <c r="F95" i="3"/>
  <c r="E95" i="3"/>
  <c r="I95" i="3"/>
  <c r="D95" i="3"/>
  <c r="J95" i="3"/>
  <c r="K95" i="3"/>
  <c r="J70" i="3"/>
  <c r="G70" i="3"/>
  <c r="F70" i="3"/>
  <c r="E70" i="3"/>
  <c r="D70" i="3"/>
  <c r="K70" i="3"/>
  <c r="H70" i="3"/>
  <c r="C70" i="3"/>
  <c r="I70" i="3"/>
  <c r="C87" i="3"/>
  <c r="H87" i="3"/>
  <c r="G87" i="3"/>
  <c r="F87" i="3"/>
  <c r="E87" i="3"/>
  <c r="D87" i="3"/>
  <c r="K87" i="3"/>
  <c r="I87" i="3"/>
  <c r="J87" i="3"/>
  <c r="E89" i="3"/>
  <c r="D89" i="3"/>
  <c r="C89" i="3"/>
  <c r="J89" i="3"/>
  <c r="I89" i="3"/>
  <c r="H89" i="3"/>
  <c r="G89" i="3"/>
  <c r="K89" i="3"/>
  <c r="F89" i="3"/>
  <c r="F42" i="3"/>
  <c r="E42" i="3"/>
  <c r="D42" i="3"/>
  <c r="C42" i="3"/>
  <c r="K42" i="3"/>
  <c r="J42" i="3"/>
  <c r="I42" i="3"/>
  <c r="H42" i="3"/>
  <c r="G42" i="3"/>
  <c r="F66" i="3"/>
  <c r="E66" i="3"/>
  <c r="D66" i="3"/>
  <c r="C66" i="3"/>
  <c r="K66" i="3"/>
  <c r="J66" i="3"/>
  <c r="I66" i="3"/>
  <c r="H66" i="3"/>
  <c r="G66" i="3"/>
  <c r="J38" i="3"/>
  <c r="G38" i="3"/>
  <c r="F38" i="3"/>
  <c r="E38" i="3"/>
  <c r="D38" i="3"/>
  <c r="C38" i="3"/>
  <c r="I38" i="3"/>
  <c r="K38" i="3"/>
  <c r="H38" i="3"/>
  <c r="E65" i="3"/>
  <c r="D65" i="3"/>
  <c r="C65" i="3"/>
  <c r="J65" i="3"/>
  <c r="I65" i="3"/>
  <c r="H65" i="3"/>
  <c r="G65" i="3"/>
  <c r="K65" i="3"/>
  <c r="F65" i="3"/>
  <c r="H68" i="3"/>
  <c r="E68" i="3"/>
  <c r="D68" i="3"/>
  <c r="C68" i="3"/>
  <c r="J68" i="3"/>
  <c r="K68" i="3"/>
  <c r="G68" i="3"/>
  <c r="I68" i="3"/>
  <c r="F68" i="3"/>
  <c r="G83" i="3"/>
  <c r="E83" i="3"/>
  <c r="D83" i="3"/>
  <c r="C83" i="3"/>
  <c r="I83" i="3"/>
  <c r="F83" i="3"/>
  <c r="H83" i="3"/>
  <c r="K83" i="3"/>
  <c r="J83" i="3"/>
  <c r="E41" i="3"/>
  <c r="D41" i="3"/>
  <c r="C41" i="3"/>
  <c r="J41" i="3"/>
  <c r="I41" i="3"/>
  <c r="H41" i="3"/>
  <c r="G41" i="3"/>
  <c r="K41" i="3"/>
  <c r="F41" i="3"/>
  <c r="G99" i="3"/>
  <c r="D99" i="3"/>
  <c r="C99" i="3"/>
  <c r="I99" i="3"/>
  <c r="F99" i="3"/>
  <c r="J99" i="3"/>
  <c r="K99" i="3"/>
  <c r="H99" i="3"/>
  <c r="E99" i="3"/>
  <c r="C71" i="3"/>
  <c r="H71" i="3"/>
  <c r="G71" i="3"/>
  <c r="F71" i="3"/>
  <c r="E71" i="3"/>
  <c r="K71" i="3"/>
  <c r="J71" i="3"/>
  <c r="D71" i="3"/>
  <c r="I71" i="3"/>
  <c r="J86" i="3"/>
  <c r="G86" i="3"/>
  <c r="F86" i="3"/>
  <c r="E86" i="3"/>
  <c r="D86" i="3"/>
  <c r="C86" i="3"/>
  <c r="H86" i="3"/>
  <c r="K86" i="3"/>
  <c r="I86" i="3"/>
  <c r="E24" i="3"/>
  <c r="E26" i="3"/>
  <c r="C26" i="3"/>
  <c r="C28" i="3"/>
  <c r="E28" i="3"/>
  <c r="E29" i="3"/>
  <c r="C29" i="3"/>
  <c r="C27" i="3"/>
  <c r="E27" i="3"/>
  <c r="E25" i="3"/>
  <c r="E21" i="3"/>
  <c r="C14" i="3"/>
  <c r="E19" i="3"/>
  <c r="E14" i="3"/>
  <c r="F14" i="3" s="1"/>
  <c r="G14" i="3" s="1"/>
  <c r="H14" i="3" s="1"/>
  <c r="J14" i="3" s="1"/>
  <c r="E15" i="3"/>
  <c r="E22" i="3"/>
  <c r="C22" i="3"/>
  <c r="E16" i="3"/>
  <c r="C16" i="3"/>
  <c r="K14" i="3"/>
  <c r="E23" i="3"/>
  <c r="C23" i="3"/>
  <c r="E18" i="3"/>
  <c r="C18" i="3"/>
  <c r="C20" i="3"/>
  <c r="E20" i="3"/>
  <c r="E17" i="3"/>
  <c r="C17" i="3"/>
  <c r="D15" i="3" l="1"/>
  <c r="I15" i="3" s="1"/>
  <c r="F15" i="3" l="1"/>
  <c r="G15" i="3" s="1"/>
  <c r="H15" i="3" s="1"/>
  <c r="J15" i="3" s="1"/>
  <c r="K15" i="3"/>
  <c r="D16" i="3" l="1"/>
  <c r="I16" i="3" s="1"/>
  <c r="K16" i="3" l="1"/>
  <c r="F16" i="3"/>
  <c r="G16" i="3" s="1"/>
  <c r="H16" i="3" s="1"/>
  <c r="J16" i="3" s="1"/>
  <c r="D17" i="3" l="1"/>
  <c r="I17" i="3" l="1"/>
  <c r="F17" i="3"/>
  <c r="G17" i="3" s="1"/>
  <c r="H17" i="3" s="1"/>
  <c r="J17" i="3" s="1"/>
  <c r="D18" i="3" s="1"/>
  <c r="K17" i="3" l="1"/>
  <c r="I18" i="3"/>
  <c r="K18" i="3" s="1"/>
  <c r="F18" i="3"/>
  <c r="G18" i="3" s="1"/>
  <c r="H18" i="3" l="1"/>
  <c r="J18" i="3" s="1"/>
  <c r="D19" i="3" s="1"/>
  <c r="I19" i="3" s="1"/>
  <c r="K19" i="3" s="1"/>
  <c r="F19" i="3" l="1"/>
  <c r="G19" i="3" s="1"/>
  <c r="H19" i="3" s="1"/>
  <c r="J19" i="3" s="1"/>
  <c r="D20" i="3" s="1"/>
  <c r="I20" i="3" s="1"/>
  <c r="F20" i="3" l="1"/>
  <c r="G20" i="3" s="1"/>
  <c r="H20" i="3" s="1"/>
  <c r="J20" i="3" s="1"/>
  <c r="D21" i="3" s="1"/>
  <c r="K20" i="3"/>
  <c r="I21" i="3" l="1"/>
  <c r="K21" i="3" s="1"/>
  <c r="F21" i="3"/>
  <c r="G21" i="3" l="1"/>
  <c r="H21" i="3" s="1"/>
  <c r="J21" i="3" s="1"/>
  <c r="D22" i="3" s="1"/>
  <c r="I22" i="3" l="1"/>
  <c r="K22" i="3" s="1"/>
  <c r="F22" i="3"/>
  <c r="G22" i="3" l="1"/>
  <c r="H22" i="3" s="1"/>
  <c r="J22" i="3" s="1"/>
  <c r="D23" i="3" s="1"/>
  <c r="I23" i="3" l="1"/>
  <c r="K23" i="3" s="1"/>
  <c r="F23" i="3"/>
  <c r="G23" i="3" l="1"/>
  <c r="H23" i="3" s="1"/>
  <c r="J23" i="3" s="1"/>
  <c r="D24" i="3" l="1"/>
  <c r="I24" i="3" l="1"/>
  <c r="F24" i="3"/>
  <c r="G24" i="3" l="1"/>
  <c r="H24" i="3" s="1"/>
  <c r="J24" i="3" s="1"/>
  <c r="K24" i="3"/>
  <c r="D25" i="3" l="1"/>
  <c r="I25" i="3" l="1"/>
  <c r="F25" i="3"/>
  <c r="G25" i="3" l="1"/>
  <c r="H25" i="3" s="1"/>
  <c r="J25" i="3" s="1"/>
  <c r="K25" i="3"/>
  <c r="D26" i="3" l="1"/>
  <c r="I26" i="3" l="1"/>
  <c r="F26" i="3"/>
  <c r="G26" i="3" l="1"/>
  <c r="H26" i="3" s="1"/>
  <c r="J26" i="3" s="1"/>
  <c r="K26" i="3"/>
  <c r="D27" i="3" l="1"/>
  <c r="I27" i="3" l="1"/>
  <c r="F27" i="3"/>
  <c r="G27" i="3" l="1"/>
  <c r="H27" i="3" s="1"/>
  <c r="J27" i="3" s="1"/>
  <c r="K27" i="3"/>
  <c r="D28" i="3" l="1"/>
  <c r="F28" i="3" l="1"/>
  <c r="I28" i="3"/>
  <c r="K28" i="3" l="1"/>
  <c r="G28" i="3"/>
  <c r="H28" i="3" s="1"/>
  <c r="J28" i="3" s="1"/>
  <c r="D29" i="3" l="1"/>
  <c r="F29" i="3" l="1"/>
  <c r="I29" i="3"/>
  <c r="K29" i="3" l="1"/>
  <c r="G29" i="3"/>
  <c r="H29" i="3" s="1"/>
  <c r="J29" i="3"/>
  <c r="D30" i="3" l="1"/>
  <c r="I30" i="3" l="1"/>
  <c r="F30" i="3"/>
  <c r="K30" i="3" l="1"/>
  <c r="G30" i="3"/>
  <c r="H30" i="3" s="1"/>
  <c r="J30" i="3" s="1"/>
  <c r="D31" i="3" l="1"/>
  <c r="I31" i="3" l="1"/>
  <c r="K31" i="3" s="1"/>
  <c r="F31" i="3"/>
  <c r="G31" i="3" l="1"/>
  <c r="H31" i="3" s="1"/>
  <c r="J31" i="3" s="1"/>
  <c r="D32" i="3" s="1"/>
  <c r="I32" i="3" l="1"/>
  <c r="K32" i="3" s="1"/>
  <c r="F32" i="3"/>
  <c r="G32" i="3" l="1"/>
  <c r="H32" i="3" s="1"/>
  <c r="J32" i="3"/>
  <c r="D33" i="3" s="1"/>
  <c r="I33" i="3" l="1"/>
  <c r="K33" i="3" s="1"/>
  <c r="F33" i="3"/>
  <c r="G33" i="3" l="1"/>
  <c r="H33" i="3" s="1"/>
  <c r="J33" i="3" s="1"/>
  <c r="D34" i="3" s="1"/>
  <c r="I34" i="3" l="1"/>
  <c r="K34" i="3" s="1"/>
  <c r="F34" i="3"/>
  <c r="G34" i="3" l="1"/>
  <c r="H34" i="3" s="1"/>
  <c r="J34" i="3" s="1"/>
  <c r="D35" i="3" s="1"/>
  <c r="I35" i="3" l="1"/>
  <c r="K35" i="3" s="1"/>
  <c r="F35" i="3"/>
  <c r="J35" i="3" l="1"/>
  <c r="D36" i="3" s="1"/>
  <c r="G35" i="3"/>
  <c r="H35" i="3" s="1"/>
  <c r="I36" i="3" l="1"/>
  <c r="K36" i="3" s="1"/>
  <c r="F36" i="3"/>
  <c r="G36" i="3" l="1"/>
  <c r="H36" i="3" s="1"/>
  <c r="J36" i="3"/>
  <c r="D37" i="3" s="1"/>
  <c r="I37" i="3" l="1"/>
  <c r="F37" i="3"/>
  <c r="G37" i="3" l="1"/>
  <c r="H37" i="3" s="1"/>
  <c r="J37" i="3"/>
  <c r="I7" i="3" s="1"/>
  <c r="I8" i="3"/>
  <c r="K37" i="3"/>
  <c r="I9" i="3"/>
</calcChain>
</file>

<file path=xl/sharedStrings.xml><?xml version="1.0" encoding="utf-8"?>
<sst xmlns="http://schemas.openxmlformats.org/spreadsheetml/2006/main" count="27" uniqueCount="26">
  <si>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</si>
  <si>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</si>
  <si>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</si>
  <si>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</si>
  <si>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</si>
  <si>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</si>
  <si>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</si>
  <si>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</si>
  <si>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</si>
  <si>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</si>
  <si>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</si>
  <si>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</si>
  <si>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</si>
  <si>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</si>
  <si>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</si>
  <si>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Woodgrove Bank</t>
  </si>
  <si>
    <t>Payment number</t>
  </si>
  <si>
    <t>Payment
date</t>
  </si>
  <si>
    <t>Beginning
balance</t>
  </si>
  <si>
    <t>Extra
payment</t>
  </si>
  <si>
    <t>Total
payment</t>
  </si>
  <si>
    <t>Principal</t>
  </si>
  <si>
    <t>Interest</t>
  </si>
  <si>
    <t>Ending
balance</t>
  </si>
  <si>
    <t>Cumulative
interest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</si>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</sst>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5"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40"/>
      <color theme="4" tint="-0.499984740745262"/>
      <name val="Calibri"/>
      <family val="2"/>
      <scheme val="major"/>
    </font>
    <font>
      <b/>
      <sz val="14"/>
      <color theme="4" tint="-0.499984740745262"/>
      <name val="Calibri"/>
      <family val="2"/>
      <scheme val="minor"/>
    </font>
    <font>
      <sz val="14"/>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9">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style="thin">
        <color theme="0" tint="-0.14999847407452621"/>
      </left>
      <right/>
      <top style="thin">
        <color theme="2" tint="-9.9978637043366805E-2"/>
      </top>
      <bottom style="thin">
        <color theme="0" tint="-0.14999847407452621"/>
      </bottom>
      <diagonal/>
    </border>
    <border>
      <left style="thin">
        <color theme="0" tint="-0.14999847407452621"/>
      </left>
      <right/>
      <top style="thin">
        <color theme="2" tint="-9.9978637043366805E-2"/>
      </top>
      <bottom style="thin">
        <color theme="2" tint="-9.9978637043366805E-2"/>
      </bottom>
      <diagonal/>
    </border>
    <border>
      <left style="thin">
        <color theme="0" tint="-0.14999847407452621"/>
      </left>
      <right/>
      <top style="thin">
        <color theme="4" tint="-0.499984740745262"/>
      </top>
      <bottom style="thin">
        <color theme="2" tint="-9.9978637043366805E-2"/>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cellStyleXfs>
  <cellXfs count="5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17" fillId="0" borderId="15" xfId="2" applyFont="1" applyBorder="1" applyAlignment="1">
      <alignment horizontal="left" vertical="center" indent="1"/>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7" xfId="0" applyBorder="1"/>
    <xf numFmtId="1" fontId="16" fillId="0" borderId="0" xfId="10" applyFont="1" applyFill="1" applyBorder="1" applyAlignment="1">
      <alignment horizontal="center" vertical="center"/>
    </xf>
    <xf numFmtId="0" fontId="19" fillId="5" borderId="6" xfId="5" applyFont="1" applyFill="1" applyBorder="1" applyAlignment="1">
      <alignment horizontal="left" vertical="center" indent="1"/>
    </xf>
    <xf numFmtId="0" fontId="19" fillId="0" borderId="5" xfId="5" applyFont="1" applyBorder="1" applyAlignment="1">
      <alignment horizontal="left" vertical="center" indent="1"/>
    </xf>
    <xf numFmtId="0" fontId="19" fillId="0" borderId="13" xfId="5" applyFont="1" applyBorder="1" applyAlignment="1">
      <alignment horizontal="left" vertical="center" indent="1"/>
    </xf>
    <xf numFmtId="0" fontId="19" fillId="0" borderId="9" xfId="5" applyFont="1" applyBorder="1" applyAlignment="1">
      <alignment horizontal="left" vertical="center" indent="1"/>
    </xf>
    <xf numFmtId="0" fontId="18" fillId="0" borderId="0" xfId="13" applyFont="1" applyFill="1" applyBorder="1" applyAlignment="1">
      <alignment vertical="center"/>
    </xf>
    <xf numFmtId="0" fontId="19" fillId="0" borderId="13" xfId="5" applyFont="1" applyBorder="1">
      <alignment vertical="center"/>
    </xf>
    <xf numFmtId="0" fontId="19" fillId="5" borderId="10" xfId="5" applyFont="1" applyFill="1" applyBorder="1">
      <alignment vertical="center"/>
    </xf>
    <xf numFmtId="0" fontId="19" fillId="0" borderId="11" xfId="5" applyFont="1" applyBorder="1">
      <alignment vertical="center"/>
    </xf>
    <xf numFmtId="0" fontId="19" fillId="0" borderId="12" xfId="5" applyFont="1" applyBorder="1">
      <alignment vertical="center"/>
    </xf>
    <xf numFmtId="1" fontId="16" fillId="0" borderId="0" xfId="10" applyFont="1" applyFill="1" applyAlignment="1">
      <alignment horizontal="center" vertical="center"/>
    </xf>
    <xf numFmtId="14" fontId="16" fillId="0" borderId="0" xfId="11" applyFont="1" applyFill="1" applyAlignment="1">
      <alignment horizontal="center" vertical="center"/>
    </xf>
    <xf numFmtId="164" fontId="16" fillId="0" borderId="0" xfId="12" applyFont="1" applyFill="1" applyAlignment="1">
      <alignment horizontal="right" vertical="center" indent="2"/>
    </xf>
    <xf numFmtId="0" fontId="16" fillId="0" borderId="0" xfId="0" applyFont="1" applyAlignment="1">
      <alignment horizontal="center" vertical="center"/>
    </xf>
    <xf numFmtId="0" fontId="16" fillId="0" borderId="0" xfId="0" applyFont="1" applyAlignment="1">
      <alignment horizontal="right" vertical="center" indent="2"/>
    </xf>
    <xf numFmtId="0" fontId="22" fillId="0" borderId="0" xfId="13" applyFont="1" applyFill="1" applyBorder="1" applyAlignment="1">
      <alignment vertical="center"/>
    </xf>
    <xf numFmtId="0" fontId="17" fillId="0" borderId="0" xfId="2" applyFont="1" applyFill="1" applyBorder="1" applyAlignment="1">
      <alignment horizontal="left" vertical="center" indent="1"/>
    </xf>
    <xf numFmtId="0" fontId="24" fillId="0" borderId="0" xfId="0" applyFont="1" applyAlignment="1">
      <alignment horizontal="center" vertical="center" wrapText="1"/>
    </xf>
    <xf numFmtId="0" fontId="0" fillId="0" borderId="0" xfId="0" applyAlignment="1">
      <alignment vertical="center"/>
    </xf>
    <xf numFmtId="164" fontId="20" fillId="0" borderId="18" xfId="8" applyNumberFormat="1" applyFont="1" applyFill="1" applyBorder="1" applyAlignment="1">
      <alignment horizontal="right" vertical="center" indent="1"/>
    </xf>
    <xf numFmtId="164" fontId="20" fillId="0" borderId="8" xfId="8" applyNumberFormat="1" applyFont="1" applyFill="1" applyBorder="1" applyAlignment="1">
      <alignment horizontal="right" vertical="center" indent="1"/>
    </xf>
    <xf numFmtId="1" fontId="20" fillId="0" borderId="17" xfId="10" applyFont="1" applyFill="1" applyBorder="1" applyAlignment="1">
      <alignment horizontal="right" vertical="center" indent="1"/>
    </xf>
    <xf numFmtId="1" fontId="20" fillId="0" borderId="5" xfId="10" applyFont="1" applyFill="1" applyBorder="1" applyAlignment="1">
      <alignment horizontal="right" vertical="center" indent="1"/>
    </xf>
    <xf numFmtId="164" fontId="20" fillId="0" borderId="17" xfId="8" applyNumberFormat="1" applyFont="1" applyFill="1" applyBorder="1" applyAlignment="1">
      <alignment horizontal="right" vertical="center" indent="1"/>
    </xf>
    <xf numFmtId="164" fontId="20" fillId="0" borderId="5" xfId="8" applyNumberFormat="1" applyFont="1" applyFill="1" applyBorder="1" applyAlignment="1">
      <alignment horizontal="right" vertical="center" indent="1"/>
    </xf>
    <xf numFmtId="0" fontId="23" fillId="0" borderId="0" xfId="5" applyFont="1" applyBorder="1" applyAlignment="1">
      <alignment horizontal="left" vertical="center" indent="1"/>
    </xf>
    <xf numFmtId="164" fontId="20" fillId="0" borderId="16" xfId="8" applyNumberFormat="1" applyFont="1" applyFill="1" applyBorder="1" applyAlignment="1">
      <alignment horizontal="righ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3" fillId="0" borderId="0" xfId="3" applyFont="1" applyFill="1" applyBorder="1" applyAlignment="1">
      <alignment horizontal="left" vertical="top" indent="1"/>
    </xf>
    <xf numFmtId="0" fontId="19" fillId="0" borderId="0" xfId="3" applyFont="1" applyFill="1" applyBorder="1" applyAlignment="1">
      <alignment horizontal="right" vertical="center" indent="1"/>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7">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border outline="0">
        <bottom style="thin">
          <color theme="4" tint="-0.499984740745262"/>
        </bottom>
      </border>
    </dxf>
    <dxf>
      <font>
        <strike val="0"/>
        <outline val="0"/>
        <shadow val="0"/>
        <u val="none"/>
        <vertAlign val="baseline"/>
        <sz val="14"/>
        <color auto="1"/>
        <name val="Calibri"/>
        <family val="2"/>
        <scheme val="minor"/>
      </font>
      <alignment horizontal="center" vertical="center" textRotation="0" wrapText="1"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6"/>
      <tableStyleElement type="headerRow" dxfId="15"/>
      <tableStyleElement type="totalRow"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6fed5329dc8f400dba78d2a2e0bf5970.xml.rels>&#65279;<?xml version="1.0" encoding="UTF-8" standalone="yes"?>
<Relationships xmlns="http://schemas.openxmlformats.org/package/2006/relationships">
  <Relationship Id="rId1919e791a2074e4eafc297eaf790908e" Type="http://schemas.openxmlformats.org/officeDocument/2006/relationships/image" Target="../media/image8fd47556b9014375a87cd07f75fd68c7.png" />
</Relationships>
</file>

<file path=xl/drawings/drawing6fed5329dc8f400dba78d2a2e0bf5970.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3</xdr:col>
      <xdr:colOff>952500</xdr:colOff>
      <xdr:row>3</xdr:row>
      <xdr:rowOff>952500</xdr:rowOff>
    </xdr:to>
    <xdr:pic>
      <xdr:nvPicPr>
        <xdr:cNvPr id="2" name="Picture rId1919e791a2074e4eafc297eaf790908e"/>
        <xdr:cNvPicPr>
          <a:picLocks noChangeAspect="1"/>
        </xdr:cNvPicPr>
      </xdr:nvPicPr>
      <xdr:blipFill>
        <a:blip xmlns:r="http://schemas.openxmlformats.org/officeDocument/2006/relationships" r:embed="rId1919e791a2074e4eafc297eaf790908e"/>
        <a:stretch>
          <a:fillRect/>
        </a:stretch>
      </xdr:blipFill>
      <xdr:spPr>
        <a:xfrm>
          <a:off x="0" y="0"/>
          <a:ext cx="952500" cy="952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100" totalsRowShown="0" headerRowDxfId="13" dataDxfId="11" headerRowBorderDxfId="12">
  <tableColumns count="10">
    <tableColumn id="1" xr3:uid="{34276CB7-3C34-4F7B-BA90-A3E3BDDC992A}" name="Payment number" dataDxfId="10"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9"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8"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7" dataCellStyle="Table Amount">
      <calculatedColumnFormula>IF(PaymentSchedule3[[#This Row],[Payment number]]&lt;&gt;"",ScheduledPayment,"")</calculatedColumnFormula>
    </tableColumn>
    <tableColumn id="5" xr3:uid="{931027E7-8C19-4466-9D4A-F9288DA86D21}" name="Extra_x000a_payment" dataDxfId="6"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5"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4" dataCellStyle="Table Amount">
      <calculatedColumnFormula>IF(PaymentSchedule3[[#This Row],[Payment number]]&lt;&gt;"",PaymentSchedule3[[#This Row],[Total
payment]]-PaymentSchedule3[[#This Row],[Interest]],"")</calculatedColumnFormula>
    </tableColumn>
    <tableColumn id="8" xr3:uid="{4A9CA4D4-2346-4A75-8123-A968977AF4B8}" name="Interest" dataDxfId="3"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2"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1"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
  <Relationship Id="rId2" Type="http://schemas.openxmlformats.org/officeDocument/2006/relationships/table" Target="../tables/table1.xml" />
  <Relationship Id="rId1" Type="http://schemas.openxmlformats.org/officeDocument/2006/relationships/printerSettings" Target="../printerSettings/printerSettings1.bin" />
  <Relationship Id="rId5f73a33ff96048948533131a1ae39742" Type="http://schemas.openxmlformats.org/officeDocument/2006/relationships/drawing" Target="../drawings/drawing6fed5329dc8f400dba78d2a2e0bf5970.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L100"/>
  <sheetViews>
    <sheetView showGridLines="0" tabSelected="1" zoomScaleNormal="100" workbookViewId="0">
      <selection activeCell="D3" sqref="D3"/>
    </sheetView>
  </sheetViews>
  <sheetFormatPr defaultColWidth="8.88671875" defaultRowHeight="24" customHeight="1" x14ac:dyDescent="0.3"/>
  <cols>
    <col min="1" max="1" width="3.5546875" style="34" customWidth="1"/>
    <col min="2" max="3" width="15.6640625" style="34" customWidth="1"/>
    <col min="4" max="11" width="15.6640625" style="35" customWidth="1"/>
    <col min="12" max="12" width="3.5546875" style="34" customWidth="1"/>
    <col min="13" max="16384" width="8.88671875" style="34"/>
  </cols>
  <sheetData>
    <row r="1" spans="2:12" s="1" customFormat="1" ht="21" customHeight="1" x14ac:dyDescent="0.3">
      <c r="B1" s="4"/>
      <c r="C1" s="4"/>
      <c r="D1" s="4"/>
      <c r="E1" s="4"/>
      <c r="F1" s="4"/>
      <c r="G1" s="4"/>
      <c r="H1" s="4"/>
      <c r="I1" s="4"/>
      <c r="J1" s="4"/>
      <c r="K1" s="4"/>
      <c r="L1" s="1" t="s">
        <v>25</v>
      </c>
    </row>
    <row r="2" spans="2:12" s="1" customFormat="1" ht="67.95" customHeight="1" x14ac:dyDescent="0.3">
      <c r="B2" s="4"/>
      <c r="C2" s="36" t="s">
        <v>0</v>
      </c>
      <c r="D2" s="26"/>
      <c r="E2" s="26"/>
      <c r="F2" s="26"/>
      <c r="G2" s="26"/>
      <c r="H2" s="26"/>
      <c r="I2" s="26"/>
      <c r="J2" s="26"/>
      <c r="K2" s="26"/>
    </row>
    <row r="3" spans="2:12" s="1" customFormat="1" ht="24" customHeight="1" x14ac:dyDescent="0.3">
      <c r="B3" s="4"/>
      <c r="C3" s="4"/>
      <c r="D3" s="4"/>
      <c r="E3" s="4"/>
      <c r="F3" s="4"/>
      <c r="G3" s="4"/>
      <c r="H3" s="4"/>
      <c r="I3" s="4"/>
      <c r="J3" s="4"/>
      <c r="K3" s="4"/>
    </row>
    <row r="4" spans="2:12" customFormat="1" ht="37.950000000000003" customHeight="1" x14ac:dyDescent="0.3">
      <c r="B4" s="12" t="s">
        <v>1</v>
      </c>
      <c r="C4" s="10"/>
      <c r="D4" s="11"/>
      <c r="E4" s="2"/>
      <c r="G4" s="37" t="s">
        <v>2</v>
      </c>
      <c r="H4" s="2"/>
      <c r="I4" s="2"/>
      <c r="J4" s="3"/>
    </row>
    <row r="5" spans="2:12" customFormat="1" ht="24" customHeight="1" x14ac:dyDescent="0.3">
      <c r="B5" s="24" t="s">
        <v>3</v>
      </c>
      <c r="C5" s="27"/>
      <c r="D5" s="16"/>
      <c r="E5" s="13">
        <v>5000</v>
      </c>
      <c r="G5" s="22" t="s">
        <v>4</v>
      </c>
      <c r="H5" s="28"/>
      <c r="I5" s="40">
        <f ca="1">IF(LoanIsGood,-PMT(InterestRate/PaymentsPerYear,ScheduledNumberOfPayments,LoanAmount),"")</f>
        <v>425.74952097778959</v>
      </c>
      <c r="J5" s="41"/>
      <c r="K5" s="41"/>
    </row>
    <row r="6" spans="2:12" customFormat="1" ht="24" customHeight="1" x14ac:dyDescent="0.3">
      <c r="B6" s="24" t="s">
        <v>5</v>
      </c>
      <c r="C6" s="27"/>
      <c r="D6" s="16"/>
      <c r="E6" s="14">
        <v>0.04</v>
      </c>
      <c r="G6" s="23" t="s">
        <v>6</v>
      </c>
      <c r="H6" s="29"/>
      <c r="I6" s="42">
        <f ca="1">IF(LoanIsGood,LoanPeriod*PaymentsPerYear,"")</f>
        <v>12</v>
      </c>
      <c r="J6" s="43"/>
      <c r="K6" s="43"/>
    </row>
    <row r="7" spans="2:12" customFormat="1" ht="24" customHeight="1" x14ac:dyDescent="0.3">
      <c r="B7" s="24" t="s">
        <v>7</v>
      </c>
      <c r="C7" s="27"/>
      <c r="D7" s="16"/>
      <c r="E7" s="15">
        <v>1</v>
      </c>
      <c r="G7" s="23" t="s">
        <v>8</v>
      </c>
      <c r="H7" s="29"/>
      <c r="I7" s="42">
        <f ca="1">ActualNumberOfPayments</f>
        <v>10</v>
      </c>
      <c r="J7" s="43"/>
      <c r="K7" s="43"/>
    </row>
    <row r="8" spans="2:12" customFormat="1" ht="24" customHeight="1" x14ac:dyDescent="0.3">
      <c r="B8" s="24" t="s">
        <v>9</v>
      </c>
      <c r="C8" s="27"/>
      <c r="D8" s="16"/>
      <c r="E8" s="15">
        <v>12</v>
      </c>
      <c r="G8" s="23" t="s">
        <v>10</v>
      </c>
      <c r="H8" s="29"/>
      <c r="I8" s="44">
        <f ca="1">TotalEarlyPayments</f>
        <v>900</v>
      </c>
      <c r="J8" s="45"/>
      <c r="K8" s="45"/>
    </row>
    <row r="9" spans="2:12" customFormat="1" ht="24" customHeight="1" x14ac:dyDescent="0.3">
      <c r="B9" s="24" t="s">
        <v>11</v>
      </c>
      <c r="C9" s="27"/>
      <c r="D9" s="16"/>
      <c r="E9" s="17">
        <f ca="1">TODAY()</f>
        <v>45767</v>
      </c>
      <c r="G9" s="25" t="s">
        <v>12</v>
      </c>
      <c r="H9" s="30"/>
      <c r="I9" s="47">
        <f ca="1">TotalInterest</f>
        <v>89.621485965393447</v>
      </c>
      <c r="J9" s="48"/>
      <c r="K9" s="48"/>
    </row>
    <row r="10" spans="2:12" customFormat="1" ht="12.45" customHeight="1" x14ac:dyDescent="0.3">
      <c r="C10" s="6"/>
      <c r="D10" s="6"/>
      <c r="E10" s="7"/>
      <c r="G10" s="18"/>
      <c r="H10" s="18"/>
      <c r="I10" s="49"/>
      <c r="J10" s="49"/>
      <c r="K10" s="49"/>
    </row>
    <row r="11" spans="2:12" customFormat="1" ht="20.7" customHeight="1" x14ac:dyDescent="0.3">
      <c r="B11" s="46" t="s">
        <v>13</v>
      </c>
      <c r="C11" s="46"/>
      <c r="D11" s="46"/>
      <c r="E11" s="19">
        <v>100</v>
      </c>
      <c r="F11" s="9"/>
      <c r="G11" s="50" t="s">
        <v>14</v>
      </c>
      <c r="H11" s="50"/>
      <c r="I11" s="51" t="s">
        <v>15</v>
      </c>
      <c r="J11" s="51"/>
      <c r="K11" s="51"/>
    </row>
    <row r="12" spans="2:12" customFormat="1" ht="31.95" customHeight="1" x14ac:dyDescent="0.3">
      <c r="B12" s="20"/>
    </row>
    <row r="13" spans="2:12" s="39" customFormat="1" ht="48" customHeight="1" x14ac:dyDescent="0.3">
      <c r="B13" s="38" t="s">
        <v>16</v>
      </c>
      <c r="C13" s="38" t="s">
        <v>17</v>
      </c>
      <c r="D13" s="38" t="s">
        <v>18</v>
      </c>
      <c r="E13" s="38" t="s">
        <v>4</v>
      </c>
      <c r="F13" s="38" t="s">
        <v>19</v>
      </c>
      <c r="G13" s="38" t="s">
        <v>20</v>
      </c>
      <c r="H13" s="38" t="s">
        <v>21</v>
      </c>
      <c r="I13" s="38" t="s">
        <v>22</v>
      </c>
      <c r="J13" s="38" t="s">
        <v>23</v>
      </c>
      <c r="K13" s="38" t="s">
        <v>24</v>
      </c>
    </row>
    <row r="14" spans="2:12" customFormat="1" ht="24" customHeight="1" x14ac:dyDescent="0.3">
      <c r="B14" s="21">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45767</v>
      </c>
      <c r="D14" s="5">
        <f ca="1">IF(PaymentSchedule3[[#This Row],[Payment number]]&lt;&gt;"",IF(ROW()-ROW(PaymentSchedule3[[#Headers],[Beginning
balance]])=1,LoanAmount,INDEX(PaymentSchedule3[Ending
balance],ROW()-ROW(PaymentSchedule3[[#Headers],[Beginning
balance]])-1)),"")</f>
        <v>5000</v>
      </c>
      <c r="E14" s="5">
        <f ca="1">IF(PaymentSchedule3[[#This Row],[Payment number]]&lt;&gt;"",ScheduledPayment,"")</f>
        <v>425.74952097778959</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4" s="5">
        <f ca="1">IF(PaymentSchedule3[[#This Row],[Payment number]]&lt;&gt;"",PaymentSchedule3[[#This Row],[Total
payment]]-PaymentSchedule3[[#This Row],[Interest]],"")</f>
        <v>509.08285431112296</v>
      </c>
      <c r="I14" s="5">
        <f ca="1">IF(PaymentSchedule3[[#This Row],[Payment number]]&lt;&gt;"",PaymentSchedule3[[#This Row],[Beginning
balance]]*(InterestRate/PaymentsPerYear),"")</f>
        <v>16.666666666666668</v>
      </c>
      <c r="J14" s="5">
        <f ca="1">IF(PaymentSchedule3[[#This Row],[Payment number]]&lt;&gt;"",IF(PaymentSchedule3[[#This Row],[Scheduled payment]]+PaymentSchedule3[[#This Row],[Extra
payment]]&lt;=PaymentSchedule3[[#This Row],[Beginning
balance]],PaymentSchedule3[[#This Row],[Beginning
balance]]-PaymentSchedule3[[#This Row],[Principal]],0),"")</f>
        <v>4490.9171456888771</v>
      </c>
      <c r="K14" s="5">
        <f ca="1">IF(PaymentSchedule3[[#This Row],[Payment number]]&lt;&gt;"",SUM(INDEX(PaymentSchedule3[Interest],1,1):PaymentSchedule3[[#This Row],[Interest]]),"")</f>
        <v>16.666666666666668</v>
      </c>
    </row>
    <row r="15" spans="2:12" customFormat="1" ht="24" customHeight="1" x14ac:dyDescent="0.3">
      <c r="B15" s="21">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45797</v>
      </c>
      <c r="D15" s="5">
        <f ca="1">IF(PaymentSchedule3[[#This Row],[Payment number]]&lt;&gt;"",IF(ROW()-ROW(PaymentSchedule3[[#Headers],[Beginning
balance]])=1,LoanAmount,INDEX(PaymentSchedule3[Ending
balance],ROW()-ROW(PaymentSchedule3[[#Headers],[Beginning
balance]])-1)),"")</f>
        <v>4490.9171456888771</v>
      </c>
      <c r="E15" s="5">
        <f ca="1">IF(PaymentSchedule3[[#This Row],[Payment number]]&lt;&gt;"",ScheduledPayment,"")</f>
        <v>425.74952097778959</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5" s="5">
        <f ca="1">IF(PaymentSchedule3[[#This Row],[Payment number]]&lt;&gt;"",PaymentSchedule3[[#This Row],[Total
payment]]-PaymentSchedule3[[#This Row],[Interest]],"")</f>
        <v>510.77979715882674</v>
      </c>
      <c r="I15" s="5">
        <f ca="1">IF(PaymentSchedule3[[#This Row],[Payment number]]&lt;&gt;"",PaymentSchedule3[[#This Row],[Beginning
balance]]*(InterestRate/PaymentsPerYear),"")</f>
        <v>14.969723818962924</v>
      </c>
      <c r="J15" s="5">
        <f ca="1">IF(PaymentSchedule3[[#This Row],[Payment number]]&lt;&gt;"",IF(PaymentSchedule3[[#This Row],[Scheduled payment]]+PaymentSchedule3[[#This Row],[Extra
payment]]&lt;=PaymentSchedule3[[#This Row],[Beginning
balance]],PaymentSchedule3[[#This Row],[Beginning
balance]]-PaymentSchedule3[[#This Row],[Principal]],0),"")</f>
        <v>3980.1373485300505</v>
      </c>
      <c r="K15" s="5">
        <f ca="1">IF(PaymentSchedule3[[#This Row],[Payment number]]&lt;&gt;"",SUM(INDEX(PaymentSchedule3[Interest],1,1):PaymentSchedule3[[#This Row],[Interest]]),"")</f>
        <v>31.63639048562959</v>
      </c>
    </row>
    <row r="16" spans="2:12" customFormat="1" ht="24" customHeight="1" x14ac:dyDescent="0.3">
      <c r="B16" s="21">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45828</v>
      </c>
      <c r="D16" s="5">
        <f ca="1">IF(PaymentSchedule3[[#This Row],[Payment number]]&lt;&gt;"",IF(ROW()-ROW(PaymentSchedule3[[#Headers],[Beginning
balance]])=1,LoanAmount,INDEX(PaymentSchedule3[Ending
balance],ROW()-ROW(PaymentSchedule3[[#Headers],[Beginning
balance]])-1)),"")</f>
        <v>3980.1373485300505</v>
      </c>
      <c r="E16" s="5">
        <f ca="1">IF(PaymentSchedule3[[#This Row],[Payment number]]&lt;&gt;"",ScheduledPayment,"")</f>
        <v>425.74952097778959</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6" s="5">
        <f ca="1">IF(PaymentSchedule3[[#This Row],[Payment number]]&lt;&gt;"",PaymentSchedule3[[#This Row],[Total
payment]]-PaymentSchedule3[[#This Row],[Interest]],"")</f>
        <v>512.48239648268952</v>
      </c>
      <c r="I16" s="5">
        <f ca="1">IF(PaymentSchedule3[[#This Row],[Payment number]]&lt;&gt;"",PaymentSchedule3[[#This Row],[Beginning
balance]]*(InterestRate/PaymentsPerYear),"")</f>
        <v>13.26712449510017</v>
      </c>
      <c r="J16" s="5">
        <f ca="1">IF(PaymentSchedule3[[#This Row],[Payment number]]&lt;&gt;"",IF(PaymentSchedule3[[#This Row],[Scheduled payment]]+PaymentSchedule3[[#This Row],[Extra
payment]]&lt;=PaymentSchedule3[[#This Row],[Beginning
balance]],PaymentSchedule3[[#This Row],[Beginning
balance]]-PaymentSchedule3[[#This Row],[Principal]],0),"")</f>
        <v>3467.6549520473609</v>
      </c>
      <c r="K16" s="5">
        <f ca="1">IF(PaymentSchedule3[[#This Row],[Payment number]]&lt;&gt;"",SUM(INDEX(PaymentSchedule3[Interest],1,1):PaymentSchedule3[[#This Row],[Interest]]),"")</f>
        <v>44.90351498072976</v>
      </c>
    </row>
    <row r="17" spans="2:11" customFormat="1" ht="24" customHeight="1" x14ac:dyDescent="0.3">
      <c r="B17" s="21">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45858</v>
      </c>
      <c r="D17" s="5">
        <f ca="1">IF(PaymentSchedule3[[#This Row],[Payment number]]&lt;&gt;"",IF(ROW()-ROW(PaymentSchedule3[[#Headers],[Beginning
balance]])=1,LoanAmount,INDEX(PaymentSchedule3[Ending
balance],ROW()-ROW(PaymentSchedule3[[#Headers],[Beginning
balance]])-1)),"")</f>
        <v>3467.6549520473609</v>
      </c>
      <c r="E17" s="5">
        <f ca="1">IF(PaymentSchedule3[[#This Row],[Payment number]]&lt;&gt;"",ScheduledPayment,"")</f>
        <v>425.74952097778959</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7" s="5">
        <f ca="1">IF(PaymentSchedule3[[#This Row],[Payment number]]&lt;&gt;"",PaymentSchedule3[[#This Row],[Total
payment]]-PaymentSchedule3[[#This Row],[Interest]],"")</f>
        <v>514.19067113763174</v>
      </c>
      <c r="I17" s="5">
        <f ca="1">IF(PaymentSchedule3[[#This Row],[Payment number]]&lt;&gt;"",PaymentSchedule3[[#This Row],[Beginning
balance]]*(InterestRate/PaymentsPerYear),"")</f>
        <v>11.558849840157871</v>
      </c>
      <c r="J17" s="5">
        <f ca="1">IF(PaymentSchedule3[[#This Row],[Payment number]]&lt;&gt;"",IF(PaymentSchedule3[[#This Row],[Scheduled payment]]+PaymentSchedule3[[#This Row],[Extra
payment]]&lt;=PaymentSchedule3[[#This Row],[Beginning
balance]],PaymentSchedule3[[#This Row],[Beginning
balance]]-PaymentSchedule3[[#This Row],[Principal]],0),"")</f>
        <v>2953.464280909729</v>
      </c>
      <c r="K17" s="5">
        <f ca="1">IF(PaymentSchedule3[[#This Row],[Payment number]]&lt;&gt;"",SUM(INDEX(PaymentSchedule3[Interest],1,1):PaymentSchedule3[[#This Row],[Interest]]),"")</f>
        <v>56.462364820887629</v>
      </c>
    </row>
    <row r="18" spans="2:11" customFormat="1" ht="24" customHeight="1" x14ac:dyDescent="0.3">
      <c r="B18" s="21">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45889</v>
      </c>
      <c r="D18" s="5">
        <f ca="1">IF(PaymentSchedule3[[#This Row],[Payment number]]&lt;&gt;"",IF(ROW()-ROW(PaymentSchedule3[[#Headers],[Beginning
balance]])=1,LoanAmount,INDEX(PaymentSchedule3[Ending
balance],ROW()-ROW(PaymentSchedule3[[#Headers],[Beginning
balance]])-1)),"")</f>
        <v>2953.464280909729</v>
      </c>
      <c r="E18" s="5">
        <f ca="1">IF(PaymentSchedule3[[#This Row],[Payment number]]&lt;&gt;"",ScheduledPayment,"")</f>
        <v>425.74952097778959</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8" s="5">
        <f ca="1">IF(PaymentSchedule3[[#This Row],[Payment number]]&lt;&gt;"",PaymentSchedule3[[#This Row],[Total
payment]]-PaymentSchedule3[[#This Row],[Interest]],"")</f>
        <v>515.90464004142393</v>
      </c>
      <c r="I18" s="5">
        <f ca="1">IF(PaymentSchedule3[[#This Row],[Payment number]]&lt;&gt;"",PaymentSchedule3[[#This Row],[Beginning
balance]]*(InterestRate/PaymentsPerYear),"")</f>
        <v>9.8448809363657634</v>
      </c>
      <c r="J18" s="5">
        <f ca="1">IF(PaymentSchedule3[[#This Row],[Payment number]]&lt;&gt;"",IF(PaymentSchedule3[[#This Row],[Scheduled payment]]+PaymentSchedule3[[#This Row],[Extra
payment]]&lt;=PaymentSchedule3[[#This Row],[Beginning
balance]],PaymentSchedule3[[#This Row],[Beginning
balance]]-PaymentSchedule3[[#This Row],[Principal]],0),"")</f>
        <v>2437.559640868305</v>
      </c>
      <c r="K18" s="5">
        <f ca="1">IF(PaymentSchedule3[[#This Row],[Payment number]]&lt;&gt;"",SUM(INDEX(PaymentSchedule3[Interest],1,1):PaymentSchedule3[[#This Row],[Interest]]),"")</f>
        <v>66.307245757253398</v>
      </c>
    </row>
    <row r="19" spans="2:11" customFormat="1" ht="24" customHeight="1" x14ac:dyDescent="0.3">
      <c r="B19" s="21">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45920</v>
      </c>
      <c r="D19" s="5">
        <f ca="1">IF(PaymentSchedule3[[#This Row],[Payment number]]&lt;&gt;"",IF(ROW()-ROW(PaymentSchedule3[[#Headers],[Beginning
balance]])=1,LoanAmount,INDEX(PaymentSchedule3[Ending
balance],ROW()-ROW(PaymentSchedule3[[#Headers],[Beginning
balance]])-1)),"")</f>
        <v>2437.559640868305</v>
      </c>
      <c r="E19" s="5">
        <f ca="1">IF(PaymentSchedule3[[#This Row],[Payment number]]&lt;&gt;"",ScheduledPayment,"")</f>
        <v>425.74952097778959</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9" s="5">
        <f ca="1">IF(PaymentSchedule3[[#This Row],[Payment number]]&lt;&gt;"",PaymentSchedule3[[#This Row],[Total
payment]]-PaymentSchedule3[[#This Row],[Interest]],"")</f>
        <v>517.62432217489527</v>
      </c>
      <c r="I19" s="5">
        <f ca="1">IF(PaymentSchedule3[[#This Row],[Payment number]]&lt;&gt;"",PaymentSchedule3[[#This Row],[Beginning
balance]]*(InterestRate/PaymentsPerYear),"")</f>
        <v>8.1251988028943511</v>
      </c>
      <c r="J19" s="5">
        <f ca="1">IF(PaymentSchedule3[[#This Row],[Payment number]]&lt;&gt;"",IF(PaymentSchedule3[[#This Row],[Scheduled payment]]+PaymentSchedule3[[#This Row],[Extra
payment]]&lt;=PaymentSchedule3[[#This Row],[Beginning
balance]],PaymentSchedule3[[#This Row],[Beginning
balance]]-PaymentSchedule3[[#This Row],[Principal]],0),"")</f>
        <v>1919.9353186934097</v>
      </c>
      <c r="K19" s="5">
        <f ca="1">IF(PaymentSchedule3[[#This Row],[Payment number]]&lt;&gt;"",SUM(INDEX(PaymentSchedule3[Interest],1,1):PaymentSchedule3[[#This Row],[Interest]]),"")</f>
        <v>74.432444560147744</v>
      </c>
    </row>
    <row r="20" spans="2:11" customFormat="1" ht="24" customHeight="1" x14ac:dyDescent="0.3">
      <c r="B20" s="21">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45950</v>
      </c>
      <c r="D20" s="5">
        <f ca="1">IF(PaymentSchedule3[[#This Row],[Payment number]]&lt;&gt;"",IF(ROW()-ROW(PaymentSchedule3[[#Headers],[Beginning
balance]])=1,LoanAmount,INDEX(PaymentSchedule3[Ending
balance],ROW()-ROW(PaymentSchedule3[[#Headers],[Beginning
balance]])-1)),"")</f>
        <v>1919.9353186934097</v>
      </c>
      <c r="E20" s="5">
        <f ca="1">IF(PaymentSchedule3[[#This Row],[Payment number]]&lt;&gt;"",ScheduledPayment,"")</f>
        <v>425.74952097778959</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0" s="5">
        <f ca="1">IF(PaymentSchedule3[[#This Row],[Payment number]]&lt;&gt;"",PaymentSchedule3[[#This Row],[Total
payment]]-PaymentSchedule3[[#This Row],[Interest]],"")</f>
        <v>519.34973658214494</v>
      </c>
      <c r="I20" s="5">
        <f ca="1">IF(PaymentSchedule3[[#This Row],[Payment number]]&lt;&gt;"",PaymentSchedule3[[#This Row],[Beginning
balance]]*(InterestRate/PaymentsPerYear),"")</f>
        <v>6.3997843956446996</v>
      </c>
      <c r="J20" s="5">
        <f ca="1">IF(PaymentSchedule3[[#This Row],[Payment number]]&lt;&gt;"",IF(PaymentSchedule3[[#This Row],[Scheduled payment]]+PaymentSchedule3[[#This Row],[Extra
payment]]&lt;=PaymentSchedule3[[#This Row],[Beginning
balance]],PaymentSchedule3[[#This Row],[Beginning
balance]]-PaymentSchedule3[[#This Row],[Principal]],0),"")</f>
        <v>1400.5855821112648</v>
      </c>
      <c r="K20" s="5">
        <f ca="1">IF(PaymentSchedule3[[#This Row],[Payment number]]&lt;&gt;"",SUM(INDEX(PaymentSchedule3[Interest],1,1):PaymentSchedule3[[#This Row],[Interest]]),"")</f>
        <v>80.832228955792445</v>
      </c>
    </row>
    <row r="21" spans="2:11" customFormat="1" ht="24" customHeight="1" x14ac:dyDescent="0.3">
      <c r="B21" s="21">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45981</v>
      </c>
      <c r="D21" s="5">
        <f ca="1">IF(PaymentSchedule3[[#This Row],[Payment number]]&lt;&gt;"",IF(ROW()-ROW(PaymentSchedule3[[#Headers],[Beginning
balance]])=1,LoanAmount,INDEX(PaymentSchedule3[Ending
balance],ROW()-ROW(PaymentSchedule3[[#Headers],[Beginning
balance]])-1)),"")</f>
        <v>1400.5855821112648</v>
      </c>
      <c r="E21" s="5">
        <f ca="1">IF(PaymentSchedule3[[#This Row],[Payment number]]&lt;&gt;"",ScheduledPayment,"")</f>
        <v>425.74952097778959</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1" s="5">
        <f ca="1">IF(PaymentSchedule3[[#This Row],[Payment number]]&lt;&gt;"",PaymentSchedule3[[#This Row],[Total
payment]]-PaymentSchedule3[[#This Row],[Interest]],"")</f>
        <v>521.08090237075214</v>
      </c>
      <c r="I21" s="5">
        <f ca="1">IF(PaymentSchedule3[[#This Row],[Payment number]]&lt;&gt;"",PaymentSchedule3[[#This Row],[Beginning
balance]]*(InterestRate/PaymentsPerYear),"")</f>
        <v>4.6686186070375495</v>
      </c>
      <c r="J21" s="5">
        <f ca="1">IF(PaymentSchedule3[[#This Row],[Payment number]]&lt;&gt;"",IF(PaymentSchedule3[[#This Row],[Scheduled payment]]+PaymentSchedule3[[#This Row],[Extra
payment]]&lt;=PaymentSchedule3[[#This Row],[Beginning
balance]],PaymentSchedule3[[#This Row],[Beginning
balance]]-PaymentSchedule3[[#This Row],[Principal]],0),"")</f>
        <v>879.50467974051264</v>
      </c>
      <c r="K21" s="5">
        <f ca="1">IF(PaymentSchedule3[[#This Row],[Payment number]]&lt;&gt;"",SUM(INDEX(PaymentSchedule3[Interest],1,1):PaymentSchedule3[[#This Row],[Interest]]),"")</f>
        <v>85.500847562829989</v>
      </c>
    </row>
    <row r="22" spans="2:11" customFormat="1" ht="24" customHeight="1" x14ac:dyDescent="0.3">
      <c r="B22" s="21">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46011</v>
      </c>
      <c r="D22" s="5">
        <f ca="1">IF(PaymentSchedule3[[#This Row],[Payment number]]&lt;&gt;"",IF(ROW()-ROW(PaymentSchedule3[[#Headers],[Beginning
balance]])=1,LoanAmount,INDEX(PaymentSchedule3[Ending
balance],ROW()-ROW(PaymentSchedule3[[#Headers],[Beginning
balance]])-1)),"")</f>
        <v>879.50467974051264</v>
      </c>
      <c r="E22" s="5">
        <f ca="1">IF(PaymentSchedule3[[#This Row],[Payment number]]&lt;&gt;"",ScheduledPayment,"")</f>
        <v>425.74952097778959</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2" s="5">
        <f ca="1">IF(PaymentSchedule3[[#This Row],[Payment number]]&lt;&gt;"",PaymentSchedule3[[#This Row],[Total
payment]]-PaymentSchedule3[[#This Row],[Interest]],"")</f>
        <v>522.81783871198797</v>
      </c>
      <c r="I22" s="5">
        <f ca="1">IF(PaymentSchedule3[[#This Row],[Payment number]]&lt;&gt;"",PaymentSchedule3[[#This Row],[Beginning
balance]]*(InterestRate/PaymentsPerYear),"")</f>
        <v>2.931682265801709</v>
      </c>
      <c r="J22" s="5">
        <f ca="1">IF(PaymentSchedule3[[#This Row],[Payment number]]&lt;&gt;"",IF(PaymentSchedule3[[#This Row],[Scheduled payment]]+PaymentSchedule3[[#This Row],[Extra
payment]]&lt;=PaymentSchedule3[[#This Row],[Beginning
balance]],PaymentSchedule3[[#This Row],[Beginning
balance]]-PaymentSchedule3[[#This Row],[Principal]],0),"")</f>
        <v>356.68684102852467</v>
      </c>
      <c r="K22" s="5">
        <f ca="1">IF(PaymentSchedule3[[#This Row],[Payment number]]&lt;&gt;"",SUM(INDEX(PaymentSchedule3[Interest],1,1):PaymentSchedule3[[#This Row],[Interest]]),"")</f>
        <v>88.432529828631701</v>
      </c>
    </row>
    <row r="23" spans="2:11" customFormat="1" ht="24" customHeight="1" x14ac:dyDescent="0.3">
      <c r="B23" s="21">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46042</v>
      </c>
      <c r="D23" s="5">
        <f ca="1">IF(PaymentSchedule3[[#This Row],[Payment number]]&lt;&gt;"",IF(ROW()-ROW(PaymentSchedule3[[#Headers],[Beginning
balance]])=1,LoanAmount,INDEX(PaymentSchedule3[Ending
balance],ROW()-ROW(PaymentSchedule3[[#Headers],[Beginning
balance]])-1)),"")</f>
        <v>356.68684102852467</v>
      </c>
      <c r="E23" s="5">
        <f ca="1">IF(PaymentSchedule3[[#This Row],[Payment number]]&lt;&gt;"",ScheduledPayment,"")</f>
        <v>425.74952097778959</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356.68684102852467</v>
      </c>
      <c r="H23" s="5">
        <f ca="1">IF(PaymentSchedule3[[#This Row],[Payment number]]&lt;&gt;"",PaymentSchedule3[[#This Row],[Total
payment]]-PaymentSchedule3[[#This Row],[Interest]],"")</f>
        <v>355.49788489176291</v>
      </c>
      <c r="I23" s="5">
        <f ca="1">IF(PaymentSchedule3[[#This Row],[Payment number]]&lt;&gt;"",PaymentSchedule3[[#This Row],[Beginning
balance]]*(InterestRate/PaymentsPerYear),"")</f>
        <v>1.1889561367617489</v>
      </c>
      <c r="J23" s="5">
        <f ca="1">IF(PaymentSchedule3[[#This Row],[Payment number]]&lt;&gt;"",IF(PaymentSchedule3[[#This Row],[Scheduled payment]]+PaymentSchedule3[[#This Row],[Extra
payment]]&lt;=PaymentSchedule3[[#This Row],[Beginning
balance]],PaymentSchedule3[[#This Row],[Beginning
balance]]-PaymentSchedule3[[#This Row],[Principal]],0),"")</f>
        <v>0</v>
      </c>
      <c r="K23" s="5">
        <f ca="1">IF(PaymentSchedule3[[#This Row],[Payment number]]&lt;&gt;"",SUM(INDEX(PaymentSchedule3[Interest],1,1):PaymentSchedule3[[#This Row],[Interest]]),"")</f>
        <v>89.621485965393447</v>
      </c>
    </row>
    <row r="24" spans="2:11" ht="24" customHeight="1" x14ac:dyDescent="0.3">
      <c r="B24" s="21">
        <f ca="1">IF(LoanIsGood,IF(ROW()-ROW(PaymentSchedule3[[#Headers],[Payment number]])&gt;ScheduledNumberOfPayments,"",ROW()-ROW(PaymentSchedule3[[#Headers],[Payment number]])),"")</f>
        <v>11</v>
      </c>
      <c r="C24" s="8">
        <f ca="1">IF(PaymentSchedule3[[#This Row],[Payment number]]&lt;&gt;"",EOMONTH(LoanStartDate,ROW(PaymentSchedule3[[#This Row],[Payment number]])-ROW(PaymentSchedule3[[#Headers],[Payment number]])-2)+DAY(LoanStartDate),"")</f>
        <v>46073</v>
      </c>
      <c r="D24" s="5">
        <f ca="1">IF(PaymentSchedule3[[#This Row],[Payment number]]&lt;&gt;"",IF(ROW()-ROW(PaymentSchedule3[[#Headers],[Beginning
balance]])=1,LoanAmount,INDEX(PaymentSchedule3[Ending
balance],ROW()-ROW(PaymentSchedule3[[#Headers],[Beginning
balance]])-1)),"")</f>
        <v>0</v>
      </c>
      <c r="E24" s="5">
        <f ca="1">IF(PaymentSchedule3[[#This Row],[Payment number]]&lt;&gt;"",ScheduledPayment,"")</f>
        <v>425.74952097778959</v>
      </c>
      <c r="F2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4" s="5">
        <f ca="1">IF(PaymentSchedule3[[#This Row],[Payment number]]&lt;&gt;"",PaymentSchedule3[[#This Row],[Total
payment]]-PaymentSchedule3[[#This Row],[Interest]],"")</f>
        <v>0</v>
      </c>
      <c r="I24" s="5">
        <f ca="1">IF(PaymentSchedule3[[#This Row],[Payment number]]&lt;&gt;"",PaymentSchedule3[[#This Row],[Beginning
balance]]*(InterestRate/PaymentsPerYear),"")</f>
        <v>0</v>
      </c>
      <c r="J24" s="5">
        <f ca="1">IF(PaymentSchedule3[[#This Row],[Payment number]]&lt;&gt;"",IF(PaymentSchedule3[[#This Row],[Scheduled payment]]+PaymentSchedule3[[#This Row],[Extra
payment]]&lt;=PaymentSchedule3[[#This Row],[Beginning
balance]],PaymentSchedule3[[#This Row],[Beginning
balance]]-PaymentSchedule3[[#This Row],[Principal]],0),"")</f>
        <v>0</v>
      </c>
      <c r="K24" s="5">
        <f ca="1">IF(PaymentSchedule3[[#This Row],[Payment number]]&lt;&gt;"",SUM(INDEX(PaymentSchedule3[Interest],1,1):PaymentSchedule3[[#This Row],[Interest]]),"")</f>
        <v>89.621485965393447</v>
      </c>
    </row>
    <row r="25" spans="2:11" ht="24" customHeight="1" x14ac:dyDescent="0.3">
      <c r="B25" s="21">
        <f ca="1">IF(LoanIsGood,IF(ROW()-ROW(PaymentSchedule3[[#Headers],[Payment number]])&gt;ScheduledNumberOfPayments,"",ROW()-ROW(PaymentSchedule3[[#Headers],[Payment number]])),"")</f>
        <v>12</v>
      </c>
      <c r="C25" s="8">
        <f ca="1">IF(PaymentSchedule3[[#This Row],[Payment number]]&lt;&gt;"",EOMONTH(LoanStartDate,ROW(PaymentSchedule3[[#This Row],[Payment number]])-ROW(PaymentSchedule3[[#Headers],[Payment number]])-2)+DAY(LoanStartDate),"")</f>
        <v>46101</v>
      </c>
      <c r="D25" s="5">
        <f ca="1">IF(PaymentSchedule3[[#This Row],[Payment number]]&lt;&gt;"",IF(ROW()-ROW(PaymentSchedule3[[#Headers],[Beginning
balance]])=1,LoanAmount,INDEX(PaymentSchedule3[Ending
balance],ROW()-ROW(PaymentSchedule3[[#Headers],[Beginning
balance]])-1)),"")</f>
        <v>0</v>
      </c>
      <c r="E25" s="5">
        <f ca="1">IF(PaymentSchedule3[[#This Row],[Payment number]]&lt;&gt;"",ScheduledPayment,"")</f>
        <v>425.74952097778959</v>
      </c>
      <c r="F2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25" s="5">
        <f ca="1">IF(PaymentSchedule3[[#This Row],[Payment number]]&lt;&gt;"",PaymentSchedule3[[#This Row],[Total
payment]]-PaymentSchedule3[[#This Row],[Interest]],"")</f>
        <v>0</v>
      </c>
      <c r="I25" s="5">
        <f ca="1">IF(PaymentSchedule3[[#This Row],[Payment number]]&lt;&gt;"",PaymentSchedule3[[#This Row],[Beginning
balance]]*(InterestRate/PaymentsPerYear),"")</f>
        <v>0</v>
      </c>
      <c r="J25" s="5">
        <f ca="1">IF(PaymentSchedule3[[#This Row],[Payment number]]&lt;&gt;"",IF(PaymentSchedule3[[#This Row],[Scheduled payment]]+PaymentSchedule3[[#This Row],[Extra
payment]]&lt;=PaymentSchedule3[[#This Row],[Beginning
balance]],PaymentSchedule3[[#This Row],[Beginning
balance]]-PaymentSchedule3[[#This Row],[Principal]],0),"")</f>
        <v>0</v>
      </c>
      <c r="K25" s="5">
        <f ca="1">IF(PaymentSchedule3[[#This Row],[Payment number]]&lt;&gt;"",SUM(INDEX(PaymentSchedule3[Interest],1,1):PaymentSchedule3[[#This Row],[Interest]]),"")</f>
        <v>89.621485965393447</v>
      </c>
    </row>
    <row r="26" spans="2:11" ht="24" customHeight="1" x14ac:dyDescent="0.3">
      <c r="B26" s="21" t="str">
        <f ca="1">IF(LoanIsGood,IF(ROW()-ROW(PaymentSchedule3[[#Headers],[Payment number]])&gt;ScheduledNumberOfPayments,"",ROW()-ROW(PaymentSchedule3[[#Headers],[Payment number]])),"")</f>
        <v/>
      </c>
      <c r="C26" s="8" t="str">
        <f ca="1">IF(PaymentSchedule3[[#This Row],[Payment number]]&lt;&gt;"",EOMONTH(LoanStartDate,ROW(PaymentSchedule3[[#This Row],[Payment number]])-ROW(PaymentSchedule3[[#Headers],[Payment number]])-2)+DAY(LoanStartDate),"")</f>
        <v/>
      </c>
      <c r="D26" s="5" t="str">
        <f ca="1">IF(PaymentSchedule3[[#This Row],[Payment number]]&lt;&gt;"",IF(ROW()-ROW(PaymentSchedule3[[#Headers],[Beginning
balance]])=1,LoanAmount,INDEX(PaymentSchedule3[Ending
balance],ROW()-ROW(PaymentSchedule3[[#Headers],[Beginning
balance]])-1)),"")</f>
        <v/>
      </c>
      <c r="E26" s="5" t="str">
        <f ca="1">IF(PaymentSchedule3[[#This Row],[Payment number]]&lt;&gt;"",ScheduledPayment,"")</f>
        <v/>
      </c>
      <c r="F26" s="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26" s="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26" s="5" t="str">
        <f ca="1">IF(PaymentSchedule3[[#This Row],[Payment number]]&lt;&gt;"",PaymentSchedule3[[#This Row],[Total
payment]]-PaymentSchedule3[[#This Row],[Interest]],"")</f>
        <v/>
      </c>
      <c r="I26" s="5" t="str">
        <f ca="1">IF(PaymentSchedule3[[#This Row],[Payment number]]&lt;&gt;"",PaymentSchedule3[[#This Row],[Beginning
balance]]*(InterestRate/PaymentsPerYear),"")</f>
        <v/>
      </c>
      <c r="J26" s="5" t="str">
        <f ca="1">IF(PaymentSchedule3[[#This Row],[Payment number]]&lt;&gt;"",IF(PaymentSchedule3[[#This Row],[Scheduled payment]]+PaymentSchedule3[[#This Row],[Extra
payment]]&lt;=PaymentSchedule3[[#This Row],[Beginning
balance]],PaymentSchedule3[[#This Row],[Beginning
balance]]-PaymentSchedule3[[#This Row],[Principal]],0),"")</f>
        <v/>
      </c>
      <c r="K26" s="5" t="str">
        <f ca="1">IF(PaymentSchedule3[[#This Row],[Payment number]]&lt;&gt;"",SUM(INDEX(PaymentSchedule3[Interest],1,1):PaymentSchedule3[[#This Row],[Interest]]),"")</f>
        <v/>
      </c>
    </row>
    <row r="27" spans="2:11" ht="24" customHeight="1" x14ac:dyDescent="0.3">
      <c r="B27" s="21" t="str">
        <f ca="1">IF(LoanIsGood,IF(ROW()-ROW(PaymentSchedule3[[#Headers],[Payment number]])&gt;ScheduledNumberOfPayments,"",ROW()-ROW(PaymentSchedule3[[#Headers],[Payment number]])),"")</f>
        <v/>
      </c>
      <c r="C27" s="8" t="str">
        <f ca="1">IF(PaymentSchedule3[[#This Row],[Payment number]]&lt;&gt;"",EOMONTH(LoanStartDate,ROW(PaymentSchedule3[[#This Row],[Payment number]])-ROW(PaymentSchedule3[[#Headers],[Payment number]])-2)+DAY(LoanStartDate),"")</f>
        <v/>
      </c>
      <c r="D27" s="5" t="str">
        <f ca="1">IF(PaymentSchedule3[[#This Row],[Payment number]]&lt;&gt;"",IF(ROW()-ROW(PaymentSchedule3[[#Headers],[Beginning
balance]])=1,LoanAmount,INDEX(PaymentSchedule3[Ending
balance],ROW()-ROW(PaymentSchedule3[[#Headers],[Beginning
balance]])-1)),"")</f>
        <v/>
      </c>
      <c r="E27" s="5" t="str">
        <f ca="1">IF(PaymentSchedule3[[#This Row],[Payment number]]&lt;&gt;"",ScheduledPayment,"")</f>
        <v/>
      </c>
      <c r="F27" s="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27" s="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27" s="5" t="str">
        <f ca="1">IF(PaymentSchedule3[[#This Row],[Payment number]]&lt;&gt;"",PaymentSchedule3[[#This Row],[Total
payment]]-PaymentSchedule3[[#This Row],[Interest]],"")</f>
        <v/>
      </c>
      <c r="I27" s="5" t="str">
        <f ca="1">IF(PaymentSchedule3[[#This Row],[Payment number]]&lt;&gt;"",PaymentSchedule3[[#This Row],[Beginning
balance]]*(InterestRate/PaymentsPerYear),"")</f>
        <v/>
      </c>
      <c r="J27" s="5" t="str">
        <f ca="1">IF(PaymentSchedule3[[#This Row],[Payment number]]&lt;&gt;"",IF(PaymentSchedule3[[#This Row],[Scheduled payment]]+PaymentSchedule3[[#This Row],[Extra
payment]]&lt;=PaymentSchedule3[[#This Row],[Beginning
balance]],PaymentSchedule3[[#This Row],[Beginning
balance]]-PaymentSchedule3[[#This Row],[Principal]],0),"")</f>
        <v/>
      </c>
      <c r="K27" s="5" t="str">
        <f ca="1">IF(PaymentSchedule3[[#This Row],[Payment number]]&lt;&gt;"",SUM(INDEX(PaymentSchedule3[Interest],1,1):PaymentSchedule3[[#This Row],[Interest]]),"")</f>
        <v/>
      </c>
    </row>
    <row r="28" spans="2:11" ht="24" customHeight="1" x14ac:dyDescent="0.3">
      <c r="B28" s="21" t="str">
        <f ca="1">IF(LoanIsGood,IF(ROW()-ROW(PaymentSchedule3[[#Headers],[Payment number]])&gt;ScheduledNumberOfPayments,"",ROW()-ROW(PaymentSchedule3[[#Headers],[Payment number]])),"")</f>
        <v/>
      </c>
      <c r="C28" s="8" t="str">
        <f ca="1">IF(PaymentSchedule3[[#This Row],[Payment number]]&lt;&gt;"",EOMONTH(LoanStartDate,ROW(PaymentSchedule3[[#This Row],[Payment number]])-ROW(PaymentSchedule3[[#Headers],[Payment number]])-2)+DAY(LoanStartDate),"")</f>
        <v/>
      </c>
      <c r="D28" s="5" t="str">
        <f ca="1">IF(PaymentSchedule3[[#This Row],[Payment number]]&lt;&gt;"",IF(ROW()-ROW(PaymentSchedule3[[#Headers],[Beginning
balance]])=1,LoanAmount,INDEX(PaymentSchedule3[Ending
balance],ROW()-ROW(PaymentSchedule3[[#Headers],[Beginning
balance]])-1)),"")</f>
        <v/>
      </c>
      <c r="E28" s="5" t="str">
        <f ca="1">IF(PaymentSchedule3[[#This Row],[Payment number]]&lt;&gt;"",ScheduledPayment,"")</f>
        <v/>
      </c>
      <c r="F28" s="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28" s="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28" s="5" t="str">
        <f ca="1">IF(PaymentSchedule3[[#This Row],[Payment number]]&lt;&gt;"",PaymentSchedule3[[#This Row],[Total
payment]]-PaymentSchedule3[[#This Row],[Interest]],"")</f>
        <v/>
      </c>
      <c r="I28" s="5" t="str">
        <f ca="1">IF(PaymentSchedule3[[#This Row],[Payment number]]&lt;&gt;"",PaymentSchedule3[[#This Row],[Beginning
balance]]*(InterestRate/PaymentsPerYear),"")</f>
        <v/>
      </c>
      <c r="J28" s="5" t="str">
        <f ca="1">IF(PaymentSchedule3[[#This Row],[Payment number]]&lt;&gt;"",IF(PaymentSchedule3[[#This Row],[Scheduled payment]]+PaymentSchedule3[[#This Row],[Extra
payment]]&lt;=PaymentSchedule3[[#This Row],[Beginning
balance]],PaymentSchedule3[[#This Row],[Beginning
balance]]-PaymentSchedule3[[#This Row],[Principal]],0),"")</f>
        <v/>
      </c>
      <c r="K28" s="5" t="str">
        <f ca="1">IF(PaymentSchedule3[[#This Row],[Payment number]]&lt;&gt;"",SUM(INDEX(PaymentSchedule3[Interest],1,1):PaymentSchedule3[[#This Row],[Interest]]),"")</f>
        <v/>
      </c>
    </row>
    <row r="29" spans="2:11" ht="24" customHeight="1" x14ac:dyDescent="0.3">
      <c r="B29" s="21" t="str">
        <f ca="1">IF(LoanIsGood,IF(ROW()-ROW(PaymentSchedule3[[#Headers],[Payment number]])&gt;ScheduledNumberOfPayments,"",ROW()-ROW(PaymentSchedule3[[#Headers],[Payment number]])),"")</f>
        <v/>
      </c>
      <c r="C29" s="8" t="str">
        <f ca="1">IF(PaymentSchedule3[[#This Row],[Payment number]]&lt;&gt;"",EOMONTH(LoanStartDate,ROW(PaymentSchedule3[[#This Row],[Payment number]])-ROW(PaymentSchedule3[[#Headers],[Payment number]])-2)+DAY(LoanStartDate),"")</f>
        <v/>
      </c>
      <c r="D29" s="5" t="str">
        <f ca="1">IF(PaymentSchedule3[[#This Row],[Payment number]]&lt;&gt;"",IF(ROW()-ROW(PaymentSchedule3[[#Headers],[Beginning
balance]])=1,LoanAmount,INDEX(PaymentSchedule3[Ending
balance],ROW()-ROW(PaymentSchedule3[[#Headers],[Beginning
balance]])-1)),"")</f>
        <v/>
      </c>
      <c r="E29" s="5" t="str">
        <f ca="1">IF(PaymentSchedule3[[#This Row],[Payment number]]&lt;&gt;"",ScheduledPayment,"")</f>
        <v/>
      </c>
      <c r="F29" s="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29" s="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29" s="5" t="str">
        <f ca="1">IF(PaymentSchedule3[[#This Row],[Payment number]]&lt;&gt;"",PaymentSchedule3[[#This Row],[Total
payment]]-PaymentSchedule3[[#This Row],[Interest]],"")</f>
        <v/>
      </c>
      <c r="I29" s="5" t="str">
        <f ca="1">IF(PaymentSchedule3[[#This Row],[Payment number]]&lt;&gt;"",PaymentSchedule3[[#This Row],[Beginning
balance]]*(InterestRate/PaymentsPerYear),"")</f>
        <v/>
      </c>
      <c r="J29" s="5" t="str">
        <f ca="1">IF(PaymentSchedule3[[#This Row],[Payment number]]&lt;&gt;"",IF(PaymentSchedule3[[#This Row],[Scheduled payment]]+PaymentSchedule3[[#This Row],[Extra
payment]]&lt;=PaymentSchedule3[[#This Row],[Beginning
balance]],PaymentSchedule3[[#This Row],[Beginning
balance]]-PaymentSchedule3[[#This Row],[Principal]],0),"")</f>
        <v/>
      </c>
      <c r="K29" s="5" t="str">
        <f ca="1">IF(PaymentSchedule3[[#This Row],[Payment number]]&lt;&gt;"",SUM(INDEX(PaymentSchedule3[Interest],1,1):PaymentSchedule3[[#This Row],[Interest]]),"")</f>
        <v/>
      </c>
    </row>
    <row r="30" spans="2:11" ht="24" customHeight="1" x14ac:dyDescent="0.3">
      <c r="B30" s="21" t="str">
        <f ca="1">IF(LoanIsGood,IF(ROW()-ROW(PaymentSchedule3[[#Headers],[Payment number]])&gt;ScheduledNumberOfPayments,"",ROW()-ROW(PaymentSchedule3[[#Headers],[Payment number]])),"")</f>
        <v/>
      </c>
      <c r="C30" s="8" t="str">
        <f ca="1">IF(PaymentSchedule3[[#This Row],[Payment number]]&lt;&gt;"",EOMONTH(LoanStartDate,ROW(PaymentSchedule3[[#This Row],[Payment number]])-ROW(PaymentSchedule3[[#Headers],[Payment number]])-2)+DAY(LoanStartDate),"")</f>
        <v/>
      </c>
      <c r="D30" s="5" t="str">
        <f ca="1">IF(PaymentSchedule3[[#This Row],[Payment number]]&lt;&gt;"",IF(ROW()-ROW(PaymentSchedule3[[#Headers],[Beginning
balance]])=1,LoanAmount,INDEX(PaymentSchedule3[Ending
balance],ROW()-ROW(PaymentSchedule3[[#Headers],[Beginning
balance]])-1)),"")</f>
        <v/>
      </c>
      <c r="E30" s="5" t="str">
        <f ca="1">IF(PaymentSchedule3[[#This Row],[Payment number]]&lt;&gt;"",ScheduledPayment,"")</f>
        <v/>
      </c>
      <c r="F30" s="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0" s="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0" s="5" t="str">
        <f ca="1">IF(PaymentSchedule3[[#This Row],[Payment number]]&lt;&gt;"",PaymentSchedule3[[#This Row],[Total
payment]]-PaymentSchedule3[[#This Row],[Interest]],"")</f>
        <v/>
      </c>
      <c r="I30" s="5" t="str">
        <f ca="1">IF(PaymentSchedule3[[#This Row],[Payment number]]&lt;&gt;"",PaymentSchedule3[[#This Row],[Beginning
balance]]*(InterestRate/PaymentsPerYear),"")</f>
        <v/>
      </c>
      <c r="J30" s="5" t="str">
        <f ca="1">IF(PaymentSchedule3[[#This Row],[Payment number]]&lt;&gt;"",IF(PaymentSchedule3[[#This Row],[Scheduled payment]]+PaymentSchedule3[[#This Row],[Extra
payment]]&lt;=PaymentSchedule3[[#This Row],[Beginning
balance]],PaymentSchedule3[[#This Row],[Beginning
balance]]-PaymentSchedule3[[#This Row],[Principal]],0),"")</f>
        <v/>
      </c>
      <c r="K30" s="5" t="str">
        <f ca="1">IF(PaymentSchedule3[[#This Row],[Payment number]]&lt;&gt;"",SUM(INDEX(PaymentSchedule3[Interest],1,1):PaymentSchedule3[[#This Row],[Interest]]),"")</f>
        <v/>
      </c>
    </row>
    <row r="31" spans="2:11" ht="24" customHeight="1" x14ac:dyDescent="0.3">
      <c r="B31" s="21" t="str">
        <f ca="1">IF(LoanIsGood,IF(ROW()-ROW(PaymentSchedule3[[#Headers],[Payment number]])&gt;ScheduledNumberOfPayments,"",ROW()-ROW(PaymentSchedule3[[#Headers],[Payment number]])),"")</f>
        <v/>
      </c>
      <c r="C31" s="8" t="str">
        <f ca="1">IF(PaymentSchedule3[[#This Row],[Payment number]]&lt;&gt;"",EOMONTH(LoanStartDate,ROW(PaymentSchedule3[[#This Row],[Payment number]])-ROW(PaymentSchedule3[[#Headers],[Payment number]])-2)+DAY(LoanStartDate),"")</f>
        <v/>
      </c>
      <c r="D31" s="5" t="str">
        <f ca="1">IF(PaymentSchedule3[[#This Row],[Payment number]]&lt;&gt;"",IF(ROW()-ROW(PaymentSchedule3[[#Headers],[Beginning
balance]])=1,LoanAmount,INDEX(PaymentSchedule3[Ending
balance],ROW()-ROW(PaymentSchedule3[[#Headers],[Beginning
balance]])-1)),"")</f>
        <v/>
      </c>
      <c r="E31" s="5" t="str">
        <f ca="1">IF(PaymentSchedule3[[#This Row],[Payment number]]&lt;&gt;"",ScheduledPayment,"")</f>
        <v/>
      </c>
      <c r="F31" s="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1" s="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1" s="5" t="str">
        <f ca="1">IF(PaymentSchedule3[[#This Row],[Payment number]]&lt;&gt;"",PaymentSchedule3[[#This Row],[Total
payment]]-PaymentSchedule3[[#This Row],[Interest]],"")</f>
        <v/>
      </c>
      <c r="I31" s="5" t="str">
        <f ca="1">IF(PaymentSchedule3[[#This Row],[Payment number]]&lt;&gt;"",PaymentSchedule3[[#This Row],[Beginning
balance]]*(InterestRate/PaymentsPerYear),"")</f>
        <v/>
      </c>
      <c r="J31" s="5" t="str">
        <f ca="1">IF(PaymentSchedule3[[#This Row],[Payment number]]&lt;&gt;"",IF(PaymentSchedule3[[#This Row],[Scheduled payment]]+PaymentSchedule3[[#This Row],[Extra
payment]]&lt;=PaymentSchedule3[[#This Row],[Beginning
balance]],PaymentSchedule3[[#This Row],[Beginning
balance]]-PaymentSchedule3[[#This Row],[Principal]],0),"")</f>
        <v/>
      </c>
      <c r="K31" s="5" t="str">
        <f ca="1">IF(PaymentSchedule3[[#This Row],[Payment number]]&lt;&gt;"",SUM(INDEX(PaymentSchedule3[Interest],1,1):PaymentSchedule3[[#This Row],[Interest]]),"")</f>
        <v/>
      </c>
    </row>
    <row r="32" spans="2:11" ht="24" customHeight="1" x14ac:dyDescent="0.3">
      <c r="B32" s="31" t="str">
        <f ca="1">IF(LoanIsGood,IF(ROW()-ROW(PaymentSchedule3[[#Headers],[Payment number]])&gt;ScheduledNumberOfPayments,"",ROW()-ROW(PaymentSchedule3[[#Headers],[Payment number]])),"")</f>
        <v/>
      </c>
      <c r="C32" s="32" t="str">
        <f ca="1">IF(PaymentSchedule3[[#This Row],[Payment number]]&lt;&gt;"",EOMONTH(LoanStartDate,ROW(PaymentSchedule3[[#This Row],[Payment number]])-ROW(PaymentSchedule3[[#Headers],[Payment number]])-2)+DAY(LoanStartDate),"")</f>
        <v/>
      </c>
      <c r="D32" s="33" t="str">
        <f ca="1">IF(PaymentSchedule3[[#This Row],[Payment number]]&lt;&gt;"",IF(ROW()-ROW(PaymentSchedule3[[#Headers],[Beginning
balance]])=1,LoanAmount,INDEX(PaymentSchedule3[Ending
balance],ROW()-ROW(PaymentSchedule3[[#Headers],[Beginning
balance]])-1)),"")</f>
        <v/>
      </c>
      <c r="E32" s="33" t="str">
        <f ca="1">IF(PaymentSchedule3[[#This Row],[Payment number]]&lt;&gt;"",ScheduledPayment,"")</f>
        <v/>
      </c>
      <c r="F3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2" s="33" t="str">
        <f ca="1">IF(PaymentSchedule3[[#This Row],[Payment number]]&lt;&gt;"",PaymentSchedule3[[#This Row],[Total
payment]]-PaymentSchedule3[[#This Row],[Interest]],"")</f>
        <v/>
      </c>
      <c r="I32" s="33" t="str">
        <f ca="1">IF(PaymentSchedule3[[#This Row],[Payment number]]&lt;&gt;"",PaymentSchedule3[[#This Row],[Beginning
balance]]*(InterestRate/PaymentsPerYear),"")</f>
        <v/>
      </c>
      <c r="J32" s="33" t="str">
        <f ca="1">IF(PaymentSchedule3[[#This Row],[Payment number]]&lt;&gt;"",IF(PaymentSchedule3[[#This Row],[Scheduled payment]]+PaymentSchedule3[[#This Row],[Extra
payment]]&lt;=PaymentSchedule3[[#This Row],[Beginning
balance]],PaymentSchedule3[[#This Row],[Beginning
balance]]-PaymentSchedule3[[#This Row],[Principal]],0),"")</f>
        <v/>
      </c>
      <c r="K32" s="33" t="str">
        <f ca="1">IF(PaymentSchedule3[[#This Row],[Payment number]]&lt;&gt;"",SUM(INDEX(PaymentSchedule3[Interest],1,1):PaymentSchedule3[[#This Row],[Interest]]),"")</f>
        <v/>
      </c>
    </row>
    <row r="33" spans="2:11" ht="24" customHeight="1" x14ac:dyDescent="0.3">
      <c r="B33" s="31" t="str">
        <f ca="1">IF(LoanIsGood,IF(ROW()-ROW(PaymentSchedule3[[#Headers],[Payment number]])&gt;ScheduledNumberOfPayments,"",ROW()-ROW(PaymentSchedule3[[#Headers],[Payment number]])),"")</f>
        <v/>
      </c>
      <c r="C33" s="32" t="str">
        <f ca="1">IF(PaymentSchedule3[[#This Row],[Payment number]]&lt;&gt;"",EOMONTH(LoanStartDate,ROW(PaymentSchedule3[[#This Row],[Payment number]])-ROW(PaymentSchedule3[[#Headers],[Payment number]])-2)+DAY(LoanStartDate),"")</f>
        <v/>
      </c>
      <c r="D33" s="33" t="str">
        <f ca="1">IF(PaymentSchedule3[[#This Row],[Payment number]]&lt;&gt;"",IF(ROW()-ROW(PaymentSchedule3[[#Headers],[Beginning
balance]])=1,LoanAmount,INDEX(PaymentSchedule3[Ending
balance],ROW()-ROW(PaymentSchedule3[[#Headers],[Beginning
balance]])-1)),"")</f>
        <v/>
      </c>
      <c r="E33" s="33" t="str">
        <f ca="1">IF(PaymentSchedule3[[#This Row],[Payment number]]&lt;&gt;"",ScheduledPayment,"")</f>
        <v/>
      </c>
      <c r="F3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3" s="33" t="str">
        <f ca="1">IF(PaymentSchedule3[[#This Row],[Payment number]]&lt;&gt;"",PaymentSchedule3[[#This Row],[Total
payment]]-PaymentSchedule3[[#This Row],[Interest]],"")</f>
        <v/>
      </c>
      <c r="I33" s="33" t="str">
        <f ca="1">IF(PaymentSchedule3[[#This Row],[Payment number]]&lt;&gt;"",PaymentSchedule3[[#This Row],[Beginning
balance]]*(InterestRate/PaymentsPerYear),"")</f>
        <v/>
      </c>
      <c r="J33" s="33" t="str">
        <f ca="1">IF(PaymentSchedule3[[#This Row],[Payment number]]&lt;&gt;"",IF(PaymentSchedule3[[#This Row],[Scheduled payment]]+PaymentSchedule3[[#This Row],[Extra
payment]]&lt;=PaymentSchedule3[[#This Row],[Beginning
balance]],PaymentSchedule3[[#This Row],[Beginning
balance]]-PaymentSchedule3[[#This Row],[Principal]],0),"")</f>
        <v/>
      </c>
      <c r="K33" s="33" t="str">
        <f ca="1">IF(PaymentSchedule3[[#This Row],[Payment number]]&lt;&gt;"",SUM(INDEX(PaymentSchedule3[Interest],1,1):PaymentSchedule3[[#This Row],[Interest]]),"")</f>
        <v/>
      </c>
    </row>
    <row r="34" spans="2:11" ht="24" customHeight="1" x14ac:dyDescent="0.3">
      <c r="B34" s="31" t="str">
        <f ca="1">IF(LoanIsGood,IF(ROW()-ROW(PaymentSchedule3[[#Headers],[Payment number]])&gt;ScheduledNumberOfPayments,"",ROW()-ROW(PaymentSchedule3[[#Headers],[Payment number]])),"")</f>
        <v/>
      </c>
      <c r="C34" s="32" t="str">
        <f ca="1">IF(PaymentSchedule3[[#This Row],[Payment number]]&lt;&gt;"",EOMONTH(LoanStartDate,ROW(PaymentSchedule3[[#This Row],[Payment number]])-ROW(PaymentSchedule3[[#Headers],[Payment number]])-2)+DAY(LoanStartDate),"")</f>
        <v/>
      </c>
      <c r="D34" s="33" t="str">
        <f ca="1">IF(PaymentSchedule3[[#This Row],[Payment number]]&lt;&gt;"",IF(ROW()-ROW(PaymentSchedule3[[#Headers],[Beginning
balance]])=1,LoanAmount,INDEX(PaymentSchedule3[Ending
balance],ROW()-ROW(PaymentSchedule3[[#Headers],[Beginning
balance]])-1)),"")</f>
        <v/>
      </c>
      <c r="E34" s="33" t="str">
        <f ca="1">IF(PaymentSchedule3[[#This Row],[Payment number]]&lt;&gt;"",ScheduledPayment,"")</f>
        <v/>
      </c>
      <c r="F3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4" s="33" t="str">
        <f ca="1">IF(PaymentSchedule3[[#This Row],[Payment number]]&lt;&gt;"",PaymentSchedule3[[#This Row],[Total
payment]]-PaymentSchedule3[[#This Row],[Interest]],"")</f>
        <v/>
      </c>
      <c r="I34" s="33" t="str">
        <f ca="1">IF(PaymentSchedule3[[#This Row],[Payment number]]&lt;&gt;"",PaymentSchedule3[[#This Row],[Beginning
balance]]*(InterestRate/PaymentsPerYear),"")</f>
        <v/>
      </c>
      <c r="J34" s="33" t="str">
        <f ca="1">IF(PaymentSchedule3[[#This Row],[Payment number]]&lt;&gt;"",IF(PaymentSchedule3[[#This Row],[Scheduled payment]]+PaymentSchedule3[[#This Row],[Extra
payment]]&lt;=PaymentSchedule3[[#This Row],[Beginning
balance]],PaymentSchedule3[[#This Row],[Beginning
balance]]-PaymentSchedule3[[#This Row],[Principal]],0),"")</f>
        <v/>
      </c>
      <c r="K34" s="33" t="str">
        <f ca="1">IF(PaymentSchedule3[[#This Row],[Payment number]]&lt;&gt;"",SUM(INDEX(PaymentSchedule3[Interest],1,1):PaymentSchedule3[[#This Row],[Interest]]),"")</f>
        <v/>
      </c>
    </row>
    <row r="35" spans="2:11" ht="24" customHeight="1" x14ac:dyDescent="0.3">
      <c r="B35" s="31" t="str">
        <f ca="1">IF(LoanIsGood,IF(ROW()-ROW(PaymentSchedule3[[#Headers],[Payment number]])&gt;ScheduledNumberOfPayments,"",ROW()-ROW(PaymentSchedule3[[#Headers],[Payment number]])),"")</f>
        <v/>
      </c>
      <c r="C35" s="32" t="str">
        <f ca="1">IF(PaymentSchedule3[[#This Row],[Payment number]]&lt;&gt;"",EOMONTH(LoanStartDate,ROW(PaymentSchedule3[[#This Row],[Payment number]])-ROW(PaymentSchedule3[[#Headers],[Payment number]])-2)+DAY(LoanStartDate),"")</f>
        <v/>
      </c>
      <c r="D35" s="33" t="str">
        <f ca="1">IF(PaymentSchedule3[[#This Row],[Payment number]]&lt;&gt;"",IF(ROW()-ROW(PaymentSchedule3[[#Headers],[Beginning
balance]])=1,LoanAmount,INDEX(PaymentSchedule3[Ending
balance],ROW()-ROW(PaymentSchedule3[[#Headers],[Beginning
balance]])-1)),"")</f>
        <v/>
      </c>
      <c r="E35" s="33" t="str">
        <f ca="1">IF(PaymentSchedule3[[#This Row],[Payment number]]&lt;&gt;"",ScheduledPayment,"")</f>
        <v/>
      </c>
      <c r="F3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5" s="33" t="str">
        <f ca="1">IF(PaymentSchedule3[[#This Row],[Payment number]]&lt;&gt;"",PaymentSchedule3[[#This Row],[Total
payment]]-PaymentSchedule3[[#This Row],[Interest]],"")</f>
        <v/>
      </c>
      <c r="I35" s="33" t="str">
        <f ca="1">IF(PaymentSchedule3[[#This Row],[Payment number]]&lt;&gt;"",PaymentSchedule3[[#This Row],[Beginning
balance]]*(InterestRate/PaymentsPerYear),"")</f>
        <v/>
      </c>
      <c r="J35" s="33" t="str">
        <f ca="1">IF(PaymentSchedule3[[#This Row],[Payment number]]&lt;&gt;"",IF(PaymentSchedule3[[#This Row],[Scheduled payment]]+PaymentSchedule3[[#This Row],[Extra
payment]]&lt;=PaymentSchedule3[[#This Row],[Beginning
balance]],PaymentSchedule3[[#This Row],[Beginning
balance]]-PaymentSchedule3[[#This Row],[Principal]],0),"")</f>
        <v/>
      </c>
      <c r="K35" s="33" t="str">
        <f ca="1">IF(PaymentSchedule3[[#This Row],[Payment number]]&lt;&gt;"",SUM(INDEX(PaymentSchedule3[Interest],1,1):PaymentSchedule3[[#This Row],[Interest]]),"")</f>
        <v/>
      </c>
    </row>
    <row r="36" spans="2:11" ht="24" customHeight="1" x14ac:dyDescent="0.3">
      <c r="B36" s="31" t="str">
        <f ca="1">IF(LoanIsGood,IF(ROW()-ROW(PaymentSchedule3[[#Headers],[Payment number]])&gt;ScheduledNumberOfPayments,"",ROW()-ROW(PaymentSchedule3[[#Headers],[Payment number]])),"")</f>
        <v/>
      </c>
      <c r="C36" s="32" t="str">
        <f ca="1">IF(PaymentSchedule3[[#This Row],[Payment number]]&lt;&gt;"",EOMONTH(LoanStartDate,ROW(PaymentSchedule3[[#This Row],[Payment number]])-ROW(PaymentSchedule3[[#Headers],[Payment number]])-2)+DAY(LoanStartDate),"")</f>
        <v/>
      </c>
      <c r="D36" s="33" t="str">
        <f ca="1">IF(PaymentSchedule3[[#This Row],[Payment number]]&lt;&gt;"",IF(ROW()-ROW(PaymentSchedule3[[#Headers],[Beginning
balance]])=1,LoanAmount,INDEX(PaymentSchedule3[Ending
balance],ROW()-ROW(PaymentSchedule3[[#Headers],[Beginning
balance]])-1)),"")</f>
        <v/>
      </c>
      <c r="E36" s="33" t="str">
        <f ca="1">IF(PaymentSchedule3[[#This Row],[Payment number]]&lt;&gt;"",ScheduledPayment,"")</f>
        <v/>
      </c>
      <c r="F3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6" s="33" t="str">
        <f ca="1">IF(PaymentSchedule3[[#This Row],[Payment number]]&lt;&gt;"",PaymentSchedule3[[#This Row],[Total
payment]]-PaymentSchedule3[[#This Row],[Interest]],"")</f>
        <v/>
      </c>
      <c r="I36" s="33" t="str">
        <f ca="1">IF(PaymentSchedule3[[#This Row],[Payment number]]&lt;&gt;"",PaymentSchedule3[[#This Row],[Beginning
balance]]*(InterestRate/PaymentsPerYear),"")</f>
        <v/>
      </c>
      <c r="J36" s="33" t="str">
        <f ca="1">IF(PaymentSchedule3[[#This Row],[Payment number]]&lt;&gt;"",IF(PaymentSchedule3[[#This Row],[Scheduled payment]]+PaymentSchedule3[[#This Row],[Extra
payment]]&lt;=PaymentSchedule3[[#This Row],[Beginning
balance]],PaymentSchedule3[[#This Row],[Beginning
balance]]-PaymentSchedule3[[#This Row],[Principal]],0),"")</f>
        <v/>
      </c>
      <c r="K36" s="33" t="str">
        <f ca="1">IF(PaymentSchedule3[[#This Row],[Payment number]]&lt;&gt;"",SUM(INDEX(PaymentSchedule3[Interest],1,1):PaymentSchedule3[[#This Row],[Interest]]),"")</f>
        <v/>
      </c>
    </row>
    <row r="37" spans="2:11" ht="24" customHeight="1" x14ac:dyDescent="0.3">
      <c r="B37" s="31" t="str">
        <f ca="1">IF(LoanIsGood,IF(ROW()-ROW(PaymentSchedule3[[#Headers],[Payment number]])&gt;ScheduledNumberOfPayments,"",ROW()-ROW(PaymentSchedule3[[#Headers],[Payment number]])),"")</f>
        <v/>
      </c>
      <c r="C37" s="32" t="str">
        <f ca="1">IF(PaymentSchedule3[[#This Row],[Payment number]]&lt;&gt;"",EOMONTH(LoanStartDate,ROW(PaymentSchedule3[[#This Row],[Payment number]])-ROW(PaymentSchedule3[[#Headers],[Payment number]])-2)+DAY(LoanStartDate),"")</f>
        <v/>
      </c>
      <c r="D37" s="33" t="str">
        <f ca="1">IF(PaymentSchedule3[[#This Row],[Payment number]]&lt;&gt;"",IF(ROW()-ROW(PaymentSchedule3[[#Headers],[Beginning
balance]])=1,LoanAmount,INDEX(PaymentSchedule3[Ending
balance],ROW()-ROW(PaymentSchedule3[[#Headers],[Beginning
balance]])-1)),"")</f>
        <v/>
      </c>
      <c r="E37" s="33" t="str">
        <f ca="1">IF(PaymentSchedule3[[#This Row],[Payment number]]&lt;&gt;"",ScheduledPayment,"")</f>
        <v/>
      </c>
      <c r="F3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 s="33" t="str">
        <f ca="1">IF(PaymentSchedule3[[#This Row],[Payment number]]&lt;&gt;"",PaymentSchedule3[[#This Row],[Total
payment]]-PaymentSchedule3[[#This Row],[Interest]],"")</f>
        <v/>
      </c>
      <c r="I37" s="33" t="str">
        <f ca="1">IF(PaymentSchedule3[[#This Row],[Payment number]]&lt;&gt;"",PaymentSchedule3[[#This Row],[Beginning
balance]]*(InterestRate/PaymentsPerYear),"")</f>
        <v/>
      </c>
      <c r="J37" s="33" t="str">
        <f ca="1">IF(PaymentSchedule3[[#This Row],[Payment number]]&lt;&gt;"",IF(PaymentSchedule3[[#This Row],[Scheduled payment]]+PaymentSchedule3[[#This Row],[Extra
payment]]&lt;=PaymentSchedule3[[#This Row],[Beginning
balance]],PaymentSchedule3[[#This Row],[Beginning
balance]]-PaymentSchedule3[[#This Row],[Principal]],0),"")</f>
        <v/>
      </c>
      <c r="K37" s="33" t="str">
        <f ca="1">IF(PaymentSchedule3[[#This Row],[Payment number]]&lt;&gt;"",SUM(INDEX(PaymentSchedule3[Interest],1,1):PaymentSchedule3[[#This Row],[Interest]]),"")</f>
        <v/>
      </c>
    </row>
    <row r="38" spans="2:11" ht="24" customHeight="1" x14ac:dyDescent="0.3">
      <c r="B38" s="31" t="str">
        <f ca="1">IF(LoanIsGood,IF(ROW()-ROW(PaymentSchedule3[[#Headers],[Payment number]])&gt;ScheduledNumberOfPayments,"",ROW()-ROW(PaymentSchedule3[[#Headers],[Payment number]])),"")</f>
        <v/>
      </c>
      <c r="C38" s="32" t="str">
        <f ca="1">IF(PaymentSchedule3[[#This Row],[Payment number]]&lt;&gt;"",EOMONTH(LoanStartDate,ROW(PaymentSchedule3[[#This Row],[Payment number]])-ROW(PaymentSchedule3[[#Headers],[Payment number]])-2)+DAY(LoanStartDate),"")</f>
        <v/>
      </c>
      <c r="D38" s="33" t="str">
        <f ca="1">IF(PaymentSchedule3[[#This Row],[Payment number]]&lt;&gt;"",IF(ROW()-ROW(PaymentSchedule3[[#Headers],[Beginning
balance]])=1,LoanAmount,INDEX(PaymentSchedule3[Ending
balance],ROW()-ROW(PaymentSchedule3[[#Headers],[Beginning
balance]])-1)),"")</f>
        <v/>
      </c>
      <c r="E38" s="33" t="str">
        <f ca="1">IF(PaymentSchedule3[[#This Row],[Payment number]]&lt;&gt;"",ScheduledPayment,"")</f>
        <v/>
      </c>
      <c r="F3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 s="33" t="str">
        <f ca="1">IF(PaymentSchedule3[[#This Row],[Payment number]]&lt;&gt;"",PaymentSchedule3[[#This Row],[Total
payment]]-PaymentSchedule3[[#This Row],[Interest]],"")</f>
        <v/>
      </c>
      <c r="I38" s="33" t="str">
        <f ca="1">IF(PaymentSchedule3[[#This Row],[Payment number]]&lt;&gt;"",PaymentSchedule3[[#This Row],[Beginning
balance]]*(InterestRate/PaymentsPerYear),"")</f>
        <v/>
      </c>
      <c r="J38" s="33" t="str">
        <f ca="1">IF(PaymentSchedule3[[#This Row],[Payment number]]&lt;&gt;"",IF(PaymentSchedule3[[#This Row],[Scheduled payment]]+PaymentSchedule3[[#This Row],[Extra
payment]]&lt;=PaymentSchedule3[[#This Row],[Beginning
balance]],PaymentSchedule3[[#This Row],[Beginning
balance]]-PaymentSchedule3[[#This Row],[Principal]],0),"")</f>
        <v/>
      </c>
      <c r="K38" s="33" t="str">
        <f ca="1">IF(PaymentSchedule3[[#This Row],[Payment number]]&lt;&gt;"",SUM(INDEX(PaymentSchedule3[Interest],1,1):PaymentSchedule3[[#This Row],[Interest]]),"")</f>
        <v/>
      </c>
    </row>
    <row r="39" spans="2:11" ht="24" customHeight="1" x14ac:dyDescent="0.3">
      <c r="B39" s="31" t="str">
        <f ca="1">IF(LoanIsGood,IF(ROW()-ROW(PaymentSchedule3[[#Headers],[Payment number]])&gt;ScheduledNumberOfPayments,"",ROW()-ROW(PaymentSchedule3[[#Headers],[Payment number]])),"")</f>
        <v/>
      </c>
      <c r="C39" s="32" t="str">
        <f ca="1">IF(PaymentSchedule3[[#This Row],[Payment number]]&lt;&gt;"",EOMONTH(LoanStartDate,ROW(PaymentSchedule3[[#This Row],[Payment number]])-ROW(PaymentSchedule3[[#Headers],[Payment number]])-2)+DAY(LoanStartDate),"")</f>
        <v/>
      </c>
      <c r="D39" s="33" t="str">
        <f ca="1">IF(PaymentSchedule3[[#This Row],[Payment number]]&lt;&gt;"",IF(ROW()-ROW(PaymentSchedule3[[#Headers],[Beginning
balance]])=1,LoanAmount,INDEX(PaymentSchedule3[Ending
balance],ROW()-ROW(PaymentSchedule3[[#Headers],[Beginning
balance]])-1)),"")</f>
        <v/>
      </c>
      <c r="E39" s="33" t="str">
        <f ca="1">IF(PaymentSchedule3[[#This Row],[Payment number]]&lt;&gt;"",ScheduledPayment,"")</f>
        <v/>
      </c>
      <c r="F3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 s="33" t="str">
        <f ca="1">IF(PaymentSchedule3[[#This Row],[Payment number]]&lt;&gt;"",PaymentSchedule3[[#This Row],[Total
payment]]-PaymentSchedule3[[#This Row],[Interest]],"")</f>
        <v/>
      </c>
      <c r="I39" s="33" t="str">
        <f ca="1">IF(PaymentSchedule3[[#This Row],[Payment number]]&lt;&gt;"",PaymentSchedule3[[#This Row],[Beginning
balance]]*(InterestRate/PaymentsPerYear),"")</f>
        <v/>
      </c>
      <c r="J39" s="33" t="str">
        <f ca="1">IF(PaymentSchedule3[[#This Row],[Payment number]]&lt;&gt;"",IF(PaymentSchedule3[[#This Row],[Scheduled payment]]+PaymentSchedule3[[#This Row],[Extra
payment]]&lt;=PaymentSchedule3[[#This Row],[Beginning
balance]],PaymentSchedule3[[#This Row],[Beginning
balance]]-PaymentSchedule3[[#This Row],[Principal]],0),"")</f>
        <v/>
      </c>
      <c r="K39" s="33" t="str">
        <f ca="1">IF(PaymentSchedule3[[#This Row],[Payment number]]&lt;&gt;"",SUM(INDEX(PaymentSchedule3[Interest],1,1):PaymentSchedule3[[#This Row],[Interest]]),"")</f>
        <v/>
      </c>
    </row>
    <row r="40" spans="2:11" ht="24" customHeight="1" x14ac:dyDescent="0.3">
      <c r="B40" s="31" t="str">
        <f ca="1">IF(LoanIsGood,IF(ROW()-ROW(PaymentSchedule3[[#Headers],[Payment number]])&gt;ScheduledNumberOfPayments,"",ROW()-ROW(PaymentSchedule3[[#Headers],[Payment number]])),"")</f>
        <v/>
      </c>
      <c r="C40" s="32" t="str">
        <f ca="1">IF(PaymentSchedule3[[#This Row],[Payment number]]&lt;&gt;"",EOMONTH(LoanStartDate,ROW(PaymentSchedule3[[#This Row],[Payment number]])-ROW(PaymentSchedule3[[#Headers],[Payment number]])-2)+DAY(LoanStartDate),"")</f>
        <v/>
      </c>
      <c r="D40" s="33" t="str">
        <f ca="1">IF(PaymentSchedule3[[#This Row],[Payment number]]&lt;&gt;"",IF(ROW()-ROW(PaymentSchedule3[[#Headers],[Beginning
balance]])=1,LoanAmount,INDEX(PaymentSchedule3[Ending
balance],ROW()-ROW(PaymentSchedule3[[#Headers],[Beginning
balance]])-1)),"")</f>
        <v/>
      </c>
      <c r="E40" s="33" t="str">
        <f ca="1">IF(PaymentSchedule3[[#This Row],[Payment number]]&lt;&gt;"",ScheduledPayment,"")</f>
        <v/>
      </c>
      <c r="F4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 s="33" t="str">
        <f ca="1">IF(PaymentSchedule3[[#This Row],[Payment number]]&lt;&gt;"",PaymentSchedule3[[#This Row],[Total
payment]]-PaymentSchedule3[[#This Row],[Interest]],"")</f>
        <v/>
      </c>
      <c r="I40" s="33" t="str">
        <f ca="1">IF(PaymentSchedule3[[#This Row],[Payment number]]&lt;&gt;"",PaymentSchedule3[[#This Row],[Beginning
balance]]*(InterestRate/PaymentsPerYear),"")</f>
        <v/>
      </c>
      <c r="J40" s="33" t="str">
        <f ca="1">IF(PaymentSchedule3[[#This Row],[Payment number]]&lt;&gt;"",IF(PaymentSchedule3[[#This Row],[Scheduled payment]]+PaymentSchedule3[[#This Row],[Extra
payment]]&lt;=PaymentSchedule3[[#This Row],[Beginning
balance]],PaymentSchedule3[[#This Row],[Beginning
balance]]-PaymentSchedule3[[#This Row],[Principal]],0),"")</f>
        <v/>
      </c>
      <c r="K40" s="33" t="str">
        <f ca="1">IF(PaymentSchedule3[[#This Row],[Payment number]]&lt;&gt;"",SUM(INDEX(PaymentSchedule3[Interest],1,1):PaymentSchedule3[[#This Row],[Interest]]),"")</f>
        <v/>
      </c>
    </row>
    <row r="41" spans="2:11" ht="24" customHeight="1" x14ac:dyDescent="0.3">
      <c r="B41" s="31" t="str">
        <f ca="1">IF(LoanIsGood,IF(ROW()-ROW(PaymentSchedule3[[#Headers],[Payment number]])&gt;ScheduledNumberOfPayments,"",ROW()-ROW(PaymentSchedule3[[#Headers],[Payment number]])),"")</f>
        <v/>
      </c>
      <c r="C41" s="32" t="str">
        <f ca="1">IF(PaymentSchedule3[[#This Row],[Payment number]]&lt;&gt;"",EOMONTH(LoanStartDate,ROW(PaymentSchedule3[[#This Row],[Payment number]])-ROW(PaymentSchedule3[[#Headers],[Payment number]])-2)+DAY(LoanStartDate),"")</f>
        <v/>
      </c>
      <c r="D41" s="33" t="str">
        <f ca="1">IF(PaymentSchedule3[[#This Row],[Payment number]]&lt;&gt;"",IF(ROW()-ROW(PaymentSchedule3[[#Headers],[Beginning
balance]])=1,LoanAmount,INDEX(PaymentSchedule3[Ending
balance],ROW()-ROW(PaymentSchedule3[[#Headers],[Beginning
balance]])-1)),"")</f>
        <v/>
      </c>
      <c r="E41" s="33" t="str">
        <f ca="1">IF(PaymentSchedule3[[#This Row],[Payment number]]&lt;&gt;"",ScheduledPayment,"")</f>
        <v/>
      </c>
      <c r="F4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 s="33" t="str">
        <f ca="1">IF(PaymentSchedule3[[#This Row],[Payment number]]&lt;&gt;"",PaymentSchedule3[[#This Row],[Total
payment]]-PaymentSchedule3[[#This Row],[Interest]],"")</f>
        <v/>
      </c>
      <c r="I41" s="33" t="str">
        <f ca="1">IF(PaymentSchedule3[[#This Row],[Payment number]]&lt;&gt;"",PaymentSchedule3[[#This Row],[Beginning
balance]]*(InterestRate/PaymentsPerYear),"")</f>
        <v/>
      </c>
      <c r="J41" s="33" t="str">
        <f ca="1">IF(PaymentSchedule3[[#This Row],[Payment number]]&lt;&gt;"",IF(PaymentSchedule3[[#This Row],[Scheduled payment]]+PaymentSchedule3[[#This Row],[Extra
payment]]&lt;=PaymentSchedule3[[#This Row],[Beginning
balance]],PaymentSchedule3[[#This Row],[Beginning
balance]]-PaymentSchedule3[[#This Row],[Principal]],0),"")</f>
        <v/>
      </c>
      <c r="K41" s="33" t="str">
        <f ca="1">IF(PaymentSchedule3[[#This Row],[Payment number]]&lt;&gt;"",SUM(INDEX(PaymentSchedule3[Interest],1,1):PaymentSchedule3[[#This Row],[Interest]]),"")</f>
        <v/>
      </c>
    </row>
    <row r="42" spans="2:11" ht="24" customHeight="1" x14ac:dyDescent="0.3">
      <c r="B42" s="31" t="str">
        <f ca="1">IF(LoanIsGood,IF(ROW()-ROW(PaymentSchedule3[[#Headers],[Payment number]])&gt;ScheduledNumberOfPayments,"",ROW()-ROW(PaymentSchedule3[[#Headers],[Payment number]])),"")</f>
        <v/>
      </c>
      <c r="C42" s="32" t="str">
        <f ca="1">IF(PaymentSchedule3[[#This Row],[Payment number]]&lt;&gt;"",EOMONTH(LoanStartDate,ROW(PaymentSchedule3[[#This Row],[Payment number]])-ROW(PaymentSchedule3[[#Headers],[Payment number]])-2)+DAY(LoanStartDate),"")</f>
        <v/>
      </c>
      <c r="D42" s="33" t="str">
        <f ca="1">IF(PaymentSchedule3[[#This Row],[Payment number]]&lt;&gt;"",IF(ROW()-ROW(PaymentSchedule3[[#Headers],[Beginning
balance]])=1,LoanAmount,INDEX(PaymentSchedule3[Ending
balance],ROW()-ROW(PaymentSchedule3[[#Headers],[Beginning
balance]])-1)),"")</f>
        <v/>
      </c>
      <c r="E42" s="33" t="str">
        <f ca="1">IF(PaymentSchedule3[[#This Row],[Payment number]]&lt;&gt;"",ScheduledPayment,"")</f>
        <v/>
      </c>
      <c r="F4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 s="33" t="str">
        <f ca="1">IF(PaymentSchedule3[[#This Row],[Payment number]]&lt;&gt;"",PaymentSchedule3[[#This Row],[Total
payment]]-PaymentSchedule3[[#This Row],[Interest]],"")</f>
        <v/>
      </c>
      <c r="I42" s="33" t="str">
        <f ca="1">IF(PaymentSchedule3[[#This Row],[Payment number]]&lt;&gt;"",PaymentSchedule3[[#This Row],[Beginning
balance]]*(InterestRate/PaymentsPerYear),"")</f>
        <v/>
      </c>
      <c r="J42" s="33" t="str">
        <f ca="1">IF(PaymentSchedule3[[#This Row],[Payment number]]&lt;&gt;"",IF(PaymentSchedule3[[#This Row],[Scheduled payment]]+PaymentSchedule3[[#This Row],[Extra
payment]]&lt;=PaymentSchedule3[[#This Row],[Beginning
balance]],PaymentSchedule3[[#This Row],[Beginning
balance]]-PaymentSchedule3[[#This Row],[Principal]],0),"")</f>
        <v/>
      </c>
      <c r="K42" s="33" t="str">
        <f ca="1">IF(PaymentSchedule3[[#This Row],[Payment number]]&lt;&gt;"",SUM(INDEX(PaymentSchedule3[Interest],1,1):PaymentSchedule3[[#This Row],[Interest]]),"")</f>
        <v/>
      </c>
    </row>
    <row r="43" spans="2:11" ht="24" customHeight="1" x14ac:dyDescent="0.3">
      <c r="B43" s="31" t="str">
        <f ca="1">IF(LoanIsGood,IF(ROW()-ROW(PaymentSchedule3[[#Headers],[Payment number]])&gt;ScheduledNumberOfPayments,"",ROW()-ROW(PaymentSchedule3[[#Headers],[Payment number]])),"")</f>
        <v/>
      </c>
      <c r="C43" s="32" t="str">
        <f ca="1">IF(PaymentSchedule3[[#This Row],[Payment number]]&lt;&gt;"",EOMONTH(LoanStartDate,ROW(PaymentSchedule3[[#This Row],[Payment number]])-ROW(PaymentSchedule3[[#Headers],[Payment number]])-2)+DAY(LoanStartDate),"")</f>
        <v/>
      </c>
      <c r="D43" s="33" t="str">
        <f ca="1">IF(PaymentSchedule3[[#This Row],[Payment number]]&lt;&gt;"",IF(ROW()-ROW(PaymentSchedule3[[#Headers],[Beginning
balance]])=1,LoanAmount,INDEX(PaymentSchedule3[Ending
balance],ROW()-ROW(PaymentSchedule3[[#Headers],[Beginning
balance]])-1)),"")</f>
        <v/>
      </c>
      <c r="E43" s="33" t="str">
        <f ca="1">IF(PaymentSchedule3[[#This Row],[Payment number]]&lt;&gt;"",ScheduledPayment,"")</f>
        <v/>
      </c>
      <c r="F4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 s="33" t="str">
        <f ca="1">IF(PaymentSchedule3[[#This Row],[Payment number]]&lt;&gt;"",PaymentSchedule3[[#This Row],[Total
payment]]-PaymentSchedule3[[#This Row],[Interest]],"")</f>
        <v/>
      </c>
      <c r="I43" s="33" t="str">
        <f ca="1">IF(PaymentSchedule3[[#This Row],[Payment number]]&lt;&gt;"",PaymentSchedule3[[#This Row],[Beginning
balance]]*(InterestRate/PaymentsPerYear),"")</f>
        <v/>
      </c>
      <c r="J43" s="33" t="str">
        <f ca="1">IF(PaymentSchedule3[[#This Row],[Payment number]]&lt;&gt;"",IF(PaymentSchedule3[[#This Row],[Scheduled payment]]+PaymentSchedule3[[#This Row],[Extra
payment]]&lt;=PaymentSchedule3[[#This Row],[Beginning
balance]],PaymentSchedule3[[#This Row],[Beginning
balance]]-PaymentSchedule3[[#This Row],[Principal]],0),"")</f>
        <v/>
      </c>
      <c r="K43" s="33" t="str">
        <f ca="1">IF(PaymentSchedule3[[#This Row],[Payment number]]&lt;&gt;"",SUM(INDEX(PaymentSchedule3[Interest],1,1):PaymentSchedule3[[#This Row],[Interest]]),"")</f>
        <v/>
      </c>
    </row>
    <row r="44" spans="2:11" ht="24" customHeight="1" x14ac:dyDescent="0.3">
      <c r="B44" s="31" t="str">
        <f ca="1">IF(LoanIsGood,IF(ROW()-ROW(PaymentSchedule3[[#Headers],[Payment number]])&gt;ScheduledNumberOfPayments,"",ROW()-ROW(PaymentSchedule3[[#Headers],[Payment number]])),"")</f>
        <v/>
      </c>
      <c r="C44" s="32" t="str">
        <f ca="1">IF(PaymentSchedule3[[#This Row],[Payment number]]&lt;&gt;"",EOMONTH(LoanStartDate,ROW(PaymentSchedule3[[#This Row],[Payment number]])-ROW(PaymentSchedule3[[#Headers],[Payment number]])-2)+DAY(LoanStartDate),"")</f>
        <v/>
      </c>
      <c r="D44" s="33" t="str">
        <f ca="1">IF(PaymentSchedule3[[#This Row],[Payment number]]&lt;&gt;"",IF(ROW()-ROW(PaymentSchedule3[[#Headers],[Beginning
balance]])=1,LoanAmount,INDEX(PaymentSchedule3[Ending
balance],ROW()-ROW(PaymentSchedule3[[#Headers],[Beginning
balance]])-1)),"")</f>
        <v/>
      </c>
      <c r="E44" s="33" t="str">
        <f ca="1">IF(PaymentSchedule3[[#This Row],[Payment number]]&lt;&gt;"",ScheduledPayment,"")</f>
        <v/>
      </c>
      <c r="F4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 s="33" t="str">
        <f ca="1">IF(PaymentSchedule3[[#This Row],[Payment number]]&lt;&gt;"",PaymentSchedule3[[#This Row],[Total
payment]]-PaymentSchedule3[[#This Row],[Interest]],"")</f>
        <v/>
      </c>
      <c r="I44" s="33" t="str">
        <f ca="1">IF(PaymentSchedule3[[#This Row],[Payment number]]&lt;&gt;"",PaymentSchedule3[[#This Row],[Beginning
balance]]*(InterestRate/PaymentsPerYear),"")</f>
        <v/>
      </c>
      <c r="J44" s="33" t="str">
        <f ca="1">IF(PaymentSchedule3[[#This Row],[Payment number]]&lt;&gt;"",IF(PaymentSchedule3[[#This Row],[Scheduled payment]]+PaymentSchedule3[[#This Row],[Extra
payment]]&lt;=PaymentSchedule3[[#This Row],[Beginning
balance]],PaymentSchedule3[[#This Row],[Beginning
balance]]-PaymentSchedule3[[#This Row],[Principal]],0),"")</f>
        <v/>
      </c>
      <c r="K44" s="33" t="str">
        <f ca="1">IF(PaymentSchedule3[[#This Row],[Payment number]]&lt;&gt;"",SUM(INDEX(PaymentSchedule3[Interest],1,1):PaymentSchedule3[[#This Row],[Interest]]),"")</f>
        <v/>
      </c>
    </row>
    <row r="45" spans="2:11" ht="24" customHeight="1" x14ac:dyDescent="0.3">
      <c r="B45" s="31" t="str">
        <f ca="1">IF(LoanIsGood,IF(ROW()-ROW(PaymentSchedule3[[#Headers],[Payment number]])&gt;ScheduledNumberOfPayments,"",ROW()-ROW(PaymentSchedule3[[#Headers],[Payment number]])),"")</f>
        <v/>
      </c>
      <c r="C45" s="32" t="str">
        <f ca="1">IF(PaymentSchedule3[[#This Row],[Payment number]]&lt;&gt;"",EOMONTH(LoanStartDate,ROW(PaymentSchedule3[[#This Row],[Payment number]])-ROW(PaymentSchedule3[[#Headers],[Payment number]])-2)+DAY(LoanStartDate),"")</f>
        <v/>
      </c>
      <c r="D45" s="33" t="str">
        <f ca="1">IF(PaymentSchedule3[[#This Row],[Payment number]]&lt;&gt;"",IF(ROW()-ROW(PaymentSchedule3[[#Headers],[Beginning
balance]])=1,LoanAmount,INDEX(PaymentSchedule3[Ending
balance],ROW()-ROW(PaymentSchedule3[[#Headers],[Beginning
balance]])-1)),"")</f>
        <v/>
      </c>
      <c r="E45" s="33" t="str">
        <f ca="1">IF(PaymentSchedule3[[#This Row],[Payment number]]&lt;&gt;"",ScheduledPayment,"")</f>
        <v/>
      </c>
      <c r="F4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 s="33" t="str">
        <f ca="1">IF(PaymentSchedule3[[#This Row],[Payment number]]&lt;&gt;"",PaymentSchedule3[[#This Row],[Total
payment]]-PaymentSchedule3[[#This Row],[Interest]],"")</f>
        <v/>
      </c>
      <c r="I45" s="33" t="str">
        <f ca="1">IF(PaymentSchedule3[[#This Row],[Payment number]]&lt;&gt;"",PaymentSchedule3[[#This Row],[Beginning
balance]]*(InterestRate/PaymentsPerYear),"")</f>
        <v/>
      </c>
      <c r="J45" s="33" t="str">
        <f ca="1">IF(PaymentSchedule3[[#This Row],[Payment number]]&lt;&gt;"",IF(PaymentSchedule3[[#This Row],[Scheduled payment]]+PaymentSchedule3[[#This Row],[Extra
payment]]&lt;=PaymentSchedule3[[#This Row],[Beginning
balance]],PaymentSchedule3[[#This Row],[Beginning
balance]]-PaymentSchedule3[[#This Row],[Principal]],0),"")</f>
        <v/>
      </c>
      <c r="K45" s="33" t="str">
        <f ca="1">IF(PaymentSchedule3[[#This Row],[Payment number]]&lt;&gt;"",SUM(INDEX(PaymentSchedule3[Interest],1,1):PaymentSchedule3[[#This Row],[Interest]]),"")</f>
        <v/>
      </c>
    </row>
    <row r="46" spans="2:11" ht="24" customHeight="1" x14ac:dyDescent="0.3">
      <c r="B46" s="31" t="str">
        <f ca="1">IF(LoanIsGood,IF(ROW()-ROW(PaymentSchedule3[[#Headers],[Payment number]])&gt;ScheduledNumberOfPayments,"",ROW()-ROW(PaymentSchedule3[[#Headers],[Payment number]])),"")</f>
        <v/>
      </c>
      <c r="C46" s="32" t="str">
        <f ca="1">IF(PaymentSchedule3[[#This Row],[Payment number]]&lt;&gt;"",EOMONTH(LoanStartDate,ROW(PaymentSchedule3[[#This Row],[Payment number]])-ROW(PaymentSchedule3[[#Headers],[Payment number]])-2)+DAY(LoanStartDate),"")</f>
        <v/>
      </c>
      <c r="D46" s="33" t="str">
        <f ca="1">IF(PaymentSchedule3[[#This Row],[Payment number]]&lt;&gt;"",IF(ROW()-ROW(PaymentSchedule3[[#Headers],[Beginning
balance]])=1,LoanAmount,INDEX(PaymentSchedule3[Ending
balance],ROW()-ROW(PaymentSchedule3[[#Headers],[Beginning
balance]])-1)),"")</f>
        <v/>
      </c>
      <c r="E46" s="33" t="str">
        <f ca="1">IF(PaymentSchedule3[[#This Row],[Payment number]]&lt;&gt;"",ScheduledPayment,"")</f>
        <v/>
      </c>
      <c r="F4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 s="33" t="str">
        <f ca="1">IF(PaymentSchedule3[[#This Row],[Payment number]]&lt;&gt;"",PaymentSchedule3[[#This Row],[Total
payment]]-PaymentSchedule3[[#This Row],[Interest]],"")</f>
        <v/>
      </c>
      <c r="I46" s="33" t="str">
        <f ca="1">IF(PaymentSchedule3[[#This Row],[Payment number]]&lt;&gt;"",PaymentSchedule3[[#This Row],[Beginning
balance]]*(InterestRate/PaymentsPerYear),"")</f>
        <v/>
      </c>
      <c r="J46" s="33" t="str">
        <f ca="1">IF(PaymentSchedule3[[#This Row],[Payment number]]&lt;&gt;"",IF(PaymentSchedule3[[#This Row],[Scheduled payment]]+PaymentSchedule3[[#This Row],[Extra
payment]]&lt;=PaymentSchedule3[[#This Row],[Beginning
balance]],PaymentSchedule3[[#This Row],[Beginning
balance]]-PaymentSchedule3[[#This Row],[Principal]],0),"")</f>
        <v/>
      </c>
      <c r="K46" s="33" t="str">
        <f ca="1">IF(PaymentSchedule3[[#This Row],[Payment number]]&lt;&gt;"",SUM(INDEX(PaymentSchedule3[Interest],1,1):PaymentSchedule3[[#This Row],[Interest]]),"")</f>
        <v/>
      </c>
    </row>
    <row r="47" spans="2:11" ht="24" customHeight="1" x14ac:dyDescent="0.3">
      <c r="B47" s="31" t="str">
        <f ca="1">IF(LoanIsGood,IF(ROW()-ROW(PaymentSchedule3[[#Headers],[Payment number]])&gt;ScheduledNumberOfPayments,"",ROW()-ROW(PaymentSchedule3[[#Headers],[Payment number]])),"")</f>
        <v/>
      </c>
      <c r="C47" s="32" t="str">
        <f ca="1">IF(PaymentSchedule3[[#This Row],[Payment number]]&lt;&gt;"",EOMONTH(LoanStartDate,ROW(PaymentSchedule3[[#This Row],[Payment number]])-ROW(PaymentSchedule3[[#Headers],[Payment number]])-2)+DAY(LoanStartDate),"")</f>
        <v/>
      </c>
      <c r="D47" s="33" t="str">
        <f ca="1">IF(PaymentSchedule3[[#This Row],[Payment number]]&lt;&gt;"",IF(ROW()-ROW(PaymentSchedule3[[#Headers],[Beginning
balance]])=1,LoanAmount,INDEX(PaymentSchedule3[Ending
balance],ROW()-ROW(PaymentSchedule3[[#Headers],[Beginning
balance]])-1)),"")</f>
        <v/>
      </c>
      <c r="E47" s="33" t="str">
        <f ca="1">IF(PaymentSchedule3[[#This Row],[Payment number]]&lt;&gt;"",ScheduledPayment,"")</f>
        <v/>
      </c>
      <c r="F4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 s="33" t="str">
        <f ca="1">IF(PaymentSchedule3[[#This Row],[Payment number]]&lt;&gt;"",PaymentSchedule3[[#This Row],[Total
payment]]-PaymentSchedule3[[#This Row],[Interest]],"")</f>
        <v/>
      </c>
      <c r="I47" s="33" t="str">
        <f ca="1">IF(PaymentSchedule3[[#This Row],[Payment number]]&lt;&gt;"",PaymentSchedule3[[#This Row],[Beginning
balance]]*(InterestRate/PaymentsPerYear),"")</f>
        <v/>
      </c>
      <c r="J47" s="33" t="str">
        <f ca="1">IF(PaymentSchedule3[[#This Row],[Payment number]]&lt;&gt;"",IF(PaymentSchedule3[[#This Row],[Scheduled payment]]+PaymentSchedule3[[#This Row],[Extra
payment]]&lt;=PaymentSchedule3[[#This Row],[Beginning
balance]],PaymentSchedule3[[#This Row],[Beginning
balance]]-PaymentSchedule3[[#This Row],[Principal]],0),"")</f>
        <v/>
      </c>
      <c r="K47" s="33" t="str">
        <f ca="1">IF(PaymentSchedule3[[#This Row],[Payment number]]&lt;&gt;"",SUM(INDEX(PaymentSchedule3[Interest],1,1):PaymentSchedule3[[#This Row],[Interest]]),"")</f>
        <v/>
      </c>
    </row>
    <row r="48" spans="2:11" ht="24" customHeight="1" x14ac:dyDescent="0.3">
      <c r="B48" s="31" t="str">
        <f ca="1">IF(LoanIsGood,IF(ROW()-ROW(PaymentSchedule3[[#Headers],[Payment number]])&gt;ScheduledNumberOfPayments,"",ROW()-ROW(PaymentSchedule3[[#Headers],[Payment number]])),"")</f>
        <v/>
      </c>
      <c r="C48" s="32" t="str">
        <f ca="1">IF(PaymentSchedule3[[#This Row],[Payment number]]&lt;&gt;"",EOMONTH(LoanStartDate,ROW(PaymentSchedule3[[#This Row],[Payment number]])-ROW(PaymentSchedule3[[#Headers],[Payment number]])-2)+DAY(LoanStartDate),"")</f>
        <v/>
      </c>
      <c r="D48" s="33" t="str">
        <f ca="1">IF(PaymentSchedule3[[#This Row],[Payment number]]&lt;&gt;"",IF(ROW()-ROW(PaymentSchedule3[[#Headers],[Beginning
balance]])=1,LoanAmount,INDEX(PaymentSchedule3[Ending
balance],ROW()-ROW(PaymentSchedule3[[#Headers],[Beginning
balance]])-1)),"")</f>
        <v/>
      </c>
      <c r="E48" s="33" t="str">
        <f ca="1">IF(PaymentSchedule3[[#This Row],[Payment number]]&lt;&gt;"",ScheduledPayment,"")</f>
        <v/>
      </c>
      <c r="F4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8" s="33" t="str">
        <f ca="1">IF(PaymentSchedule3[[#This Row],[Payment number]]&lt;&gt;"",PaymentSchedule3[[#This Row],[Total
payment]]-PaymentSchedule3[[#This Row],[Interest]],"")</f>
        <v/>
      </c>
      <c r="I48" s="33" t="str">
        <f ca="1">IF(PaymentSchedule3[[#This Row],[Payment number]]&lt;&gt;"",PaymentSchedule3[[#This Row],[Beginning
balance]]*(InterestRate/PaymentsPerYear),"")</f>
        <v/>
      </c>
      <c r="J48" s="33" t="str">
        <f ca="1">IF(PaymentSchedule3[[#This Row],[Payment number]]&lt;&gt;"",IF(PaymentSchedule3[[#This Row],[Scheduled payment]]+PaymentSchedule3[[#This Row],[Extra
payment]]&lt;=PaymentSchedule3[[#This Row],[Beginning
balance]],PaymentSchedule3[[#This Row],[Beginning
balance]]-PaymentSchedule3[[#This Row],[Principal]],0),"")</f>
        <v/>
      </c>
      <c r="K48" s="33" t="str">
        <f ca="1">IF(PaymentSchedule3[[#This Row],[Payment number]]&lt;&gt;"",SUM(INDEX(PaymentSchedule3[Interest],1,1):PaymentSchedule3[[#This Row],[Interest]]),"")</f>
        <v/>
      </c>
    </row>
    <row r="49" spans="2:11" ht="24" customHeight="1" x14ac:dyDescent="0.3">
      <c r="B49" s="31" t="str">
        <f ca="1">IF(LoanIsGood,IF(ROW()-ROW(PaymentSchedule3[[#Headers],[Payment number]])&gt;ScheduledNumberOfPayments,"",ROW()-ROW(PaymentSchedule3[[#Headers],[Payment number]])),"")</f>
        <v/>
      </c>
      <c r="C49" s="32" t="str">
        <f ca="1">IF(PaymentSchedule3[[#This Row],[Payment number]]&lt;&gt;"",EOMONTH(LoanStartDate,ROW(PaymentSchedule3[[#This Row],[Payment number]])-ROW(PaymentSchedule3[[#Headers],[Payment number]])-2)+DAY(LoanStartDate),"")</f>
        <v/>
      </c>
      <c r="D49" s="33" t="str">
        <f ca="1">IF(PaymentSchedule3[[#This Row],[Payment number]]&lt;&gt;"",IF(ROW()-ROW(PaymentSchedule3[[#Headers],[Beginning
balance]])=1,LoanAmount,INDEX(PaymentSchedule3[Ending
balance],ROW()-ROW(PaymentSchedule3[[#Headers],[Beginning
balance]])-1)),"")</f>
        <v/>
      </c>
      <c r="E49" s="33" t="str">
        <f ca="1">IF(PaymentSchedule3[[#This Row],[Payment number]]&lt;&gt;"",ScheduledPayment,"")</f>
        <v/>
      </c>
      <c r="F4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9" s="33" t="str">
        <f ca="1">IF(PaymentSchedule3[[#This Row],[Payment number]]&lt;&gt;"",PaymentSchedule3[[#This Row],[Total
payment]]-PaymentSchedule3[[#This Row],[Interest]],"")</f>
        <v/>
      </c>
      <c r="I49" s="33" t="str">
        <f ca="1">IF(PaymentSchedule3[[#This Row],[Payment number]]&lt;&gt;"",PaymentSchedule3[[#This Row],[Beginning
balance]]*(InterestRate/PaymentsPerYear),"")</f>
        <v/>
      </c>
      <c r="J49" s="33" t="str">
        <f ca="1">IF(PaymentSchedule3[[#This Row],[Payment number]]&lt;&gt;"",IF(PaymentSchedule3[[#This Row],[Scheduled payment]]+PaymentSchedule3[[#This Row],[Extra
payment]]&lt;=PaymentSchedule3[[#This Row],[Beginning
balance]],PaymentSchedule3[[#This Row],[Beginning
balance]]-PaymentSchedule3[[#This Row],[Principal]],0),"")</f>
        <v/>
      </c>
      <c r="K49" s="33" t="str">
        <f ca="1">IF(PaymentSchedule3[[#This Row],[Payment number]]&lt;&gt;"",SUM(INDEX(PaymentSchedule3[Interest],1,1):PaymentSchedule3[[#This Row],[Interest]]),"")</f>
        <v/>
      </c>
    </row>
    <row r="50" spans="2:11" ht="24" customHeight="1" x14ac:dyDescent="0.3">
      <c r="B50" s="31" t="str">
        <f ca="1">IF(LoanIsGood,IF(ROW()-ROW(PaymentSchedule3[[#Headers],[Payment number]])&gt;ScheduledNumberOfPayments,"",ROW()-ROW(PaymentSchedule3[[#Headers],[Payment number]])),"")</f>
        <v/>
      </c>
      <c r="C50" s="32" t="str">
        <f ca="1">IF(PaymentSchedule3[[#This Row],[Payment number]]&lt;&gt;"",EOMONTH(LoanStartDate,ROW(PaymentSchedule3[[#This Row],[Payment number]])-ROW(PaymentSchedule3[[#Headers],[Payment number]])-2)+DAY(LoanStartDate),"")</f>
        <v/>
      </c>
      <c r="D50" s="33" t="str">
        <f ca="1">IF(PaymentSchedule3[[#This Row],[Payment number]]&lt;&gt;"",IF(ROW()-ROW(PaymentSchedule3[[#Headers],[Beginning
balance]])=1,LoanAmount,INDEX(PaymentSchedule3[Ending
balance],ROW()-ROW(PaymentSchedule3[[#Headers],[Beginning
balance]])-1)),"")</f>
        <v/>
      </c>
      <c r="E50" s="33" t="str">
        <f ca="1">IF(PaymentSchedule3[[#This Row],[Payment number]]&lt;&gt;"",ScheduledPayment,"")</f>
        <v/>
      </c>
      <c r="F5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0" s="33" t="str">
        <f ca="1">IF(PaymentSchedule3[[#This Row],[Payment number]]&lt;&gt;"",PaymentSchedule3[[#This Row],[Total
payment]]-PaymentSchedule3[[#This Row],[Interest]],"")</f>
        <v/>
      </c>
      <c r="I50" s="33" t="str">
        <f ca="1">IF(PaymentSchedule3[[#This Row],[Payment number]]&lt;&gt;"",PaymentSchedule3[[#This Row],[Beginning
balance]]*(InterestRate/PaymentsPerYear),"")</f>
        <v/>
      </c>
      <c r="J50" s="33" t="str">
        <f ca="1">IF(PaymentSchedule3[[#This Row],[Payment number]]&lt;&gt;"",IF(PaymentSchedule3[[#This Row],[Scheduled payment]]+PaymentSchedule3[[#This Row],[Extra
payment]]&lt;=PaymentSchedule3[[#This Row],[Beginning
balance]],PaymentSchedule3[[#This Row],[Beginning
balance]]-PaymentSchedule3[[#This Row],[Principal]],0),"")</f>
        <v/>
      </c>
      <c r="K50" s="33" t="str">
        <f ca="1">IF(PaymentSchedule3[[#This Row],[Payment number]]&lt;&gt;"",SUM(INDEX(PaymentSchedule3[Interest],1,1):PaymentSchedule3[[#This Row],[Interest]]),"")</f>
        <v/>
      </c>
    </row>
    <row r="51" spans="2:11" ht="24" customHeight="1" x14ac:dyDescent="0.3">
      <c r="B51" s="31" t="str">
        <f ca="1">IF(LoanIsGood,IF(ROW()-ROW(PaymentSchedule3[[#Headers],[Payment number]])&gt;ScheduledNumberOfPayments,"",ROW()-ROW(PaymentSchedule3[[#Headers],[Payment number]])),"")</f>
        <v/>
      </c>
      <c r="C51" s="32" t="str">
        <f ca="1">IF(PaymentSchedule3[[#This Row],[Payment number]]&lt;&gt;"",EOMONTH(LoanStartDate,ROW(PaymentSchedule3[[#This Row],[Payment number]])-ROW(PaymentSchedule3[[#Headers],[Payment number]])-2)+DAY(LoanStartDate),"")</f>
        <v/>
      </c>
      <c r="D51" s="33" t="str">
        <f ca="1">IF(PaymentSchedule3[[#This Row],[Payment number]]&lt;&gt;"",IF(ROW()-ROW(PaymentSchedule3[[#Headers],[Beginning
balance]])=1,LoanAmount,INDEX(PaymentSchedule3[Ending
balance],ROW()-ROW(PaymentSchedule3[[#Headers],[Beginning
balance]])-1)),"")</f>
        <v/>
      </c>
      <c r="E51" s="33" t="str">
        <f ca="1">IF(PaymentSchedule3[[#This Row],[Payment number]]&lt;&gt;"",ScheduledPayment,"")</f>
        <v/>
      </c>
      <c r="F5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1" s="33" t="str">
        <f ca="1">IF(PaymentSchedule3[[#This Row],[Payment number]]&lt;&gt;"",PaymentSchedule3[[#This Row],[Total
payment]]-PaymentSchedule3[[#This Row],[Interest]],"")</f>
        <v/>
      </c>
      <c r="I51" s="33" t="str">
        <f ca="1">IF(PaymentSchedule3[[#This Row],[Payment number]]&lt;&gt;"",PaymentSchedule3[[#This Row],[Beginning
balance]]*(InterestRate/PaymentsPerYear),"")</f>
        <v/>
      </c>
      <c r="J51" s="33" t="str">
        <f ca="1">IF(PaymentSchedule3[[#This Row],[Payment number]]&lt;&gt;"",IF(PaymentSchedule3[[#This Row],[Scheduled payment]]+PaymentSchedule3[[#This Row],[Extra
payment]]&lt;=PaymentSchedule3[[#This Row],[Beginning
balance]],PaymentSchedule3[[#This Row],[Beginning
balance]]-PaymentSchedule3[[#This Row],[Principal]],0),"")</f>
        <v/>
      </c>
      <c r="K51" s="33" t="str">
        <f ca="1">IF(PaymentSchedule3[[#This Row],[Payment number]]&lt;&gt;"",SUM(INDEX(PaymentSchedule3[Interest],1,1):PaymentSchedule3[[#This Row],[Interest]]),"")</f>
        <v/>
      </c>
    </row>
    <row r="52" spans="2:11" ht="24" customHeight="1" x14ac:dyDescent="0.3">
      <c r="B52" s="31" t="str">
        <f ca="1">IF(LoanIsGood,IF(ROW()-ROW(PaymentSchedule3[[#Headers],[Payment number]])&gt;ScheduledNumberOfPayments,"",ROW()-ROW(PaymentSchedule3[[#Headers],[Payment number]])),"")</f>
        <v/>
      </c>
      <c r="C52" s="32" t="str">
        <f ca="1">IF(PaymentSchedule3[[#This Row],[Payment number]]&lt;&gt;"",EOMONTH(LoanStartDate,ROW(PaymentSchedule3[[#This Row],[Payment number]])-ROW(PaymentSchedule3[[#Headers],[Payment number]])-2)+DAY(LoanStartDate),"")</f>
        <v/>
      </c>
      <c r="D52" s="33" t="str">
        <f ca="1">IF(PaymentSchedule3[[#This Row],[Payment number]]&lt;&gt;"",IF(ROW()-ROW(PaymentSchedule3[[#Headers],[Beginning
balance]])=1,LoanAmount,INDEX(PaymentSchedule3[Ending
balance],ROW()-ROW(PaymentSchedule3[[#Headers],[Beginning
balance]])-1)),"")</f>
        <v/>
      </c>
      <c r="E52" s="33" t="str">
        <f ca="1">IF(PaymentSchedule3[[#This Row],[Payment number]]&lt;&gt;"",ScheduledPayment,"")</f>
        <v/>
      </c>
      <c r="F5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2" s="33" t="str">
        <f ca="1">IF(PaymentSchedule3[[#This Row],[Payment number]]&lt;&gt;"",PaymentSchedule3[[#This Row],[Total
payment]]-PaymentSchedule3[[#This Row],[Interest]],"")</f>
        <v/>
      </c>
      <c r="I52" s="33" t="str">
        <f ca="1">IF(PaymentSchedule3[[#This Row],[Payment number]]&lt;&gt;"",PaymentSchedule3[[#This Row],[Beginning
balance]]*(InterestRate/PaymentsPerYear),"")</f>
        <v/>
      </c>
      <c r="J52" s="33" t="str">
        <f ca="1">IF(PaymentSchedule3[[#This Row],[Payment number]]&lt;&gt;"",IF(PaymentSchedule3[[#This Row],[Scheduled payment]]+PaymentSchedule3[[#This Row],[Extra
payment]]&lt;=PaymentSchedule3[[#This Row],[Beginning
balance]],PaymentSchedule3[[#This Row],[Beginning
balance]]-PaymentSchedule3[[#This Row],[Principal]],0),"")</f>
        <v/>
      </c>
      <c r="K52" s="33" t="str">
        <f ca="1">IF(PaymentSchedule3[[#This Row],[Payment number]]&lt;&gt;"",SUM(INDEX(PaymentSchedule3[Interest],1,1):PaymentSchedule3[[#This Row],[Interest]]),"")</f>
        <v/>
      </c>
    </row>
    <row r="53" spans="2:11" ht="24" customHeight="1" x14ac:dyDescent="0.3">
      <c r="B53" s="31" t="str">
        <f ca="1">IF(LoanIsGood,IF(ROW()-ROW(PaymentSchedule3[[#Headers],[Payment number]])&gt;ScheduledNumberOfPayments,"",ROW()-ROW(PaymentSchedule3[[#Headers],[Payment number]])),"")</f>
        <v/>
      </c>
      <c r="C53" s="32" t="str">
        <f ca="1">IF(PaymentSchedule3[[#This Row],[Payment number]]&lt;&gt;"",EOMONTH(LoanStartDate,ROW(PaymentSchedule3[[#This Row],[Payment number]])-ROW(PaymentSchedule3[[#Headers],[Payment number]])-2)+DAY(LoanStartDate),"")</f>
        <v/>
      </c>
      <c r="D53" s="33" t="str">
        <f ca="1">IF(PaymentSchedule3[[#This Row],[Payment number]]&lt;&gt;"",IF(ROW()-ROW(PaymentSchedule3[[#Headers],[Beginning
balance]])=1,LoanAmount,INDEX(PaymentSchedule3[Ending
balance],ROW()-ROW(PaymentSchedule3[[#Headers],[Beginning
balance]])-1)),"")</f>
        <v/>
      </c>
      <c r="E53" s="33" t="str">
        <f ca="1">IF(PaymentSchedule3[[#This Row],[Payment number]]&lt;&gt;"",ScheduledPayment,"")</f>
        <v/>
      </c>
      <c r="F5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3" s="33" t="str">
        <f ca="1">IF(PaymentSchedule3[[#This Row],[Payment number]]&lt;&gt;"",PaymentSchedule3[[#This Row],[Total
payment]]-PaymentSchedule3[[#This Row],[Interest]],"")</f>
        <v/>
      </c>
      <c r="I53" s="33" t="str">
        <f ca="1">IF(PaymentSchedule3[[#This Row],[Payment number]]&lt;&gt;"",PaymentSchedule3[[#This Row],[Beginning
balance]]*(InterestRate/PaymentsPerYear),"")</f>
        <v/>
      </c>
      <c r="J53" s="33" t="str">
        <f ca="1">IF(PaymentSchedule3[[#This Row],[Payment number]]&lt;&gt;"",IF(PaymentSchedule3[[#This Row],[Scheduled payment]]+PaymentSchedule3[[#This Row],[Extra
payment]]&lt;=PaymentSchedule3[[#This Row],[Beginning
balance]],PaymentSchedule3[[#This Row],[Beginning
balance]]-PaymentSchedule3[[#This Row],[Principal]],0),"")</f>
        <v/>
      </c>
      <c r="K53" s="33" t="str">
        <f ca="1">IF(PaymentSchedule3[[#This Row],[Payment number]]&lt;&gt;"",SUM(INDEX(PaymentSchedule3[Interest],1,1):PaymentSchedule3[[#This Row],[Interest]]),"")</f>
        <v/>
      </c>
    </row>
    <row r="54" spans="2:11" ht="24" customHeight="1" x14ac:dyDescent="0.3">
      <c r="B54" s="31" t="str">
        <f ca="1">IF(LoanIsGood,IF(ROW()-ROW(PaymentSchedule3[[#Headers],[Payment number]])&gt;ScheduledNumberOfPayments,"",ROW()-ROW(PaymentSchedule3[[#Headers],[Payment number]])),"")</f>
        <v/>
      </c>
      <c r="C54" s="32" t="str">
        <f ca="1">IF(PaymentSchedule3[[#This Row],[Payment number]]&lt;&gt;"",EOMONTH(LoanStartDate,ROW(PaymentSchedule3[[#This Row],[Payment number]])-ROW(PaymentSchedule3[[#Headers],[Payment number]])-2)+DAY(LoanStartDate),"")</f>
        <v/>
      </c>
      <c r="D54" s="33" t="str">
        <f ca="1">IF(PaymentSchedule3[[#This Row],[Payment number]]&lt;&gt;"",IF(ROW()-ROW(PaymentSchedule3[[#Headers],[Beginning
balance]])=1,LoanAmount,INDEX(PaymentSchedule3[Ending
balance],ROW()-ROW(PaymentSchedule3[[#Headers],[Beginning
balance]])-1)),"")</f>
        <v/>
      </c>
      <c r="E54" s="33" t="str">
        <f ca="1">IF(PaymentSchedule3[[#This Row],[Payment number]]&lt;&gt;"",ScheduledPayment,"")</f>
        <v/>
      </c>
      <c r="F5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4" s="33" t="str">
        <f ca="1">IF(PaymentSchedule3[[#This Row],[Payment number]]&lt;&gt;"",PaymentSchedule3[[#This Row],[Total
payment]]-PaymentSchedule3[[#This Row],[Interest]],"")</f>
        <v/>
      </c>
      <c r="I54" s="33" t="str">
        <f ca="1">IF(PaymentSchedule3[[#This Row],[Payment number]]&lt;&gt;"",PaymentSchedule3[[#This Row],[Beginning
balance]]*(InterestRate/PaymentsPerYear),"")</f>
        <v/>
      </c>
      <c r="J54" s="33" t="str">
        <f ca="1">IF(PaymentSchedule3[[#This Row],[Payment number]]&lt;&gt;"",IF(PaymentSchedule3[[#This Row],[Scheduled payment]]+PaymentSchedule3[[#This Row],[Extra
payment]]&lt;=PaymentSchedule3[[#This Row],[Beginning
balance]],PaymentSchedule3[[#This Row],[Beginning
balance]]-PaymentSchedule3[[#This Row],[Principal]],0),"")</f>
        <v/>
      </c>
      <c r="K54" s="33" t="str">
        <f ca="1">IF(PaymentSchedule3[[#This Row],[Payment number]]&lt;&gt;"",SUM(INDEX(PaymentSchedule3[Interest],1,1):PaymentSchedule3[[#This Row],[Interest]]),"")</f>
        <v/>
      </c>
    </row>
    <row r="55" spans="2:11" ht="24" customHeight="1" x14ac:dyDescent="0.3">
      <c r="B55" s="31" t="str">
        <f ca="1">IF(LoanIsGood,IF(ROW()-ROW(PaymentSchedule3[[#Headers],[Payment number]])&gt;ScheduledNumberOfPayments,"",ROW()-ROW(PaymentSchedule3[[#Headers],[Payment number]])),"")</f>
        <v/>
      </c>
      <c r="C55" s="32" t="str">
        <f ca="1">IF(PaymentSchedule3[[#This Row],[Payment number]]&lt;&gt;"",EOMONTH(LoanStartDate,ROW(PaymentSchedule3[[#This Row],[Payment number]])-ROW(PaymentSchedule3[[#Headers],[Payment number]])-2)+DAY(LoanStartDate),"")</f>
        <v/>
      </c>
      <c r="D55" s="33" t="str">
        <f ca="1">IF(PaymentSchedule3[[#This Row],[Payment number]]&lt;&gt;"",IF(ROW()-ROW(PaymentSchedule3[[#Headers],[Beginning
balance]])=1,LoanAmount,INDEX(PaymentSchedule3[Ending
balance],ROW()-ROW(PaymentSchedule3[[#Headers],[Beginning
balance]])-1)),"")</f>
        <v/>
      </c>
      <c r="E55" s="33" t="str">
        <f ca="1">IF(PaymentSchedule3[[#This Row],[Payment number]]&lt;&gt;"",ScheduledPayment,"")</f>
        <v/>
      </c>
      <c r="F5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5" s="33" t="str">
        <f ca="1">IF(PaymentSchedule3[[#This Row],[Payment number]]&lt;&gt;"",PaymentSchedule3[[#This Row],[Total
payment]]-PaymentSchedule3[[#This Row],[Interest]],"")</f>
        <v/>
      </c>
      <c r="I55" s="33" t="str">
        <f ca="1">IF(PaymentSchedule3[[#This Row],[Payment number]]&lt;&gt;"",PaymentSchedule3[[#This Row],[Beginning
balance]]*(InterestRate/PaymentsPerYear),"")</f>
        <v/>
      </c>
      <c r="J55" s="33" t="str">
        <f ca="1">IF(PaymentSchedule3[[#This Row],[Payment number]]&lt;&gt;"",IF(PaymentSchedule3[[#This Row],[Scheduled payment]]+PaymentSchedule3[[#This Row],[Extra
payment]]&lt;=PaymentSchedule3[[#This Row],[Beginning
balance]],PaymentSchedule3[[#This Row],[Beginning
balance]]-PaymentSchedule3[[#This Row],[Principal]],0),"")</f>
        <v/>
      </c>
      <c r="K55" s="33" t="str">
        <f ca="1">IF(PaymentSchedule3[[#This Row],[Payment number]]&lt;&gt;"",SUM(INDEX(PaymentSchedule3[Interest],1,1):PaymentSchedule3[[#This Row],[Interest]]),"")</f>
        <v/>
      </c>
    </row>
    <row r="56" spans="2:11" ht="24" customHeight="1" x14ac:dyDescent="0.3">
      <c r="B56" s="31" t="str">
        <f ca="1">IF(LoanIsGood,IF(ROW()-ROW(PaymentSchedule3[[#Headers],[Payment number]])&gt;ScheduledNumberOfPayments,"",ROW()-ROW(PaymentSchedule3[[#Headers],[Payment number]])),"")</f>
        <v/>
      </c>
      <c r="C56" s="32" t="str">
        <f ca="1">IF(PaymentSchedule3[[#This Row],[Payment number]]&lt;&gt;"",EOMONTH(LoanStartDate,ROW(PaymentSchedule3[[#This Row],[Payment number]])-ROW(PaymentSchedule3[[#Headers],[Payment number]])-2)+DAY(LoanStartDate),"")</f>
        <v/>
      </c>
      <c r="D56" s="33" t="str">
        <f ca="1">IF(PaymentSchedule3[[#This Row],[Payment number]]&lt;&gt;"",IF(ROW()-ROW(PaymentSchedule3[[#Headers],[Beginning
balance]])=1,LoanAmount,INDEX(PaymentSchedule3[Ending
balance],ROW()-ROW(PaymentSchedule3[[#Headers],[Beginning
balance]])-1)),"")</f>
        <v/>
      </c>
      <c r="E56" s="33" t="str">
        <f ca="1">IF(PaymentSchedule3[[#This Row],[Payment number]]&lt;&gt;"",ScheduledPayment,"")</f>
        <v/>
      </c>
      <c r="F5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6" s="33" t="str">
        <f ca="1">IF(PaymentSchedule3[[#This Row],[Payment number]]&lt;&gt;"",PaymentSchedule3[[#This Row],[Total
payment]]-PaymentSchedule3[[#This Row],[Interest]],"")</f>
        <v/>
      </c>
      <c r="I56" s="33" t="str">
        <f ca="1">IF(PaymentSchedule3[[#This Row],[Payment number]]&lt;&gt;"",PaymentSchedule3[[#This Row],[Beginning
balance]]*(InterestRate/PaymentsPerYear),"")</f>
        <v/>
      </c>
      <c r="J56" s="33" t="str">
        <f ca="1">IF(PaymentSchedule3[[#This Row],[Payment number]]&lt;&gt;"",IF(PaymentSchedule3[[#This Row],[Scheduled payment]]+PaymentSchedule3[[#This Row],[Extra
payment]]&lt;=PaymentSchedule3[[#This Row],[Beginning
balance]],PaymentSchedule3[[#This Row],[Beginning
balance]]-PaymentSchedule3[[#This Row],[Principal]],0),"")</f>
        <v/>
      </c>
      <c r="K56" s="33" t="str">
        <f ca="1">IF(PaymentSchedule3[[#This Row],[Payment number]]&lt;&gt;"",SUM(INDEX(PaymentSchedule3[Interest],1,1):PaymentSchedule3[[#This Row],[Interest]]),"")</f>
        <v/>
      </c>
    </row>
    <row r="57" spans="2:11" ht="24" customHeight="1" x14ac:dyDescent="0.3">
      <c r="B57" s="31" t="str">
        <f ca="1">IF(LoanIsGood,IF(ROW()-ROW(PaymentSchedule3[[#Headers],[Payment number]])&gt;ScheduledNumberOfPayments,"",ROW()-ROW(PaymentSchedule3[[#Headers],[Payment number]])),"")</f>
        <v/>
      </c>
      <c r="C57" s="32" t="str">
        <f ca="1">IF(PaymentSchedule3[[#This Row],[Payment number]]&lt;&gt;"",EOMONTH(LoanStartDate,ROW(PaymentSchedule3[[#This Row],[Payment number]])-ROW(PaymentSchedule3[[#Headers],[Payment number]])-2)+DAY(LoanStartDate),"")</f>
        <v/>
      </c>
      <c r="D57" s="33" t="str">
        <f ca="1">IF(PaymentSchedule3[[#This Row],[Payment number]]&lt;&gt;"",IF(ROW()-ROW(PaymentSchedule3[[#Headers],[Beginning
balance]])=1,LoanAmount,INDEX(PaymentSchedule3[Ending
balance],ROW()-ROW(PaymentSchedule3[[#Headers],[Beginning
balance]])-1)),"")</f>
        <v/>
      </c>
      <c r="E57" s="33" t="str">
        <f ca="1">IF(PaymentSchedule3[[#This Row],[Payment number]]&lt;&gt;"",ScheduledPayment,"")</f>
        <v/>
      </c>
      <c r="F5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7" s="33" t="str">
        <f ca="1">IF(PaymentSchedule3[[#This Row],[Payment number]]&lt;&gt;"",PaymentSchedule3[[#This Row],[Total
payment]]-PaymentSchedule3[[#This Row],[Interest]],"")</f>
        <v/>
      </c>
      <c r="I57" s="33" t="str">
        <f ca="1">IF(PaymentSchedule3[[#This Row],[Payment number]]&lt;&gt;"",PaymentSchedule3[[#This Row],[Beginning
balance]]*(InterestRate/PaymentsPerYear),"")</f>
        <v/>
      </c>
      <c r="J57" s="33" t="str">
        <f ca="1">IF(PaymentSchedule3[[#This Row],[Payment number]]&lt;&gt;"",IF(PaymentSchedule3[[#This Row],[Scheduled payment]]+PaymentSchedule3[[#This Row],[Extra
payment]]&lt;=PaymentSchedule3[[#This Row],[Beginning
balance]],PaymentSchedule3[[#This Row],[Beginning
balance]]-PaymentSchedule3[[#This Row],[Principal]],0),"")</f>
        <v/>
      </c>
      <c r="K57" s="33" t="str">
        <f ca="1">IF(PaymentSchedule3[[#This Row],[Payment number]]&lt;&gt;"",SUM(INDEX(PaymentSchedule3[Interest],1,1):PaymentSchedule3[[#This Row],[Interest]]),"")</f>
        <v/>
      </c>
    </row>
    <row r="58" spans="2:11" ht="24" customHeight="1" x14ac:dyDescent="0.3">
      <c r="B58" s="31" t="str">
        <f ca="1">IF(LoanIsGood,IF(ROW()-ROW(PaymentSchedule3[[#Headers],[Payment number]])&gt;ScheduledNumberOfPayments,"",ROW()-ROW(PaymentSchedule3[[#Headers],[Payment number]])),"")</f>
        <v/>
      </c>
      <c r="C58" s="32" t="str">
        <f ca="1">IF(PaymentSchedule3[[#This Row],[Payment number]]&lt;&gt;"",EOMONTH(LoanStartDate,ROW(PaymentSchedule3[[#This Row],[Payment number]])-ROW(PaymentSchedule3[[#Headers],[Payment number]])-2)+DAY(LoanStartDate),"")</f>
        <v/>
      </c>
      <c r="D58" s="33" t="str">
        <f ca="1">IF(PaymentSchedule3[[#This Row],[Payment number]]&lt;&gt;"",IF(ROW()-ROW(PaymentSchedule3[[#Headers],[Beginning
balance]])=1,LoanAmount,INDEX(PaymentSchedule3[Ending
balance],ROW()-ROW(PaymentSchedule3[[#Headers],[Beginning
balance]])-1)),"")</f>
        <v/>
      </c>
      <c r="E58" s="33" t="str">
        <f ca="1">IF(PaymentSchedule3[[#This Row],[Payment number]]&lt;&gt;"",ScheduledPayment,"")</f>
        <v/>
      </c>
      <c r="F5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8" s="33" t="str">
        <f ca="1">IF(PaymentSchedule3[[#This Row],[Payment number]]&lt;&gt;"",PaymentSchedule3[[#This Row],[Total
payment]]-PaymentSchedule3[[#This Row],[Interest]],"")</f>
        <v/>
      </c>
      <c r="I58" s="33" t="str">
        <f ca="1">IF(PaymentSchedule3[[#This Row],[Payment number]]&lt;&gt;"",PaymentSchedule3[[#This Row],[Beginning
balance]]*(InterestRate/PaymentsPerYear),"")</f>
        <v/>
      </c>
      <c r="J58" s="33" t="str">
        <f ca="1">IF(PaymentSchedule3[[#This Row],[Payment number]]&lt;&gt;"",IF(PaymentSchedule3[[#This Row],[Scheduled payment]]+PaymentSchedule3[[#This Row],[Extra
payment]]&lt;=PaymentSchedule3[[#This Row],[Beginning
balance]],PaymentSchedule3[[#This Row],[Beginning
balance]]-PaymentSchedule3[[#This Row],[Principal]],0),"")</f>
        <v/>
      </c>
      <c r="K58" s="33" t="str">
        <f ca="1">IF(PaymentSchedule3[[#This Row],[Payment number]]&lt;&gt;"",SUM(INDEX(PaymentSchedule3[Interest],1,1):PaymentSchedule3[[#This Row],[Interest]]),"")</f>
        <v/>
      </c>
    </row>
    <row r="59" spans="2:11" ht="24" customHeight="1" x14ac:dyDescent="0.3">
      <c r="B59" s="31" t="str">
        <f ca="1">IF(LoanIsGood,IF(ROW()-ROW(PaymentSchedule3[[#Headers],[Payment number]])&gt;ScheduledNumberOfPayments,"",ROW()-ROW(PaymentSchedule3[[#Headers],[Payment number]])),"")</f>
        <v/>
      </c>
      <c r="C59" s="32" t="str">
        <f ca="1">IF(PaymentSchedule3[[#This Row],[Payment number]]&lt;&gt;"",EOMONTH(LoanStartDate,ROW(PaymentSchedule3[[#This Row],[Payment number]])-ROW(PaymentSchedule3[[#Headers],[Payment number]])-2)+DAY(LoanStartDate),"")</f>
        <v/>
      </c>
      <c r="D59" s="33" t="str">
        <f ca="1">IF(PaymentSchedule3[[#This Row],[Payment number]]&lt;&gt;"",IF(ROW()-ROW(PaymentSchedule3[[#Headers],[Beginning
balance]])=1,LoanAmount,INDEX(PaymentSchedule3[Ending
balance],ROW()-ROW(PaymentSchedule3[[#Headers],[Beginning
balance]])-1)),"")</f>
        <v/>
      </c>
      <c r="E59" s="33" t="str">
        <f ca="1">IF(PaymentSchedule3[[#This Row],[Payment number]]&lt;&gt;"",ScheduledPayment,"")</f>
        <v/>
      </c>
      <c r="F5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9" s="33" t="str">
        <f ca="1">IF(PaymentSchedule3[[#This Row],[Payment number]]&lt;&gt;"",PaymentSchedule3[[#This Row],[Total
payment]]-PaymentSchedule3[[#This Row],[Interest]],"")</f>
        <v/>
      </c>
      <c r="I59" s="33" t="str">
        <f ca="1">IF(PaymentSchedule3[[#This Row],[Payment number]]&lt;&gt;"",PaymentSchedule3[[#This Row],[Beginning
balance]]*(InterestRate/PaymentsPerYear),"")</f>
        <v/>
      </c>
      <c r="J59" s="33" t="str">
        <f ca="1">IF(PaymentSchedule3[[#This Row],[Payment number]]&lt;&gt;"",IF(PaymentSchedule3[[#This Row],[Scheduled payment]]+PaymentSchedule3[[#This Row],[Extra
payment]]&lt;=PaymentSchedule3[[#This Row],[Beginning
balance]],PaymentSchedule3[[#This Row],[Beginning
balance]]-PaymentSchedule3[[#This Row],[Principal]],0),"")</f>
        <v/>
      </c>
      <c r="K59" s="33" t="str">
        <f ca="1">IF(PaymentSchedule3[[#This Row],[Payment number]]&lt;&gt;"",SUM(INDEX(PaymentSchedule3[Interest],1,1):PaymentSchedule3[[#This Row],[Interest]]),"")</f>
        <v/>
      </c>
    </row>
    <row r="60" spans="2:11" ht="24" customHeight="1" x14ac:dyDescent="0.3">
      <c r="B60" s="31" t="str">
        <f ca="1">IF(LoanIsGood,IF(ROW()-ROW(PaymentSchedule3[[#Headers],[Payment number]])&gt;ScheduledNumberOfPayments,"",ROW()-ROW(PaymentSchedule3[[#Headers],[Payment number]])),"")</f>
        <v/>
      </c>
      <c r="C60" s="32" t="str">
        <f ca="1">IF(PaymentSchedule3[[#This Row],[Payment number]]&lt;&gt;"",EOMONTH(LoanStartDate,ROW(PaymentSchedule3[[#This Row],[Payment number]])-ROW(PaymentSchedule3[[#Headers],[Payment number]])-2)+DAY(LoanStartDate),"")</f>
        <v/>
      </c>
      <c r="D60" s="33" t="str">
        <f ca="1">IF(PaymentSchedule3[[#This Row],[Payment number]]&lt;&gt;"",IF(ROW()-ROW(PaymentSchedule3[[#Headers],[Beginning
balance]])=1,LoanAmount,INDEX(PaymentSchedule3[Ending
balance],ROW()-ROW(PaymentSchedule3[[#Headers],[Beginning
balance]])-1)),"")</f>
        <v/>
      </c>
      <c r="E60" s="33" t="str">
        <f ca="1">IF(PaymentSchedule3[[#This Row],[Payment number]]&lt;&gt;"",ScheduledPayment,"")</f>
        <v/>
      </c>
      <c r="F6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0" s="33" t="str">
        <f ca="1">IF(PaymentSchedule3[[#This Row],[Payment number]]&lt;&gt;"",PaymentSchedule3[[#This Row],[Total
payment]]-PaymentSchedule3[[#This Row],[Interest]],"")</f>
        <v/>
      </c>
      <c r="I60" s="33" t="str">
        <f ca="1">IF(PaymentSchedule3[[#This Row],[Payment number]]&lt;&gt;"",PaymentSchedule3[[#This Row],[Beginning
balance]]*(InterestRate/PaymentsPerYear),"")</f>
        <v/>
      </c>
      <c r="J60" s="33" t="str">
        <f ca="1">IF(PaymentSchedule3[[#This Row],[Payment number]]&lt;&gt;"",IF(PaymentSchedule3[[#This Row],[Scheduled payment]]+PaymentSchedule3[[#This Row],[Extra
payment]]&lt;=PaymentSchedule3[[#This Row],[Beginning
balance]],PaymentSchedule3[[#This Row],[Beginning
balance]]-PaymentSchedule3[[#This Row],[Principal]],0),"")</f>
        <v/>
      </c>
      <c r="K60" s="33" t="str">
        <f ca="1">IF(PaymentSchedule3[[#This Row],[Payment number]]&lt;&gt;"",SUM(INDEX(PaymentSchedule3[Interest],1,1):PaymentSchedule3[[#This Row],[Interest]]),"")</f>
        <v/>
      </c>
    </row>
    <row r="61" spans="2:11" ht="24" customHeight="1" x14ac:dyDescent="0.3">
      <c r="B61" s="31" t="str">
        <f ca="1">IF(LoanIsGood,IF(ROW()-ROW(PaymentSchedule3[[#Headers],[Payment number]])&gt;ScheduledNumberOfPayments,"",ROW()-ROW(PaymentSchedule3[[#Headers],[Payment number]])),"")</f>
        <v/>
      </c>
      <c r="C61" s="32" t="str">
        <f ca="1">IF(PaymentSchedule3[[#This Row],[Payment number]]&lt;&gt;"",EOMONTH(LoanStartDate,ROW(PaymentSchedule3[[#This Row],[Payment number]])-ROW(PaymentSchedule3[[#Headers],[Payment number]])-2)+DAY(LoanStartDate),"")</f>
        <v/>
      </c>
      <c r="D61" s="33" t="str">
        <f ca="1">IF(PaymentSchedule3[[#This Row],[Payment number]]&lt;&gt;"",IF(ROW()-ROW(PaymentSchedule3[[#Headers],[Beginning
balance]])=1,LoanAmount,INDEX(PaymentSchedule3[Ending
balance],ROW()-ROW(PaymentSchedule3[[#Headers],[Beginning
balance]])-1)),"")</f>
        <v/>
      </c>
      <c r="E61" s="33" t="str">
        <f ca="1">IF(PaymentSchedule3[[#This Row],[Payment number]]&lt;&gt;"",ScheduledPayment,"")</f>
        <v/>
      </c>
      <c r="F6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1" s="33" t="str">
        <f ca="1">IF(PaymentSchedule3[[#This Row],[Payment number]]&lt;&gt;"",PaymentSchedule3[[#This Row],[Total
payment]]-PaymentSchedule3[[#This Row],[Interest]],"")</f>
        <v/>
      </c>
      <c r="I61" s="33" t="str">
        <f ca="1">IF(PaymentSchedule3[[#This Row],[Payment number]]&lt;&gt;"",PaymentSchedule3[[#This Row],[Beginning
balance]]*(InterestRate/PaymentsPerYear),"")</f>
        <v/>
      </c>
      <c r="J61" s="33" t="str">
        <f ca="1">IF(PaymentSchedule3[[#This Row],[Payment number]]&lt;&gt;"",IF(PaymentSchedule3[[#This Row],[Scheduled payment]]+PaymentSchedule3[[#This Row],[Extra
payment]]&lt;=PaymentSchedule3[[#This Row],[Beginning
balance]],PaymentSchedule3[[#This Row],[Beginning
balance]]-PaymentSchedule3[[#This Row],[Principal]],0),"")</f>
        <v/>
      </c>
      <c r="K61" s="33" t="str">
        <f ca="1">IF(PaymentSchedule3[[#This Row],[Payment number]]&lt;&gt;"",SUM(INDEX(PaymentSchedule3[Interest],1,1):PaymentSchedule3[[#This Row],[Interest]]),"")</f>
        <v/>
      </c>
    </row>
    <row r="62" spans="2:11" ht="24" customHeight="1" x14ac:dyDescent="0.3">
      <c r="B62" s="31" t="str">
        <f ca="1">IF(LoanIsGood,IF(ROW()-ROW(PaymentSchedule3[[#Headers],[Payment number]])&gt;ScheduledNumberOfPayments,"",ROW()-ROW(PaymentSchedule3[[#Headers],[Payment number]])),"")</f>
        <v/>
      </c>
      <c r="C62" s="32" t="str">
        <f ca="1">IF(PaymentSchedule3[[#This Row],[Payment number]]&lt;&gt;"",EOMONTH(LoanStartDate,ROW(PaymentSchedule3[[#This Row],[Payment number]])-ROW(PaymentSchedule3[[#Headers],[Payment number]])-2)+DAY(LoanStartDate),"")</f>
        <v/>
      </c>
      <c r="D62" s="33" t="str">
        <f ca="1">IF(PaymentSchedule3[[#This Row],[Payment number]]&lt;&gt;"",IF(ROW()-ROW(PaymentSchedule3[[#Headers],[Beginning
balance]])=1,LoanAmount,INDEX(PaymentSchedule3[Ending
balance],ROW()-ROW(PaymentSchedule3[[#Headers],[Beginning
balance]])-1)),"")</f>
        <v/>
      </c>
      <c r="E62" s="33" t="str">
        <f ca="1">IF(PaymentSchedule3[[#This Row],[Payment number]]&lt;&gt;"",ScheduledPayment,"")</f>
        <v/>
      </c>
      <c r="F6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2" s="33" t="str">
        <f ca="1">IF(PaymentSchedule3[[#This Row],[Payment number]]&lt;&gt;"",PaymentSchedule3[[#This Row],[Total
payment]]-PaymentSchedule3[[#This Row],[Interest]],"")</f>
        <v/>
      </c>
      <c r="I62" s="33" t="str">
        <f ca="1">IF(PaymentSchedule3[[#This Row],[Payment number]]&lt;&gt;"",PaymentSchedule3[[#This Row],[Beginning
balance]]*(InterestRate/PaymentsPerYear),"")</f>
        <v/>
      </c>
      <c r="J62" s="33" t="str">
        <f ca="1">IF(PaymentSchedule3[[#This Row],[Payment number]]&lt;&gt;"",IF(PaymentSchedule3[[#This Row],[Scheduled payment]]+PaymentSchedule3[[#This Row],[Extra
payment]]&lt;=PaymentSchedule3[[#This Row],[Beginning
balance]],PaymentSchedule3[[#This Row],[Beginning
balance]]-PaymentSchedule3[[#This Row],[Principal]],0),"")</f>
        <v/>
      </c>
      <c r="K62" s="33" t="str">
        <f ca="1">IF(PaymentSchedule3[[#This Row],[Payment number]]&lt;&gt;"",SUM(INDEX(PaymentSchedule3[Interest],1,1):PaymentSchedule3[[#This Row],[Interest]]),"")</f>
        <v/>
      </c>
    </row>
    <row r="63" spans="2:11" ht="24" customHeight="1" x14ac:dyDescent="0.3">
      <c r="B63" s="31" t="str">
        <f ca="1">IF(LoanIsGood,IF(ROW()-ROW(PaymentSchedule3[[#Headers],[Payment number]])&gt;ScheduledNumberOfPayments,"",ROW()-ROW(PaymentSchedule3[[#Headers],[Payment number]])),"")</f>
        <v/>
      </c>
      <c r="C63" s="32" t="str">
        <f ca="1">IF(PaymentSchedule3[[#This Row],[Payment number]]&lt;&gt;"",EOMONTH(LoanStartDate,ROW(PaymentSchedule3[[#This Row],[Payment number]])-ROW(PaymentSchedule3[[#Headers],[Payment number]])-2)+DAY(LoanStartDate),"")</f>
        <v/>
      </c>
      <c r="D63" s="33" t="str">
        <f ca="1">IF(PaymentSchedule3[[#This Row],[Payment number]]&lt;&gt;"",IF(ROW()-ROW(PaymentSchedule3[[#Headers],[Beginning
balance]])=1,LoanAmount,INDEX(PaymentSchedule3[Ending
balance],ROW()-ROW(PaymentSchedule3[[#Headers],[Beginning
balance]])-1)),"")</f>
        <v/>
      </c>
      <c r="E63" s="33" t="str">
        <f ca="1">IF(PaymentSchedule3[[#This Row],[Payment number]]&lt;&gt;"",ScheduledPayment,"")</f>
        <v/>
      </c>
      <c r="F6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3" s="33" t="str">
        <f ca="1">IF(PaymentSchedule3[[#This Row],[Payment number]]&lt;&gt;"",PaymentSchedule3[[#This Row],[Total
payment]]-PaymentSchedule3[[#This Row],[Interest]],"")</f>
        <v/>
      </c>
      <c r="I63" s="33" t="str">
        <f ca="1">IF(PaymentSchedule3[[#This Row],[Payment number]]&lt;&gt;"",PaymentSchedule3[[#This Row],[Beginning
balance]]*(InterestRate/PaymentsPerYear),"")</f>
        <v/>
      </c>
      <c r="J63" s="33" t="str">
        <f ca="1">IF(PaymentSchedule3[[#This Row],[Payment number]]&lt;&gt;"",IF(PaymentSchedule3[[#This Row],[Scheduled payment]]+PaymentSchedule3[[#This Row],[Extra
payment]]&lt;=PaymentSchedule3[[#This Row],[Beginning
balance]],PaymentSchedule3[[#This Row],[Beginning
balance]]-PaymentSchedule3[[#This Row],[Principal]],0),"")</f>
        <v/>
      </c>
      <c r="K63" s="33" t="str">
        <f ca="1">IF(PaymentSchedule3[[#This Row],[Payment number]]&lt;&gt;"",SUM(INDEX(PaymentSchedule3[Interest],1,1):PaymentSchedule3[[#This Row],[Interest]]),"")</f>
        <v/>
      </c>
    </row>
    <row r="64" spans="2:11" ht="24" customHeight="1" x14ac:dyDescent="0.3">
      <c r="B64" s="31" t="str">
        <f ca="1">IF(LoanIsGood,IF(ROW()-ROW(PaymentSchedule3[[#Headers],[Payment number]])&gt;ScheduledNumberOfPayments,"",ROW()-ROW(PaymentSchedule3[[#Headers],[Payment number]])),"")</f>
        <v/>
      </c>
      <c r="C64" s="32" t="str">
        <f ca="1">IF(PaymentSchedule3[[#This Row],[Payment number]]&lt;&gt;"",EOMONTH(LoanStartDate,ROW(PaymentSchedule3[[#This Row],[Payment number]])-ROW(PaymentSchedule3[[#Headers],[Payment number]])-2)+DAY(LoanStartDate),"")</f>
        <v/>
      </c>
      <c r="D64" s="33" t="str">
        <f ca="1">IF(PaymentSchedule3[[#This Row],[Payment number]]&lt;&gt;"",IF(ROW()-ROW(PaymentSchedule3[[#Headers],[Beginning
balance]])=1,LoanAmount,INDEX(PaymentSchedule3[Ending
balance],ROW()-ROW(PaymentSchedule3[[#Headers],[Beginning
balance]])-1)),"")</f>
        <v/>
      </c>
      <c r="E64" s="33" t="str">
        <f ca="1">IF(PaymentSchedule3[[#This Row],[Payment number]]&lt;&gt;"",ScheduledPayment,"")</f>
        <v/>
      </c>
      <c r="F6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4" s="33" t="str">
        <f ca="1">IF(PaymentSchedule3[[#This Row],[Payment number]]&lt;&gt;"",PaymentSchedule3[[#This Row],[Total
payment]]-PaymentSchedule3[[#This Row],[Interest]],"")</f>
        <v/>
      </c>
      <c r="I64" s="33" t="str">
        <f ca="1">IF(PaymentSchedule3[[#This Row],[Payment number]]&lt;&gt;"",PaymentSchedule3[[#This Row],[Beginning
balance]]*(InterestRate/PaymentsPerYear),"")</f>
        <v/>
      </c>
      <c r="J64" s="33" t="str">
        <f ca="1">IF(PaymentSchedule3[[#This Row],[Payment number]]&lt;&gt;"",IF(PaymentSchedule3[[#This Row],[Scheduled payment]]+PaymentSchedule3[[#This Row],[Extra
payment]]&lt;=PaymentSchedule3[[#This Row],[Beginning
balance]],PaymentSchedule3[[#This Row],[Beginning
balance]]-PaymentSchedule3[[#This Row],[Principal]],0),"")</f>
        <v/>
      </c>
      <c r="K64" s="33" t="str">
        <f ca="1">IF(PaymentSchedule3[[#This Row],[Payment number]]&lt;&gt;"",SUM(INDEX(PaymentSchedule3[Interest],1,1):PaymentSchedule3[[#This Row],[Interest]]),"")</f>
        <v/>
      </c>
    </row>
    <row r="65" spans="2:11" ht="24" customHeight="1" x14ac:dyDescent="0.3">
      <c r="B65" s="31" t="str">
        <f ca="1">IF(LoanIsGood,IF(ROW()-ROW(PaymentSchedule3[[#Headers],[Payment number]])&gt;ScheduledNumberOfPayments,"",ROW()-ROW(PaymentSchedule3[[#Headers],[Payment number]])),"")</f>
        <v/>
      </c>
      <c r="C65" s="32" t="str">
        <f ca="1">IF(PaymentSchedule3[[#This Row],[Payment number]]&lt;&gt;"",EOMONTH(LoanStartDate,ROW(PaymentSchedule3[[#This Row],[Payment number]])-ROW(PaymentSchedule3[[#Headers],[Payment number]])-2)+DAY(LoanStartDate),"")</f>
        <v/>
      </c>
      <c r="D65" s="33" t="str">
        <f ca="1">IF(PaymentSchedule3[[#This Row],[Payment number]]&lt;&gt;"",IF(ROW()-ROW(PaymentSchedule3[[#Headers],[Beginning
balance]])=1,LoanAmount,INDEX(PaymentSchedule3[Ending
balance],ROW()-ROW(PaymentSchedule3[[#Headers],[Beginning
balance]])-1)),"")</f>
        <v/>
      </c>
      <c r="E65" s="33" t="str">
        <f ca="1">IF(PaymentSchedule3[[#This Row],[Payment number]]&lt;&gt;"",ScheduledPayment,"")</f>
        <v/>
      </c>
      <c r="F6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5" s="33" t="str">
        <f ca="1">IF(PaymentSchedule3[[#This Row],[Payment number]]&lt;&gt;"",PaymentSchedule3[[#This Row],[Total
payment]]-PaymentSchedule3[[#This Row],[Interest]],"")</f>
        <v/>
      </c>
      <c r="I65" s="33" t="str">
        <f ca="1">IF(PaymentSchedule3[[#This Row],[Payment number]]&lt;&gt;"",PaymentSchedule3[[#This Row],[Beginning
balance]]*(InterestRate/PaymentsPerYear),"")</f>
        <v/>
      </c>
      <c r="J65" s="33" t="str">
        <f ca="1">IF(PaymentSchedule3[[#This Row],[Payment number]]&lt;&gt;"",IF(PaymentSchedule3[[#This Row],[Scheduled payment]]+PaymentSchedule3[[#This Row],[Extra
payment]]&lt;=PaymentSchedule3[[#This Row],[Beginning
balance]],PaymentSchedule3[[#This Row],[Beginning
balance]]-PaymentSchedule3[[#This Row],[Principal]],0),"")</f>
        <v/>
      </c>
      <c r="K65" s="33" t="str">
        <f ca="1">IF(PaymentSchedule3[[#This Row],[Payment number]]&lt;&gt;"",SUM(INDEX(PaymentSchedule3[Interest],1,1):PaymentSchedule3[[#This Row],[Interest]]),"")</f>
        <v/>
      </c>
    </row>
    <row r="66" spans="2:11" ht="24" customHeight="1" x14ac:dyDescent="0.3">
      <c r="B66" s="31" t="str">
        <f ca="1">IF(LoanIsGood,IF(ROW()-ROW(PaymentSchedule3[[#Headers],[Payment number]])&gt;ScheduledNumberOfPayments,"",ROW()-ROW(PaymentSchedule3[[#Headers],[Payment number]])),"")</f>
        <v/>
      </c>
      <c r="C66" s="32" t="str">
        <f ca="1">IF(PaymentSchedule3[[#This Row],[Payment number]]&lt;&gt;"",EOMONTH(LoanStartDate,ROW(PaymentSchedule3[[#This Row],[Payment number]])-ROW(PaymentSchedule3[[#Headers],[Payment number]])-2)+DAY(LoanStartDate),"")</f>
        <v/>
      </c>
      <c r="D66" s="33" t="str">
        <f ca="1">IF(PaymentSchedule3[[#This Row],[Payment number]]&lt;&gt;"",IF(ROW()-ROW(PaymentSchedule3[[#Headers],[Beginning
balance]])=1,LoanAmount,INDEX(PaymentSchedule3[Ending
balance],ROW()-ROW(PaymentSchedule3[[#Headers],[Beginning
balance]])-1)),"")</f>
        <v/>
      </c>
      <c r="E66" s="33" t="str">
        <f ca="1">IF(PaymentSchedule3[[#This Row],[Payment number]]&lt;&gt;"",ScheduledPayment,"")</f>
        <v/>
      </c>
      <c r="F6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6" s="33" t="str">
        <f ca="1">IF(PaymentSchedule3[[#This Row],[Payment number]]&lt;&gt;"",PaymentSchedule3[[#This Row],[Total
payment]]-PaymentSchedule3[[#This Row],[Interest]],"")</f>
        <v/>
      </c>
      <c r="I66" s="33" t="str">
        <f ca="1">IF(PaymentSchedule3[[#This Row],[Payment number]]&lt;&gt;"",PaymentSchedule3[[#This Row],[Beginning
balance]]*(InterestRate/PaymentsPerYear),"")</f>
        <v/>
      </c>
      <c r="J66" s="33" t="str">
        <f ca="1">IF(PaymentSchedule3[[#This Row],[Payment number]]&lt;&gt;"",IF(PaymentSchedule3[[#This Row],[Scheduled payment]]+PaymentSchedule3[[#This Row],[Extra
payment]]&lt;=PaymentSchedule3[[#This Row],[Beginning
balance]],PaymentSchedule3[[#This Row],[Beginning
balance]]-PaymentSchedule3[[#This Row],[Principal]],0),"")</f>
        <v/>
      </c>
      <c r="K66" s="33" t="str">
        <f ca="1">IF(PaymentSchedule3[[#This Row],[Payment number]]&lt;&gt;"",SUM(INDEX(PaymentSchedule3[Interest],1,1):PaymentSchedule3[[#This Row],[Interest]]),"")</f>
        <v/>
      </c>
    </row>
    <row r="67" spans="2:11" ht="24" customHeight="1" x14ac:dyDescent="0.3">
      <c r="B67" s="31" t="str">
        <f ca="1">IF(LoanIsGood,IF(ROW()-ROW(PaymentSchedule3[[#Headers],[Payment number]])&gt;ScheduledNumberOfPayments,"",ROW()-ROW(PaymentSchedule3[[#Headers],[Payment number]])),"")</f>
        <v/>
      </c>
      <c r="C67" s="32" t="str">
        <f ca="1">IF(PaymentSchedule3[[#This Row],[Payment number]]&lt;&gt;"",EOMONTH(LoanStartDate,ROW(PaymentSchedule3[[#This Row],[Payment number]])-ROW(PaymentSchedule3[[#Headers],[Payment number]])-2)+DAY(LoanStartDate),"")</f>
        <v/>
      </c>
      <c r="D67" s="33" t="str">
        <f ca="1">IF(PaymentSchedule3[[#This Row],[Payment number]]&lt;&gt;"",IF(ROW()-ROW(PaymentSchedule3[[#Headers],[Beginning
balance]])=1,LoanAmount,INDEX(PaymentSchedule3[Ending
balance],ROW()-ROW(PaymentSchedule3[[#Headers],[Beginning
balance]])-1)),"")</f>
        <v/>
      </c>
      <c r="E67" s="33" t="str">
        <f ca="1">IF(PaymentSchedule3[[#This Row],[Payment number]]&lt;&gt;"",ScheduledPayment,"")</f>
        <v/>
      </c>
      <c r="F6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7" s="33" t="str">
        <f ca="1">IF(PaymentSchedule3[[#This Row],[Payment number]]&lt;&gt;"",PaymentSchedule3[[#This Row],[Total
payment]]-PaymentSchedule3[[#This Row],[Interest]],"")</f>
        <v/>
      </c>
      <c r="I67" s="33" t="str">
        <f ca="1">IF(PaymentSchedule3[[#This Row],[Payment number]]&lt;&gt;"",PaymentSchedule3[[#This Row],[Beginning
balance]]*(InterestRate/PaymentsPerYear),"")</f>
        <v/>
      </c>
      <c r="J67" s="33" t="str">
        <f ca="1">IF(PaymentSchedule3[[#This Row],[Payment number]]&lt;&gt;"",IF(PaymentSchedule3[[#This Row],[Scheduled payment]]+PaymentSchedule3[[#This Row],[Extra
payment]]&lt;=PaymentSchedule3[[#This Row],[Beginning
balance]],PaymentSchedule3[[#This Row],[Beginning
balance]]-PaymentSchedule3[[#This Row],[Principal]],0),"")</f>
        <v/>
      </c>
      <c r="K67" s="33" t="str">
        <f ca="1">IF(PaymentSchedule3[[#This Row],[Payment number]]&lt;&gt;"",SUM(INDEX(PaymentSchedule3[Interest],1,1):PaymentSchedule3[[#This Row],[Interest]]),"")</f>
        <v/>
      </c>
    </row>
    <row r="68" spans="2:11" ht="24" customHeight="1" x14ac:dyDescent="0.3">
      <c r="B68" s="31" t="str">
        <f ca="1">IF(LoanIsGood,IF(ROW()-ROW(PaymentSchedule3[[#Headers],[Payment number]])&gt;ScheduledNumberOfPayments,"",ROW()-ROW(PaymentSchedule3[[#Headers],[Payment number]])),"")</f>
        <v/>
      </c>
      <c r="C68" s="32" t="str">
        <f ca="1">IF(PaymentSchedule3[[#This Row],[Payment number]]&lt;&gt;"",EOMONTH(LoanStartDate,ROW(PaymentSchedule3[[#This Row],[Payment number]])-ROW(PaymentSchedule3[[#Headers],[Payment number]])-2)+DAY(LoanStartDate),"")</f>
        <v/>
      </c>
      <c r="D68" s="33" t="str">
        <f ca="1">IF(PaymentSchedule3[[#This Row],[Payment number]]&lt;&gt;"",IF(ROW()-ROW(PaymentSchedule3[[#Headers],[Beginning
balance]])=1,LoanAmount,INDEX(PaymentSchedule3[Ending
balance],ROW()-ROW(PaymentSchedule3[[#Headers],[Beginning
balance]])-1)),"")</f>
        <v/>
      </c>
      <c r="E68" s="33" t="str">
        <f ca="1">IF(PaymentSchedule3[[#This Row],[Payment number]]&lt;&gt;"",ScheduledPayment,"")</f>
        <v/>
      </c>
      <c r="F6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8" s="33" t="str">
        <f ca="1">IF(PaymentSchedule3[[#This Row],[Payment number]]&lt;&gt;"",PaymentSchedule3[[#This Row],[Total
payment]]-PaymentSchedule3[[#This Row],[Interest]],"")</f>
        <v/>
      </c>
      <c r="I68" s="33" t="str">
        <f ca="1">IF(PaymentSchedule3[[#This Row],[Payment number]]&lt;&gt;"",PaymentSchedule3[[#This Row],[Beginning
balance]]*(InterestRate/PaymentsPerYear),"")</f>
        <v/>
      </c>
      <c r="J68" s="33" t="str">
        <f ca="1">IF(PaymentSchedule3[[#This Row],[Payment number]]&lt;&gt;"",IF(PaymentSchedule3[[#This Row],[Scheduled payment]]+PaymentSchedule3[[#This Row],[Extra
payment]]&lt;=PaymentSchedule3[[#This Row],[Beginning
balance]],PaymentSchedule3[[#This Row],[Beginning
balance]]-PaymentSchedule3[[#This Row],[Principal]],0),"")</f>
        <v/>
      </c>
      <c r="K68" s="33" t="str">
        <f ca="1">IF(PaymentSchedule3[[#This Row],[Payment number]]&lt;&gt;"",SUM(INDEX(PaymentSchedule3[Interest],1,1):PaymentSchedule3[[#This Row],[Interest]]),"")</f>
        <v/>
      </c>
    </row>
    <row r="69" spans="2:11" ht="24" customHeight="1" x14ac:dyDescent="0.3">
      <c r="B69" s="31" t="str">
        <f ca="1">IF(LoanIsGood,IF(ROW()-ROW(PaymentSchedule3[[#Headers],[Payment number]])&gt;ScheduledNumberOfPayments,"",ROW()-ROW(PaymentSchedule3[[#Headers],[Payment number]])),"")</f>
        <v/>
      </c>
      <c r="C69" s="32" t="str">
        <f ca="1">IF(PaymentSchedule3[[#This Row],[Payment number]]&lt;&gt;"",EOMONTH(LoanStartDate,ROW(PaymentSchedule3[[#This Row],[Payment number]])-ROW(PaymentSchedule3[[#Headers],[Payment number]])-2)+DAY(LoanStartDate),"")</f>
        <v/>
      </c>
      <c r="D69" s="33" t="str">
        <f ca="1">IF(PaymentSchedule3[[#This Row],[Payment number]]&lt;&gt;"",IF(ROW()-ROW(PaymentSchedule3[[#Headers],[Beginning
balance]])=1,LoanAmount,INDEX(PaymentSchedule3[Ending
balance],ROW()-ROW(PaymentSchedule3[[#Headers],[Beginning
balance]])-1)),"")</f>
        <v/>
      </c>
      <c r="E69" s="33" t="str">
        <f ca="1">IF(PaymentSchedule3[[#This Row],[Payment number]]&lt;&gt;"",ScheduledPayment,"")</f>
        <v/>
      </c>
      <c r="F6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9" s="33" t="str">
        <f ca="1">IF(PaymentSchedule3[[#This Row],[Payment number]]&lt;&gt;"",PaymentSchedule3[[#This Row],[Total
payment]]-PaymentSchedule3[[#This Row],[Interest]],"")</f>
        <v/>
      </c>
      <c r="I69" s="33" t="str">
        <f ca="1">IF(PaymentSchedule3[[#This Row],[Payment number]]&lt;&gt;"",PaymentSchedule3[[#This Row],[Beginning
balance]]*(InterestRate/PaymentsPerYear),"")</f>
        <v/>
      </c>
      <c r="J69" s="33" t="str">
        <f ca="1">IF(PaymentSchedule3[[#This Row],[Payment number]]&lt;&gt;"",IF(PaymentSchedule3[[#This Row],[Scheduled payment]]+PaymentSchedule3[[#This Row],[Extra
payment]]&lt;=PaymentSchedule3[[#This Row],[Beginning
balance]],PaymentSchedule3[[#This Row],[Beginning
balance]]-PaymentSchedule3[[#This Row],[Principal]],0),"")</f>
        <v/>
      </c>
      <c r="K69" s="33" t="str">
        <f ca="1">IF(PaymentSchedule3[[#This Row],[Payment number]]&lt;&gt;"",SUM(INDEX(PaymentSchedule3[Interest],1,1):PaymentSchedule3[[#This Row],[Interest]]),"")</f>
        <v/>
      </c>
    </row>
    <row r="70" spans="2:11" ht="24" customHeight="1" x14ac:dyDescent="0.3">
      <c r="B70" s="31" t="str">
        <f ca="1">IF(LoanIsGood,IF(ROW()-ROW(PaymentSchedule3[[#Headers],[Payment number]])&gt;ScheduledNumberOfPayments,"",ROW()-ROW(PaymentSchedule3[[#Headers],[Payment number]])),"")</f>
        <v/>
      </c>
      <c r="C70" s="32" t="str">
        <f ca="1">IF(PaymentSchedule3[[#This Row],[Payment number]]&lt;&gt;"",EOMONTH(LoanStartDate,ROW(PaymentSchedule3[[#This Row],[Payment number]])-ROW(PaymentSchedule3[[#Headers],[Payment number]])-2)+DAY(LoanStartDate),"")</f>
        <v/>
      </c>
      <c r="D70" s="33" t="str">
        <f ca="1">IF(PaymentSchedule3[[#This Row],[Payment number]]&lt;&gt;"",IF(ROW()-ROW(PaymentSchedule3[[#Headers],[Beginning
balance]])=1,LoanAmount,INDEX(PaymentSchedule3[Ending
balance],ROW()-ROW(PaymentSchedule3[[#Headers],[Beginning
balance]])-1)),"")</f>
        <v/>
      </c>
      <c r="E70" s="33" t="str">
        <f ca="1">IF(PaymentSchedule3[[#This Row],[Payment number]]&lt;&gt;"",ScheduledPayment,"")</f>
        <v/>
      </c>
      <c r="F7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0" s="33" t="str">
        <f ca="1">IF(PaymentSchedule3[[#This Row],[Payment number]]&lt;&gt;"",PaymentSchedule3[[#This Row],[Total
payment]]-PaymentSchedule3[[#This Row],[Interest]],"")</f>
        <v/>
      </c>
      <c r="I70" s="33" t="str">
        <f ca="1">IF(PaymentSchedule3[[#This Row],[Payment number]]&lt;&gt;"",PaymentSchedule3[[#This Row],[Beginning
balance]]*(InterestRate/PaymentsPerYear),"")</f>
        <v/>
      </c>
      <c r="J70" s="33" t="str">
        <f ca="1">IF(PaymentSchedule3[[#This Row],[Payment number]]&lt;&gt;"",IF(PaymentSchedule3[[#This Row],[Scheduled payment]]+PaymentSchedule3[[#This Row],[Extra
payment]]&lt;=PaymentSchedule3[[#This Row],[Beginning
balance]],PaymentSchedule3[[#This Row],[Beginning
balance]]-PaymentSchedule3[[#This Row],[Principal]],0),"")</f>
        <v/>
      </c>
      <c r="K70" s="33" t="str">
        <f ca="1">IF(PaymentSchedule3[[#This Row],[Payment number]]&lt;&gt;"",SUM(INDEX(PaymentSchedule3[Interest],1,1):PaymentSchedule3[[#This Row],[Interest]]),"")</f>
        <v/>
      </c>
    </row>
    <row r="71" spans="2:11" ht="24" customHeight="1" x14ac:dyDescent="0.3">
      <c r="B71" s="31" t="str">
        <f ca="1">IF(LoanIsGood,IF(ROW()-ROW(PaymentSchedule3[[#Headers],[Payment number]])&gt;ScheduledNumberOfPayments,"",ROW()-ROW(PaymentSchedule3[[#Headers],[Payment number]])),"")</f>
        <v/>
      </c>
      <c r="C71" s="32" t="str">
        <f ca="1">IF(PaymentSchedule3[[#This Row],[Payment number]]&lt;&gt;"",EOMONTH(LoanStartDate,ROW(PaymentSchedule3[[#This Row],[Payment number]])-ROW(PaymentSchedule3[[#Headers],[Payment number]])-2)+DAY(LoanStartDate),"")</f>
        <v/>
      </c>
      <c r="D71" s="33" t="str">
        <f ca="1">IF(PaymentSchedule3[[#This Row],[Payment number]]&lt;&gt;"",IF(ROW()-ROW(PaymentSchedule3[[#Headers],[Beginning
balance]])=1,LoanAmount,INDEX(PaymentSchedule3[Ending
balance],ROW()-ROW(PaymentSchedule3[[#Headers],[Beginning
balance]])-1)),"")</f>
        <v/>
      </c>
      <c r="E71" s="33" t="str">
        <f ca="1">IF(PaymentSchedule3[[#This Row],[Payment number]]&lt;&gt;"",ScheduledPayment,"")</f>
        <v/>
      </c>
      <c r="F7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1" s="33" t="str">
        <f ca="1">IF(PaymentSchedule3[[#This Row],[Payment number]]&lt;&gt;"",PaymentSchedule3[[#This Row],[Total
payment]]-PaymentSchedule3[[#This Row],[Interest]],"")</f>
        <v/>
      </c>
      <c r="I71" s="33" t="str">
        <f ca="1">IF(PaymentSchedule3[[#This Row],[Payment number]]&lt;&gt;"",PaymentSchedule3[[#This Row],[Beginning
balance]]*(InterestRate/PaymentsPerYear),"")</f>
        <v/>
      </c>
      <c r="J71" s="33" t="str">
        <f ca="1">IF(PaymentSchedule3[[#This Row],[Payment number]]&lt;&gt;"",IF(PaymentSchedule3[[#This Row],[Scheduled payment]]+PaymentSchedule3[[#This Row],[Extra
payment]]&lt;=PaymentSchedule3[[#This Row],[Beginning
balance]],PaymentSchedule3[[#This Row],[Beginning
balance]]-PaymentSchedule3[[#This Row],[Principal]],0),"")</f>
        <v/>
      </c>
      <c r="K71" s="33" t="str">
        <f ca="1">IF(PaymentSchedule3[[#This Row],[Payment number]]&lt;&gt;"",SUM(INDEX(PaymentSchedule3[Interest],1,1):PaymentSchedule3[[#This Row],[Interest]]),"")</f>
        <v/>
      </c>
    </row>
    <row r="72" spans="2:11" ht="24" customHeight="1" x14ac:dyDescent="0.3">
      <c r="B72" s="31" t="str">
        <f ca="1">IF(LoanIsGood,IF(ROW()-ROW(PaymentSchedule3[[#Headers],[Payment number]])&gt;ScheduledNumberOfPayments,"",ROW()-ROW(PaymentSchedule3[[#Headers],[Payment number]])),"")</f>
        <v/>
      </c>
      <c r="C72" s="32" t="str">
        <f ca="1">IF(PaymentSchedule3[[#This Row],[Payment number]]&lt;&gt;"",EOMONTH(LoanStartDate,ROW(PaymentSchedule3[[#This Row],[Payment number]])-ROW(PaymentSchedule3[[#Headers],[Payment number]])-2)+DAY(LoanStartDate),"")</f>
        <v/>
      </c>
      <c r="D72" s="33" t="str">
        <f ca="1">IF(PaymentSchedule3[[#This Row],[Payment number]]&lt;&gt;"",IF(ROW()-ROW(PaymentSchedule3[[#Headers],[Beginning
balance]])=1,LoanAmount,INDEX(PaymentSchedule3[Ending
balance],ROW()-ROW(PaymentSchedule3[[#Headers],[Beginning
balance]])-1)),"")</f>
        <v/>
      </c>
      <c r="E72" s="33" t="str">
        <f ca="1">IF(PaymentSchedule3[[#This Row],[Payment number]]&lt;&gt;"",ScheduledPayment,"")</f>
        <v/>
      </c>
      <c r="F7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2" s="33" t="str">
        <f ca="1">IF(PaymentSchedule3[[#This Row],[Payment number]]&lt;&gt;"",PaymentSchedule3[[#This Row],[Total
payment]]-PaymentSchedule3[[#This Row],[Interest]],"")</f>
        <v/>
      </c>
      <c r="I72" s="33" t="str">
        <f ca="1">IF(PaymentSchedule3[[#This Row],[Payment number]]&lt;&gt;"",PaymentSchedule3[[#This Row],[Beginning
balance]]*(InterestRate/PaymentsPerYear),"")</f>
        <v/>
      </c>
      <c r="J72" s="33" t="str">
        <f ca="1">IF(PaymentSchedule3[[#This Row],[Payment number]]&lt;&gt;"",IF(PaymentSchedule3[[#This Row],[Scheduled payment]]+PaymentSchedule3[[#This Row],[Extra
payment]]&lt;=PaymentSchedule3[[#This Row],[Beginning
balance]],PaymentSchedule3[[#This Row],[Beginning
balance]]-PaymentSchedule3[[#This Row],[Principal]],0),"")</f>
        <v/>
      </c>
      <c r="K72" s="33" t="str">
        <f ca="1">IF(PaymentSchedule3[[#This Row],[Payment number]]&lt;&gt;"",SUM(INDEX(PaymentSchedule3[Interest],1,1):PaymentSchedule3[[#This Row],[Interest]]),"")</f>
        <v/>
      </c>
    </row>
    <row r="73" spans="2:11" ht="24" customHeight="1" x14ac:dyDescent="0.3">
      <c r="B73" s="31" t="str">
        <f ca="1">IF(LoanIsGood,IF(ROW()-ROW(PaymentSchedule3[[#Headers],[Payment number]])&gt;ScheduledNumberOfPayments,"",ROW()-ROW(PaymentSchedule3[[#Headers],[Payment number]])),"")</f>
        <v/>
      </c>
      <c r="C73" s="32" t="str">
        <f ca="1">IF(PaymentSchedule3[[#This Row],[Payment number]]&lt;&gt;"",EOMONTH(LoanStartDate,ROW(PaymentSchedule3[[#This Row],[Payment number]])-ROW(PaymentSchedule3[[#Headers],[Payment number]])-2)+DAY(LoanStartDate),"")</f>
        <v/>
      </c>
      <c r="D73" s="33" t="str">
        <f ca="1">IF(PaymentSchedule3[[#This Row],[Payment number]]&lt;&gt;"",IF(ROW()-ROW(PaymentSchedule3[[#Headers],[Beginning
balance]])=1,LoanAmount,INDEX(PaymentSchedule3[Ending
balance],ROW()-ROW(PaymentSchedule3[[#Headers],[Beginning
balance]])-1)),"")</f>
        <v/>
      </c>
      <c r="E73" s="33" t="str">
        <f ca="1">IF(PaymentSchedule3[[#This Row],[Payment number]]&lt;&gt;"",ScheduledPayment,"")</f>
        <v/>
      </c>
      <c r="F7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3" s="33" t="str">
        <f ca="1">IF(PaymentSchedule3[[#This Row],[Payment number]]&lt;&gt;"",PaymentSchedule3[[#This Row],[Total
payment]]-PaymentSchedule3[[#This Row],[Interest]],"")</f>
        <v/>
      </c>
      <c r="I73" s="33" t="str">
        <f ca="1">IF(PaymentSchedule3[[#This Row],[Payment number]]&lt;&gt;"",PaymentSchedule3[[#This Row],[Beginning
balance]]*(InterestRate/PaymentsPerYear),"")</f>
        <v/>
      </c>
      <c r="J73" s="33" t="str">
        <f ca="1">IF(PaymentSchedule3[[#This Row],[Payment number]]&lt;&gt;"",IF(PaymentSchedule3[[#This Row],[Scheduled payment]]+PaymentSchedule3[[#This Row],[Extra
payment]]&lt;=PaymentSchedule3[[#This Row],[Beginning
balance]],PaymentSchedule3[[#This Row],[Beginning
balance]]-PaymentSchedule3[[#This Row],[Principal]],0),"")</f>
        <v/>
      </c>
      <c r="K73" s="33" t="str">
        <f ca="1">IF(PaymentSchedule3[[#This Row],[Payment number]]&lt;&gt;"",SUM(INDEX(PaymentSchedule3[Interest],1,1):PaymentSchedule3[[#This Row],[Interest]]),"")</f>
        <v/>
      </c>
    </row>
    <row r="74" spans="2:11" ht="24" customHeight="1" x14ac:dyDescent="0.3">
      <c r="B74" s="31" t="str">
        <f ca="1">IF(LoanIsGood,IF(ROW()-ROW(PaymentSchedule3[[#Headers],[Payment number]])&gt;ScheduledNumberOfPayments,"",ROW()-ROW(PaymentSchedule3[[#Headers],[Payment number]])),"")</f>
        <v/>
      </c>
      <c r="C74" s="32" t="str">
        <f ca="1">IF(PaymentSchedule3[[#This Row],[Payment number]]&lt;&gt;"",EOMONTH(LoanStartDate,ROW(PaymentSchedule3[[#This Row],[Payment number]])-ROW(PaymentSchedule3[[#Headers],[Payment number]])-2)+DAY(LoanStartDate),"")</f>
        <v/>
      </c>
      <c r="D74" s="33" t="str">
        <f ca="1">IF(PaymentSchedule3[[#This Row],[Payment number]]&lt;&gt;"",IF(ROW()-ROW(PaymentSchedule3[[#Headers],[Beginning
balance]])=1,LoanAmount,INDEX(PaymentSchedule3[Ending
balance],ROW()-ROW(PaymentSchedule3[[#Headers],[Beginning
balance]])-1)),"")</f>
        <v/>
      </c>
      <c r="E74" s="33" t="str">
        <f ca="1">IF(PaymentSchedule3[[#This Row],[Payment number]]&lt;&gt;"",ScheduledPayment,"")</f>
        <v/>
      </c>
      <c r="F7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4" s="33" t="str">
        <f ca="1">IF(PaymentSchedule3[[#This Row],[Payment number]]&lt;&gt;"",PaymentSchedule3[[#This Row],[Total
payment]]-PaymentSchedule3[[#This Row],[Interest]],"")</f>
        <v/>
      </c>
      <c r="I74" s="33" t="str">
        <f ca="1">IF(PaymentSchedule3[[#This Row],[Payment number]]&lt;&gt;"",PaymentSchedule3[[#This Row],[Beginning
balance]]*(InterestRate/PaymentsPerYear),"")</f>
        <v/>
      </c>
      <c r="J74" s="33" t="str">
        <f ca="1">IF(PaymentSchedule3[[#This Row],[Payment number]]&lt;&gt;"",IF(PaymentSchedule3[[#This Row],[Scheduled payment]]+PaymentSchedule3[[#This Row],[Extra
payment]]&lt;=PaymentSchedule3[[#This Row],[Beginning
balance]],PaymentSchedule3[[#This Row],[Beginning
balance]]-PaymentSchedule3[[#This Row],[Principal]],0),"")</f>
        <v/>
      </c>
      <c r="K74" s="33" t="str">
        <f ca="1">IF(PaymentSchedule3[[#This Row],[Payment number]]&lt;&gt;"",SUM(INDEX(PaymentSchedule3[Interest],1,1):PaymentSchedule3[[#This Row],[Interest]]),"")</f>
        <v/>
      </c>
    </row>
    <row r="75" spans="2:11" ht="24" customHeight="1" x14ac:dyDescent="0.3">
      <c r="B75" s="31" t="str">
        <f ca="1">IF(LoanIsGood,IF(ROW()-ROW(PaymentSchedule3[[#Headers],[Payment number]])&gt;ScheduledNumberOfPayments,"",ROW()-ROW(PaymentSchedule3[[#Headers],[Payment number]])),"")</f>
        <v/>
      </c>
      <c r="C75" s="32" t="str">
        <f ca="1">IF(PaymentSchedule3[[#This Row],[Payment number]]&lt;&gt;"",EOMONTH(LoanStartDate,ROW(PaymentSchedule3[[#This Row],[Payment number]])-ROW(PaymentSchedule3[[#Headers],[Payment number]])-2)+DAY(LoanStartDate),"")</f>
        <v/>
      </c>
      <c r="D75" s="33" t="str">
        <f ca="1">IF(PaymentSchedule3[[#This Row],[Payment number]]&lt;&gt;"",IF(ROW()-ROW(PaymentSchedule3[[#Headers],[Beginning
balance]])=1,LoanAmount,INDEX(PaymentSchedule3[Ending
balance],ROW()-ROW(PaymentSchedule3[[#Headers],[Beginning
balance]])-1)),"")</f>
        <v/>
      </c>
      <c r="E75" s="33" t="str">
        <f ca="1">IF(PaymentSchedule3[[#This Row],[Payment number]]&lt;&gt;"",ScheduledPayment,"")</f>
        <v/>
      </c>
      <c r="F7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5" s="33" t="str">
        <f ca="1">IF(PaymentSchedule3[[#This Row],[Payment number]]&lt;&gt;"",PaymentSchedule3[[#This Row],[Total
payment]]-PaymentSchedule3[[#This Row],[Interest]],"")</f>
        <v/>
      </c>
      <c r="I75" s="33" t="str">
        <f ca="1">IF(PaymentSchedule3[[#This Row],[Payment number]]&lt;&gt;"",PaymentSchedule3[[#This Row],[Beginning
balance]]*(InterestRate/PaymentsPerYear),"")</f>
        <v/>
      </c>
      <c r="J75" s="33" t="str">
        <f ca="1">IF(PaymentSchedule3[[#This Row],[Payment number]]&lt;&gt;"",IF(PaymentSchedule3[[#This Row],[Scheduled payment]]+PaymentSchedule3[[#This Row],[Extra
payment]]&lt;=PaymentSchedule3[[#This Row],[Beginning
balance]],PaymentSchedule3[[#This Row],[Beginning
balance]]-PaymentSchedule3[[#This Row],[Principal]],0),"")</f>
        <v/>
      </c>
      <c r="K75" s="33" t="str">
        <f ca="1">IF(PaymentSchedule3[[#This Row],[Payment number]]&lt;&gt;"",SUM(INDEX(PaymentSchedule3[Interest],1,1):PaymentSchedule3[[#This Row],[Interest]]),"")</f>
        <v/>
      </c>
    </row>
    <row r="76" spans="2:11" ht="24" customHeight="1" x14ac:dyDescent="0.3">
      <c r="B76" s="31" t="str">
        <f ca="1">IF(LoanIsGood,IF(ROW()-ROW(PaymentSchedule3[[#Headers],[Payment number]])&gt;ScheduledNumberOfPayments,"",ROW()-ROW(PaymentSchedule3[[#Headers],[Payment number]])),"")</f>
        <v/>
      </c>
      <c r="C76" s="32" t="str">
        <f ca="1">IF(PaymentSchedule3[[#This Row],[Payment number]]&lt;&gt;"",EOMONTH(LoanStartDate,ROW(PaymentSchedule3[[#This Row],[Payment number]])-ROW(PaymentSchedule3[[#Headers],[Payment number]])-2)+DAY(LoanStartDate),"")</f>
        <v/>
      </c>
      <c r="D76" s="33" t="str">
        <f ca="1">IF(PaymentSchedule3[[#This Row],[Payment number]]&lt;&gt;"",IF(ROW()-ROW(PaymentSchedule3[[#Headers],[Beginning
balance]])=1,LoanAmount,INDEX(PaymentSchedule3[Ending
balance],ROW()-ROW(PaymentSchedule3[[#Headers],[Beginning
balance]])-1)),"")</f>
        <v/>
      </c>
      <c r="E76" s="33" t="str">
        <f ca="1">IF(PaymentSchedule3[[#This Row],[Payment number]]&lt;&gt;"",ScheduledPayment,"")</f>
        <v/>
      </c>
      <c r="F7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6" s="33" t="str">
        <f ca="1">IF(PaymentSchedule3[[#This Row],[Payment number]]&lt;&gt;"",PaymentSchedule3[[#This Row],[Total
payment]]-PaymentSchedule3[[#This Row],[Interest]],"")</f>
        <v/>
      </c>
      <c r="I76" s="33" t="str">
        <f ca="1">IF(PaymentSchedule3[[#This Row],[Payment number]]&lt;&gt;"",PaymentSchedule3[[#This Row],[Beginning
balance]]*(InterestRate/PaymentsPerYear),"")</f>
        <v/>
      </c>
      <c r="J76" s="33" t="str">
        <f ca="1">IF(PaymentSchedule3[[#This Row],[Payment number]]&lt;&gt;"",IF(PaymentSchedule3[[#This Row],[Scheduled payment]]+PaymentSchedule3[[#This Row],[Extra
payment]]&lt;=PaymentSchedule3[[#This Row],[Beginning
balance]],PaymentSchedule3[[#This Row],[Beginning
balance]]-PaymentSchedule3[[#This Row],[Principal]],0),"")</f>
        <v/>
      </c>
      <c r="K76" s="33" t="str">
        <f ca="1">IF(PaymentSchedule3[[#This Row],[Payment number]]&lt;&gt;"",SUM(INDEX(PaymentSchedule3[Interest],1,1):PaymentSchedule3[[#This Row],[Interest]]),"")</f>
        <v/>
      </c>
    </row>
    <row r="77" spans="2:11" ht="24" customHeight="1" x14ac:dyDescent="0.3">
      <c r="B77" s="31" t="str">
        <f ca="1">IF(LoanIsGood,IF(ROW()-ROW(PaymentSchedule3[[#Headers],[Payment number]])&gt;ScheduledNumberOfPayments,"",ROW()-ROW(PaymentSchedule3[[#Headers],[Payment number]])),"")</f>
        <v/>
      </c>
      <c r="C77" s="32" t="str">
        <f ca="1">IF(PaymentSchedule3[[#This Row],[Payment number]]&lt;&gt;"",EOMONTH(LoanStartDate,ROW(PaymentSchedule3[[#This Row],[Payment number]])-ROW(PaymentSchedule3[[#Headers],[Payment number]])-2)+DAY(LoanStartDate),"")</f>
        <v/>
      </c>
      <c r="D77" s="33" t="str">
        <f ca="1">IF(PaymentSchedule3[[#This Row],[Payment number]]&lt;&gt;"",IF(ROW()-ROW(PaymentSchedule3[[#Headers],[Beginning
balance]])=1,LoanAmount,INDEX(PaymentSchedule3[Ending
balance],ROW()-ROW(PaymentSchedule3[[#Headers],[Beginning
balance]])-1)),"")</f>
        <v/>
      </c>
      <c r="E77" s="33" t="str">
        <f ca="1">IF(PaymentSchedule3[[#This Row],[Payment number]]&lt;&gt;"",ScheduledPayment,"")</f>
        <v/>
      </c>
      <c r="F7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7" s="33" t="str">
        <f ca="1">IF(PaymentSchedule3[[#This Row],[Payment number]]&lt;&gt;"",PaymentSchedule3[[#This Row],[Total
payment]]-PaymentSchedule3[[#This Row],[Interest]],"")</f>
        <v/>
      </c>
      <c r="I77" s="33" t="str">
        <f ca="1">IF(PaymentSchedule3[[#This Row],[Payment number]]&lt;&gt;"",PaymentSchedule3[[#This Row],[Beginning
balance]]*(InterestRate/PaymentsPerYear),"")</f>
        <v/>
      </c>
      <c r="J77" s="33" t="str">
        <f ca="1">IF(PaymentSchedule3[[#This Row],[Payment number]]&lt;&gt;"",IF(PaymentSchedule3[[#This Row],[Scheduled payment]]+PaymentSchedule3[[#This Row],[Extra
payment]]&lt;=PaymentSchedule3[[#This Row],[Beginning
balance]],PaymentSchedule3[[#This Row],[Beginning
balance]]-PaymentSchedule3[[#This Row],[Principal]],0),"")</f>
        <v/>
      </c>
      <c r="K77" s="33" t="str">
        <f ca="1">IF(PaymentSchedule3[[#This Row],[Payment number]]&lt;&gt;"",SUM(INDEX(PaymentSchedule3[Interest],1,1):PaymentSchedule3[[#This Row],[Interest]]),"")</f>
        <v/>
      </c>
    </row>
    <row r="78" spans="2:11" ht="24" customHeight="1" x14ac:dyDescent="0.3">
      <c r="B78" s="31" t="str">
        <f ca="1">IF(LoanIsGood,IF(ROW()-ROW(PaymentSchedule3[[#Headers],[Payment number]])&gt;ScheduledNumberOfPayments,"",ROW()-ROW(PaymentSchedule3[[#Headers],[Payment number]])),"")</f>
        <v/>
      </c>
      <c r="C78" s="32" t="str">
        <f ca="1">IF(PaymentSchedule3[[#This Row],[Payment number]]&lt;&gt;"",EOMONTH(LoanStartDate,ROW(PaymentSchedule3[[#This Row],[Payment number]])-ROW(PaymentSchedule3[[#Headers],[Payment number]])-2)+DAY(LoanStartDate),"")</f>
        <v/>
      </c>
      <c r="D78" s="33" t="str">
        <f ca="1">IF(PaymentSchedule3[[#This Row],[Payment number]]&lt;&gt;"",IF(ROW()-ROW(PaymentSchedule3[[#Headers],[Beginning
balance]])=1,LoanAmount,INDEX(PaymentSchedule3[Ending
balance],ROW()-ROW(PaymentSchedule3[[#Headers],[Beginning
balance]])-1)),"")</f>
        <v/>
      </c>
      <c r="E78" s="33" t="str">
        <f ca="1">IF(PaymentSchedule3[[#This Row],[Payment number]]&lt;&gt;"",ScheduledPayment,"")</f>
        <v/>
      </c>
      <c r="F7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8" s="33" t="str">
        <f ca="1">IF(PaymentSchedule3[[#This Row],[Payment number]]&lt;&gt;"",PaymentSchedule3[[#This Row],[Total
payment]]-PaymentSchedule3[[#This Row],[Interest]],"")</f>
        <v/>
      </c>
      <c r="I78" s="33" t="str">
        <f ca="1">IF(PaymentSchedule3[[#This Row],[Payment number]]&lt;&gt;"",PaymentSchedule3[[#This Row],[Beginning
balance]]*(InterestRate/PaymentsPerYear),"")</f>
        <v/>
      </c>
      <c r="J78" s="33" t="str">
        <f ca="1">IF(PaymentSchedule3[[#This Row],[Payment number]]&lt;&gt;"",IF(PaymentSchedule3[[#This Row],[Scheduled payment]]+PaymentSchedule3[[#This Row],[Extra
payment]]&lt;=PaymentSchedule3[[#This Row],[Beginning
balance]],PaymentSchedule3[[#This Row],[Beginning
balance]]-PaymentSchedule3[[#This Row],[Principal]],0),"")</f>
        <v/>
      </c>
      <c r="K78" s="33" t="str">
        <f ca="1">IF(PaymentSchedule3[[#This Row],[Payment number]]&lt;&gt;"",SUM(INDEX(PaymentSchedule3[Interest],1,1):PaymentSchedule3[[#This Row],[Interest]]),"")</f>
        <v/>
      </c>
    </row>
    <row r="79" spans="2:11" ht="24" customHeight="1" x14ac:dyDescent="0.3">
      <c r="B79" s="31" t="str">
        <f ca="1">IF(LoanIsGood,IF(ROW()-ROW(PaymentSchedule3[[#Headers],[Payment number]])&gt;ScheduledNumberOfPayments,"",ROW()-ROW(PaymentSchedule3[[#Headers],[Payment number]])),"")</f>
        <v/>
      </c>
      <c r="C79" s="32" t="str">
        <f ca="1">IF(PaymentSchedule3[[#This Row],[Payment number]]&lt;&gt;"",EOMONTH(LoanStartDate,ROW(PaymentSchedule3[[#This Row],[Payment number]])-ROW(PaymentSchedule3[[#Headers],[Payment number]])-2)+DAY(LoanStartDate),"")</f>
        <v/>
      </c>
      <c r="D79" s="33" t="str">
        <f ca="1">IF(PaymentSchedule3[[#This Row],[Payment number]]&lt;&gt;"",IF(ROW()-ROW(PaymentSchedule3[[#Headers],[Beginning
balance]])=1,LoanAmount,INDEX(PaymentSchedule3[Ending
balance],ROW()-ROW(PaymentSchedule3[[#Headers],[Beginning
balance]])-1)),"")</f>
        <v/>
      </c>
      <c r="E79" s="33" t="str">
        <f ca="1">IF(PaymentSchedule3[[#This Row],[Payment number]]&lt;&gt;"",ScheduledPayment,"")</f>
        <v/>
      </c>
      <c r="F7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9" s="33" t="str">
        <f ca="1">IF(PaymentSchedule3[[#This Row],[Payment number]]&lt;&gt;"",PaymentSchedule3[[#This Row],[Total
payment]]-PaymentSchedule3[[#This Row],[Interest]],"")</f>
        <v/>
      </c>
      <c r="I79" s="33" t="str">
        <f ca="1">IF(PaymentSchedule3[[#This Row],[Payment number]]&lt;&gt;"",PaymentSchedule3[[#This Row],[Beginning
balance]]*(InterestRate/PaymentsPerYear),"")</f>
        <v/>
      </c>
      <c r="J79" s="33" t="str">
        <f ca="1">IF(PaymentSchedule3[[#This Row],[Payment number]]&lt;&gt;"",IF(PaymentSchedule3[[#This Row],[Scheduled payment]]+PaymentSchedule3[[#This Row],[Extra
payment]]&lt;=PaymentSchedule3[[#This Row],[Beginning
balance]],PaymentSchedule3[[#This Row],[Beginning
balance]]-PaymentSchedule3[[#This Row],[Principal]],0),"")</f>
        <v/>
      </c>
      <c r="K79" s="33" t="str">
        <f ca="1">IF(PaymentSchedule3[[#This Row],[Payment number]]&lt;&gt;"",SUM(INDEX(PaymentSchedule3[Interest],1,1):PaymentSchedule3[[#This Row],[Interest]]),"")</f>
        <v/>
      </c>
    </row>
    <row r="80" spans="2:11" ht="24" customHeight="1" x14ac:dyDescent="0.3">
      <c r="B80" s="31" t="str">
        <f ca="1">IF(LoanIsGood,IF(ROW()-ROW(PaymentSchedule3[[#Headers],[Payment number]])&gt;ScheduledNumberOfPayments,"",ROW()-ROW(PaymentSchedule3[[#Headers],[Payment number]])),"")</f>
        <v/>
      </c>
      <c r="C80" s="32" t="str">
        <f ca="1">IF(PaymentSchedule3[[#This Row],[Payment number]]&lt;&gt;"",EOMONTH(LoanStartDate,ROW(PaymentSchedule3[[#This Row],[Payment number]])-ROW(PaymentSchedule3[[#Headers],[Payment number]])-2)+DAY(LoanStartDate),"")</f>
        <v/>
      </c>
      <c r="D80" s="33" t="str">
        <f ca="1">IF(PaymentSchedule3[[#This Row],[Payment number]]&lt;&gt;"",IF(ROW()-ROW(PaymentSchedule3[[#Headers],[Beginning
balance]])=1,LoanAmount,INDEX(PaymentSchedule3[Ending
balance],ROW()-ROW(PaymentSchedule3[[#Headers],[Beginning
balance]])-1)),"")</f>
        <v/>
      </c>
      <c r="E80" s="33" t="str">
        <f ca="1">IF(PaymentSchedule3[[#This Row],[Payment number]]&lt;&gt;"",ScheduledPayment,"")</f>
        <v/>
      </c>
      <c r="F8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0" s="33" t="str">
        <f ca="1">IF(PaymentSchedule3[[#This Row],[Payment number]]&lt;&gt;"",PaymentSchedule3[[#This Row],[Total
payment]]-PaymentSchedule3[[#This Row],[Interest]],"")</f>
        <v/>
      </c>
      <c r="I80" s="33" t="str">
        <f ca="1">IF(PaymentSchedule3[[#This Row],[Payment number]]&lt;&gt;"",PaymentSchedule3[[#This Row],[Beginning
balance]]*(InterestRate/PaymentsPerYear),"")</f>
        <v/>
      </c>
      <c r="J80" s="33" t="str">
        <f ca="1">IF(PaymentSchedule3[[#This Row],[Payment number]]&lt;&gt;"",IF(PaymentSchedule3[[#This Row],[Scheduled payment]]+PaymentSchedule3[[#This Row],[Extra
payment]]&lt;=PaymentSchedule3[[#This Row],[Beginning
balance]],PaymentSchedule3[[#This Row],[Beginning
balance]]-PaymentSchedule3[[#This Row],[Principal]],0),"")</f>
        <v/>
      </c>
      <c r="K80" s="33" t="str">
        <f ca="1">IF(PaymentSchedule3[[#This Row],[Payment number]]&lt;&gt;"",SUM(INDEX(PaymentSchedule3[Interest],1,1):PaymentSchedule3[[#This Row],[Interest]]),"")</f>
        <v/>
      </c>
    </row>
    <row r="81" spans="2:11" ht="24" customHeight="1" x14ac:dyDescent="0.3">
      <c r="B81" s="31" t="str">
        <f ca="1">IF(LoanIsGood,IF(ROW()-ROW(PaymentSchedule3[[#Headers],[Payment number]])&gt;ScheduledNumberOfPayments,"",ROW()-ROW(PaymentSchedule3[[#Headers],[Payment number]])),"")</f>
        <v/>
      </c>
      <c r="C81" s="32" t="str">
        <f ca="1">IF(PaymentSchedule3[[#This Row],[Payment number]]&lt;&gt;"",EOMONTH(LoanStartDate,ROW(PaymentSchedule3[[#This Row],[Payment number]])-ROW(PaymentSchedule3[[#Headers],[Payment number]])-2)+DAY(LoanStartDate),"")</f>
        <v/>
      </c>
      <c r="D81" s="33" t="str">
        <f ca="1">IF(PaymentSchedule3[[#This Row],[Payment number]]&lt;&gt;"",IF(ROW()-ROW(PaymentSchedule3[[#Headers],[Beginning
balance]])=1,LoanAmount,INDEX(PaymentSchedule3[Ending
balance],ROW()-ROW(PaymentSchedule3[[#Headers],[Beginning
balance]])-1)),"")</f>
        <v/>
      </c>
      <c r="E81" s="33" t="str">
        <f ca="1">IF(PaymentSchedule3[[#This Row],[Payment number]]&lt;&gt;"",ScheduledPayment,"")</f>
        <v/>
      </c>
      <c r="F8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1" s="33" t="str">
        <f ca="1">IF(PaymentSchedule3[[#This Row],[Payment number]]&lt;&gt;"",PaymentSchedule3[[#This Row],[Total
payment]]-PaymentSchedule3[[#This Row],[Interest]],"")</f>
        <v/>
      </c>
      <c r="I81" s="33" t="str">
        <f ca="1">IF(PaymentSchedule3[[#This Row],[Payment number]]&lt;&gt;"",PaymentSchedule3[[#This Row],[Beginning
balance]]*(InterestRate/PaymentsPerYear),"")</f>
        <v/>
      </c>
      <c r="J81" s="33" t="str">
        <f ca="1">IF(PaymentSchedule3[[#This Row],[Payment number]]&lt;&gt;"",IF(PaymentSchedule3[[#This Row],[Scheduled payment]]+PaymentSchedule3[[#This Row],[Extra
payment]]&lt;=PaymentSchedule3[[#This Row],[Beginning
balance]],PaymentSchedule3[[#This Row],[Beginning
balance]]-PaymentSchedule3[[#This Row],[Principal]],0),"")</f>
        <v/>
      </c>
      <c r="K81" s="33" t="str">
        <f ca="1">IF(PaymentSchedule3[[#This Row],[Payment number]]&lt;&gt;"",SUM(INDEX(PaymentSchedule3[Interest],1,1):PaymentSchedule3[[#This Row],[Interest]]),"")</f>
        <v/>
      </c>
    </row>
    <row r="82" spans="2:11" ht="24" customHeight="1" x14ac:dyDescent="0.3">
      <c r="B82" s="31" t="str">
        <f ca="1">IF(LoanIsGood,IF(ROW()-ROW(PaymentSchedule3[[#Headers],[Payment number]])&gt;ScheduledNumberOfPayments,"",ROW()-ROW(PaymentSchedule3[[#Headers],[Payment number]])),"")</f>
        <v/>
      </c>
      <c r="C82" s="32" t="str">
        <f ca="1">IF(PaymentSchedule3[[#This Row],[Payment number]]&lt;&gt;"",EOMONTH(LoanStartDate,ROW(PaymentSchedule3[[#This Row],[Payment number]])-ROW(PaymentSchedule3[[#Headers],[Payment number]])-2)+DAY(LoanStartDate),"")</f>
        <v/>
      </c>
      <c r="D82" s="33" t="str">
        <f ca="1">IF(PaymentSchedule3[[#This Row],[Payment number]]&lt;&gt;"",IF(ROW()-ROW(PaymentSchedule3[[#Headers],[Beginning
balance]])=1,LoanAmount,INDEX(PaymentSchedule3[Ending
balance],ROW()-ROW(PaymentSchedule3[[#Headers],[Beginning
balance]])-1)),"")</f>
        <v/>
      </c>
      <c r="E82" s="33" t="str">
        <f ca="1">IF(PaymentSchedule3[[#This Row],[Payment number]]&lt;&gt;"",ScheduledPayment,"")</f>
        <v/>
      </c>
      <c r="F8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2" s="33" t="str">
        <f ca="1">IF(PaymentSchedule3[[#This Row],[Payment number]]&lt;&gt;"",PaymentSchedule3[[#This Row],[Total
payment]]-PaymentSchedule3[[#This Row],[Interest]],"")</f>
        <v/>
      </c>
      <c r="I82" s="33" t="str">
        <f ca="1">IF(PaymentSchedule3[[#This Row],[Payment number]]&lt;&gt;"",PaymentSchedule3[[#This Row],[Beginning
balance]]*(InterestRate/PaymentsPerYear),"")</f>
        <v/>
      </c>
      <c r="J82" s="33" t="str">
        <f ca="1">IF(PaymentSchedule3[[#This Row],[Payment number]]&lt;&gt;"",IF(PaymentSchedule3[[#This Row],[Scheduled payment]]+PaymentSchedule3[[#This Row],[Extra
payment]]&lt;=PaymentSchedule3[[#This Row],[Beginning
balance]],PaymentSchedule3[[#This Row],[Beginning
balance]]-PaymentSchedule3[[#This Row],[Principal]],0),"")</f>
        <v/>
      </c>
      <c r="K82" s="33" t="str">
        <f ca="1">IF(PaymentSchedule3[[#This Row],[Payment number]]&lt;&gt;"",SUM(INDEX(PaymentSchedule3[Interest],1,1):PaymentSchedule3[[#This Row],[Interest]]),"")</f>
        <v/>
      </c>
    </row>
    <row r="83" spans="2:11" ht="24" customHeight="1" x14ac:dyDescent="0.3">
      <c r="B83" s="31" t="str">
        <f ca="1">IF(LoanIsGood,IF(ROW()-ROW(PaymentSchedule3[[#Headers],[Payment number]])&gt;ScheduledNumberOfPayments,"",ROW()-ROW(PaymentSchedule3[[#Headers],[Payment number]])),"")</f>
        <v/>
      </c>
      <c r="C83" s="32" t="str">
        <f ca="1">IF(PaymentSchedule3[[#This Row],[Payment number]]&lt;&gt;"",EOMONTH(LoanStartDate,ROW(PaymentSchedule3[[#This Row],[Payment number]])-ROW(PaymentSchedule3[[#Headers],[Payment number]])-2)+DAY(LoanStartDate),"")</f>
        <v/>
      </c>
      <c r="D83" s="33" t="str">
        <f ca="1">IF(PaymentSchedule3[[#This Row],[Payment number]]&lt;&gt;"",IF(ROW()-ROW(PaymentSchedule3[[#Headers],[Beginning
balance]])=1,LoanAmount,INDEX(PaymentSchedule3[Ending
balance],ROW()-ROW(PaymentSchedule3[[#Headers],[Beginning
balance]])-1)),"")</f>
        <v/>
      </c>
      <c r="E83" s="33" t="str">
        <f ca="1">IF(PaymentSchedule3[[#This Row],[Payment number]]&lt;&gt;"",ScheduledPayment,"")</f>
        <v/>
      </c>
      <c r="F8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3" s="33" t="str">
        <f ca="1">IF(PaymentSchedule3[[#This Row],[Payment number]]&lt;&gt;"",PaymentSchedule3[[#This Row],[Total
payment]]-PaymentSchedule3[[#This Row],[Interest]],"")</f>
        <v/>
      </c>
      <c r="I83" s="33" t="str">
        <f ca="1">IF(PaymentSchedule3[[#This Row],[Payment number]]&lt;&gt;"",PaymentSchedule3[[#This Row],[Beginning
balance]]*(InterestRate/PaymentsPerYear),"")</f>
        <v/>
      </c>
      <c r="J83" s="33" t="str">
        <f ca="1">IF(PaymentSchedule3[[#This Row],[Payment number]]&lt;&gt;"",IF(PaymentSchedule3[[#This Row],[Scheduled payment]]+PaymentSchedule3[[#This Row],[Extra
payment]]&lt;=PaymentSchedule3[[#This Row],[Beginning
balance]],PaymentSchedule3[[#This Row],[Beginning
balance]]-PaymentSchedule3[[#This Row],[Principal]],0),"")</f>
        <v/>
      </c>
      <c r="K83" s="33" t="str">
        <f ca="1">IF(PaymentSchedule3[[#This Row],[Payment number]]&lt;&gt;"",SUM(INDEX(PaymentSchedule3[Interest],1,1):PaymentSchedule3[[#This Row],[Interest]]),"")</f>
        <v/>
      </c>
    </row>
    <row r="84" spans="2:11" ht="24" customHeight="1" x14ac:dyDescent="0.3">
      <c r="B84" s="31" t="str">
        <f ca="1">IF(LoanIsGood,IF(ROW()-ROW(PaymentSchedule3[[#Headers],[Payment number]])&gt;ScheduledNumberOfPayments,"",ROW()-ROW(PaymentSchedule3[[#Headers],[Payment number]])),"")</f>
        <v/>
      </c>
      <c r="C84" s="32" t="str">
        <f ca="1">IF(PaymentSchedule3[[#This Row],[Payment number]]&lt;&gt;"",EOMONTH(LoanStartDate,ROW(PaymentSchedule3[[#This Row],[Payment number]])-ROW(PaymentSchedule3[[#Headers],[Payment number]])-2)+DAY(LoanStartDate),"")</f>
        <v/>
      </c>
      <c r="D84" s="33" t="str">
        <f ca="1">IF(PaymentSchedule3[[#This Row],[Payment number]]&lt;&gt;"",IF(ROW()-ROW(PaymentSchedule3[[#Headers],[Beginning
balance]])=1,LoanAmount,INDEX(PaymentSchedule3[Ending
balance],ROW()-ROW(PaymentSchedule3[[#Headers],[Beginning
balance]])-1)),"")</f>
        <v/>
      </c>
      <c r="E84" s="33" t="str">
        <f ca="1">IF(PaymentSchedule3[[#This Row],[Payment number]]&lt;&gt;"",ScheduledPayment,"")</f>
        <v/>
      </c>
      <c r="F8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4" s="33" t="str">
        <f ca="1">IF(PaymentSchedule3[[#This Row],[Payment number]]&lt;&gt;"",PaymentSchedule3[[#This Row],[Total
payment]]-PaymentSchedule3[[#This Row],[Interest]],"")</f>
        <v/>
      </c>
      <c r="I84" s="33" t="str">
        <f ca="1">IF(PaymentSchedule3[[#This Row],[Payment number]]&lt;&gt;"",PaymentSchedule3[[#This Row],[Beginning
balance]]*(InterestRate/PaymentsPerYear),"")</f>
        <v/>
      </c>
      <c r="J84" s="33" t="str">
        <f ca="1">IF(PaymentSchedule3[[#This Row],[Payment number]]&lt;&gt;"",IF(PaymentSchedule3[[#This Row],[Scheduled payment]]+PaymentSchedule3[[#This Row],[Extra
payment]]&lt;=PaymentSchedule3[[#This Row],[Beginning
balance]],PaymentSchedule3[[#This Row],[Beginning
balance]]-PaymentSchedule3[[#This Row],[Principal]],0),"")</f>
        <v/>
      </c>
      <c r="K84" s="33" t="str">
        <f ca="1">IF(PaymentSchedule3[[#This Row],[Payment number]]&lt;&gt;"",SUM(INDEX(PaymentSchedule3[Interest],1,1):PaymentSchedule3[[#This Row],[Interest]]),"")</f>
        <v/>
      </c>
    </row>
    <row r="85" spans="2:11" ht="24" customHeight="1" x14ac:dyDescent="0.3">
      <c r="B85" s="31" t="str">
        <f ca="1">IF(LoanIsGood,IF(ROW()-ROW(PaymentSchedule3[[#Headers],[Payment number]])&gt;ScheduledNumberOfPayments,"",ROW()-ROW(PaymentSchedule3[[#Headers],[Payment number]])),"")</f>
        <v/>
      </c>
      <c r="C85" s="32" t="str">
        <f ca="1">IF(PaymentSchedule3[[#This Row],[Payment number]]&lt;&gt;"",EOMONTH(LoanStartDate,ROW(PaymentSchedule3[[#This Row],[Payment number]])-ROW(PaymentSchedule3[[#Headers],[Payment number]])-2)+DAY(LoanStartDate),"")</f>
        <v/>
      </c>
      <c r="D85" s="33" t="str">
        <f ca="1">IF(PaymentSchedule3[[#This Row],[Payment number]]&lt;&gt;"",IF(ROW()-ROW(PaymentSchedule3[[#Headers],[Beginning
balance]])=1,LoanAmount,INDEX(PaymentSchedule3[Ending
balance],ROW()-ROW(PaymentSchedule3[[#Headers],[Beginning
balance]])-1)),"")</f>
        <v/>
      </c>
      <c r="E85" s="33" t="str">
        <f ca="1">IF(PaymentSchedule3[[#This Row],[Payment number]]&lt;&gt;"",ScheduledPayment,"")</f>
        <v/>
      </c>
      <c r="F8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5" s="33" t="str">
        <f ca="1">IF(PaymentSchedule3[[#This Row],[Payment number]]&lt;&gt;"",PaymentSchedule3[[#This Row],[Total
payment]]-PaymentSchedule3[[#This Row],[Interest]],"")</f>
        <v/>
      </c>
      <c r="I85" s="33" t="str">
        <f ca="1">IF(PaymentSchedule3[[#This Row],[Payment number]]&lt;&gt;"",PaymentSchedule3[[#This Row],[Beginning
balance]]*(InterestRate/PaymentsPerYear),"")</f>
        <v/>
      </c>
      <c r="J85" s="33" t="str">
        <f ca="1">IF(PaymentSchedule3[[#This Row],[Payment number]]&lt;&gt;"",IF(PaymentSchedule3[[#This Row],[Scheduled payment]]+PaymentSchedule3[[#This Row],[Extra
payment]]&lt;=PaymentSchedule3[[#This Row],[Beginning
balance]],PaymentSchedule3[[#This Row],[Beginning
balance]]-PaymentSchedule3[[#This Row],[Principal]],0),"")</f>
        <v/>
      </c>
      <c r="K85" s="33" t="str">
        <f ca="1">IF(PaymentSchedule3[[#This Row],[Payment number]]&lt;&gt;"",SUM(INDEX(PaymentSchedule3[Interest],1,1):PaymentSchedule3[[#This Row],[Interest]]),"")</f>
        <v/>
      </c>
    </row>
    <row r="86" spans="2:11" ht="24" customHeight="1" x14ac:dyDescent="0.3">
      <c r="B86" s="31" t="str">
        <f ca="1">IF(LoanIsGood,IF(ROW()-ROW(PaymentSchedule3[[#Headers],[Payment number]])&gt;ScheduledNumberOfPayments,"",ROW()-ROW(PaymentSchedule3[[#Headers],[Payment number]])),"")</f>
        <v/>
      </c>
      <c r="C86" s="32" t="str">
        <f ca="1">IF(PaymentSchedule3[[#This Row],[Payment number]]&lt;&gt;"",EOMONTH(LoanStartDate,ROW(PaymentSchedule3[[#This Row],[Payment number]])-ROW(PaymentSchedule3[[#Headers],[Payment number]])-2)+DAY(LoanStartDate),"")</f>
        <v/>
      </c>
      <c r="D86" s="33" t="str">
        <f ca="1">IF(PaymentSchedule3[[#This Row],[Payment number]]&lt;&gt;"",IF(ROW()-ROW(PaymentSchedule3[[#Headers],[Beginning
balance]])=1,LoanAmount,INDEX(PaymentSchedule3[Ending
balance],ROW()-ROW(PaymentSchedule3[[#Headers],[Beginning
balance]])-1)),"")</f>
        <v/>
      </c>
      <c r="E86" s="33" t="str">
        <f ca="1">IF(PaymentSchedule3[[#This Row],[Payment number]]&lt;&gt;"",ScheduledPayment,"")</f>
        <v/>
      </c>
      <c r="F8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6" s="33" t="str">
        <f ca="1">IF(PaymentSchedule3[[#This Row],[Payment number]]&lt;&gt;"",PaymentSchedule3[[#This Row],[Total
payment]]-PaymentSchedule3[[#This Row],[Interest]],"")</f>
        <v/>
      </c>
      <c r="I86" s="33" t="str">
        <f ca="1">IF(PaymentSchedule3[[#This Row],[Payment number]]&lt;&gt;"",PaymentSchedule3[[#This Row],[Beginning
balance]]*(InterestRate/PaymentsPerYear),"")</f>
        <v/>
      </c>
      <c r="J86" s="33" t="str">
        <f ca="1">IF(PaymentSchedule3[[#This Row],[Payment number]]&lt;&gt;"",IF(PaymentSchedule3[[#This Row],[Scheduled payment]]+PaymentSchedule3[[#This Row],[Extra
payment]]&lt;=PaymentSchedule3[[#This Row],[Beginning
balance]],PaymentSchedule3[[#This Row],[Beginning
balance]]-PaymentSchedule3[[#This Row],[Principal]],0),"")</f>
        <v/>
      </c>
      <c r="K86" s="33" t="str">
        <f ca="1">IF(PaymentSchedule3[[#This Row],[Payment number]]&lt;&gt;"",SUM(INDEX(PaymentSchedule3[Interest],1,1):PaymentSchedule3[[#This Row],[Interest]]),"")</f>
        <v/>
      </c>
    </row>
    <row r="87" spans="2:11" ht="24" customHeight="1" x14ac:dyDescent="0.3">
      <c r="B87" s="31" t="str">
        <f ca="1">IF(LoanIsGood,IF(ROW()-ROW(PaymentSchedule3[[#Headers],[Payment number]])&gt;ScheduledNumberOfPayments,"",ROW()-ROW(PaymentSchedule3[[#Headers],[Payment number]])),"")</f>
        <v/>
      </c>
      <c r="C87" s="32" t="str">
        <f ca="1">IF(PaymentSchedule3[[#This Row],[Payment number]]&lt;&gt;"",EOMONTH(LoanStartDate,ROW(PaymentSchedule3[[#This Row],[Payment number]])-ROW(PaymentSchedule3[[#Headers],[Payment number]])-2)+DAY(LoanStartDate),"")</f>
        <v/>
      </c>
      <c r="D87" s="33" t="str">
        <f ca="1">IF(PaymentSchedule3[[#This Row],[Payment number]]&lt;&gt;"",IF(ROW()-ROW(PaymentSchedule3[[#Headers],[Beginning
balance]])=1,LoanAmount,INDEX(PaymentSchedule3[Ending
balance],ROW()-ROW(PaymentSchedule3[[#Headers],[Beginning
balance]])-1)),"")</f>
        <v/>
      </c>
      <c r="E87" s="33" t="str">
        <f ca="1">IF(PaymentSchedule3[[#This Row],[Payment number]]&lt;&gt;"",ScheduledPayment,"")</f>
        <v/>
      </c>
      <c r="F8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7" s="33" t="str">
        <f ca="1">IF(PaymentSchedule3[[#This Row],[Payment number]]&lt;&gt;"",PaymentSchedule3[[#This Row],[Total
payment]]-PaymentSchedule3[[#This Row],[Interest]],"")</f>
        <v/>
      </c>
      <c r="I87" s="33" t="str">
        <f ca="1">IF(PaymentSchedule3[[#This Row],[Payment number]]&lt;&gt;"",PaymentSchedule3[[#This Row],[Beginning
balance]]*(InterestRate/PaymentsPerYear),"")</f>
        <v/>
      </c>
      <c r="J87" s="33" t="str">
        <f ca="1">IF(PaymentSchedule3[[#This Row],[Payment number]]&lt;&gt;"",IF(PaymentSchedule3[[#This Row],[Scheduled payment]]+PaymentSchedule3[[#This Row],[Extra
payment]]&lt;=PaymentSchedule3[[#This Row],[Beginning
balance]],PaymentSchedule3[[#This Row],[Beginning
balance]]-PaymentSchedule3[[#This Row],[Principal]],0),"")</f>
        <v/>
      </c>
      <c r="K87" s="33" t="str">
        <f ca="1">IF(PaymentSchedule3[[#This Row],[Payment number]]&lt;&gt;"",SUM(INDEX(PaymentSchedule3[Interest],1,1):PaymentSchedule3[[#This Row],[Interest]]),"")</f>
        <v/>
      </c>
    </row>
    <row r="88" spans="2:11" ht="24" customHeight="1" x14ac:dyDescent="0.3">
      <c r="B88" s="31" t="str">
        <f ca="1">IF(LoanIsGood,IF(ROW()-ROW(PaymentSchedule3[[#Headers],[Payment number]])&gt;ScheduledNumberOfPayments,"",ROW()-ROW(PaymentSchedule3[[#Headers],[Payment number]])),"")</f>
        <v/>
      </c>
      <c r="C88" s="32" t="str">
        <f ca="1">IF(PaymentSchedule3[[#This Row],[Payment number]]&lt;&gt;"",EOMONTH(LoanStartDate,ROW(PaymentSchedule3[[#This Row],[Payment number]])-ROW(PaymentSchedule3[[#Headers],[Payment number]])-2)+DAY(LoanStartDate),"")</f>
        <v/>
      </c>
      <c r="D88" s="33" t="str">
        <f ca="1">IF(PaymentSchedule3[[#This Row],[Payment number]]&lt;&gt;"",IF(ROW()-ROW(PaymentSchedule3[[#Headers],[Beginning
balance]])=1,LoanAmount,INDEX(PaymentSchedule3[Ending
balance],ROW()-ROW(PaymentSchedule3[[#Headers],[Beginning
balance]])-1)),"")</f>
        <v/>
      </c>
      <c r="E88" s="33" t="str">
        <f ca="1">IF(PaymentSchedule3[[#This Row],[Payment number]]&lt;&gt;"",ScheduledPayment,"")</f>
        <v/>
      </c>
      <c r="F8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8" s="33" t="str">
        <f ca="1">IF(PaymentSchedule3[[#This Row],[Payment number]]&lt;&gt;"",PaymentSchedule3[[#This Row],[Total
payment]]-PaymentSchedule3[[#This Row],[Interest]],"")</f>
        <v/>
      </c>
      <c r="I88" s="33" t="str">
        <f ca="1">IF(PaymentSchedule3[[#This Row],[Payment number]]&lt;&gt;"",PaymentSchedule3[[#This Row],[Beginning
balance]]*(InterestRate/PaymentsPerYear),"")</f>
        <v/>
      </c>
      <c r="J88" s="33" t="str">
        <f ca="1">IF(PaymentSchedule3[[#This Row],[Payment number]]&lt;&gt;"",IF(PaymentSchedule3[[#This Row],[Scheduled payment]]+PaymentSchedule3[[#This Row],[Extra
payment]]&lt;=PaymentSchedule3[[#This Row],[Beginning
balance]],PaymentSchedule3[[#This Row],[Beginning
balance]]-PaymentSchedule3[[#This Row],[Principal]],0),"")</f>
        <v/>
      </c>
      <c r="K88" s="33" t="str">
        <f ca="1">IF(PaymentSchedule3[[#This Row],[Payment number]]&lt;&gt;"",SUM(INDEX(PaymentSchedule3[Interest],1,1):PaymentSchedule3[[#This Row],[Interest]]),"")</f>
        <v/>
      </c>
    </row>
    <row r="89" spans="2:11" ht="24" customHeight="1" x14ac:dyDescent="0.3">
      <c r="B89" s="31" t="str">
        <f ca="1">IF(LoanIsGood,IF(ROW()-ROW(PaymentSchedule3[[#Headers],[Payment number]])&gt;ScheduledNumberOfPayments,"",ROW()-ROW(PaymentSchedule3[[#Headers],[Payment number]])),"")</f>
        <v/>
      </c>
      <c r="C89" s="32" t="str">
        <f ca="1">IF(PaymentSchedule3[[#This Row],[Payment number]]&lt;&gt;"",EOMONTH(LoanStartDate,ROW(PaymentSchedule3[[#This Row],[Payment number]])-ROW(PaymentSchedule3[[#Headers],[Payment number]])-2)+DAY(LoanStartDate),"")</f>
        <v/>
      </c>
      <c r="D89" s="33" t="str">
        <f ca="1">IF(PaymentSchedule3[[#This Row],[Payment number]]&lt;&gt;"",IF(ROW()-ROW(PaymentSchedule3[[#Headers],[Beginning
balance]])=1,LoanAmount,INDEX(PaymentSchedule3[Ending
balance],ROW()-ROW(PaymentSchedule3[[#Headers],[Beginning
balance]])-1)),"")</f>
        <v/>
      </c>
      <c r="E89" s="33" t="str">
        <f ca="1">IF(PaymentSchedule3[[#This Row],[Payment number]]&lt;&gt;"",ScheduledPayment,"")</f>
        <v/>
      </c>
      <c r="F8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9" s="33" t="str">
        <f ca="1">IF(PaymentSchedule3[[#This Row],[Payment number]]&lt;&gt;"",PaymentSchedule3[[#This Row],[Total
payment]]-PaymentSchedule3[[#This Row],[Interest]],"")</f>
        <v/>
      </c>
      <c r="I89" s="33" t="str">
        <f ca="1">IF(PaymentSchedule3[[#This Row],[Payment number]]&lt;&gt;"",PaymentSchedule3[[#This Row],[Beginning
balance]]*(InterestRate/PaymentsPerYear),"")</f>
        <v/>
      </c>
      <c r="J89" s="33" t="str">
        <f ca="1">IF(PaymentSchedule3[[#This Row],[Payment number]]&lt;&gt;"",IF(PaymentSchedule3[[#This Row],[Scheduled payment]]+PaymentSchedule3[[#This Row],[Extra
payment]]&lt;=PaymentSchedule3[[#This Row],[Beginning
balance]],PaymentSchedule3[[#This Row],[Beginning
balance]]-PaymentSchedule3[[#This Row],[Principal]],0),"")</f>
        <v/>
      </c>
      <c r="K89" s="33" t="str">
        <f ca="1">IF(PaymentSchedule3[[#This Row],[Payment number]]&lt;&gt;"",SUM(INDEX(PaymentSchedule3[Interest],1,1):PaymentSchedule3[[#This Row],[Interest]]),"")</f>
        <v/>
      </c>
    </row>
    <row r="90" spans="2:11" ht="24" customHeight="1" x14ac:dyDescent="0.3">
      <c r="B90" s="31" t="str">
        <f ca="1">IF(LoanIsGood,IF(ROW()-ROW(PaymentSchedule3[[#Headers],[Payment number]])&gt;ScheduledNumberOfPayments,"",ROW()-ROW(PaymentSchedule3[[#Headers],[Payment number]])),"")</f>
        <v/>
      </c>
      <c r="C90" s="32" t="str">
        <f ca="1">IF(PaymentSchedule3[[#This Row],[Payment number]]&lt;&gt;"",EOMONTH(LoanStartDate,ROW(PaymentSchedule3[[#This Row],[Payment number]])-ROW(PaymentSchedule3[[#Headers],[Payment number]])-2)+DAY(LoanStartDate),"")</f>
        <v/>
      </c>
      <c r="D90" s="33" t="str">
        <f ca="1">IF(PaymentSchedule3[[#This Row],[Payment number]]&lt;&gt;"",IF(ROW()-ROW(PaymentSchedule3[[#Headers],[Beginning
balance]])=1,LoanAmount,INDEX(PaymentSchedule3[Ending
balance],ROW()-ROW(PaymentSchedule3[[#Headers],[Beginning
balance]])-1)),"")</f>
        <v/>
      </c>
      <c r="E90" s="33" t="str">
        <f ca="1">IF(PaymentSchedule3[[#This Row],[Payment number]]&lt;&gt;"",ScheduledPayment,"")</f>
        <v/>
      </c>
      <c r="F9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0" s="33" t="str">
        <f ca="1">IF(PaymentSchedule3[[#This Row],[Payment number]]&lt;&gt;"",PaymentSchedule3[[#This Row],[Total
payment]]-PaymentSchedule3[[#This Row],[Interest]],"")</f>
        <v/>
      </c>
      <c r="I90" s="33" t="str">
        <f ca="1">IF(PaymentSchedule3[[#This Row],[Payment number]]&lt;&gt;"",PaymentSchedule3[[#This Row],[Beginning
balance]]*(InterestRate/PaymentsPerYear),"")</f>
        <v/>
      </c>
      <c r="J90" s="33" t="str">
        <f ca="1">IF(PaymentSchedule3[[#This Row],[Payment number]]&lt;&gt;"",IF(PaymentSchedule3[[#This Row],[Scheduled payment]]+PaymentSchedule3[[#This Row],[Extra
payment]]&lt;=PaymentSchedule3[[#This Row],[Beginning
balance]],PaymentSchedule3[[#This Row],[Beginning
balance]]-PaymentSchedule3[[#This Row],[Principal]],0),"")</f>
        <v/>
      </c>
      <c r="K90" s="33" t="str">
        <f ca="1">IF(PaymentSchedule3[[#This Row],[Payment number]]&lt;&gt;"",SUM(INDEX(PaymentSchedule3[Interest],1,1):PaymentSchedule3[[#This Row],[Interest]]),"")</f>
        <v/>
      </c>
    </row>
    <row r="91" spans="2:11" ht="24" customHeight="1" x14ac:dyDescent="0.3">
      <c r="B91" s="31" t="str">
        <f ca="1">IF(LoanIsGood,IF(ROW()-ROW(PaymentSchedule3[[#Headers],[Payment number]])&gt;ScheduledNumberOfPayments,"",ROW()-ROW(PaymentSchedule3[[#Headers],[Payment number]])),"")</f>
        <v/>
      </c>
      <c r="C91" s="32" t="str">
        <f ca="1">IF(PaymentSchedule3[[#This Row],[Payment number]]&lt;&gt;"",EOMONTH(LoanStartDate,ROW(PaymentSchedule3[[#This Row],[Payment number]])-ROW(PaymentSchedule3[[#Headers],[Payment number]])-2)+DAY(LoanStartDate),"")</f>
        <v/>
      </c>
      <c r="D91" s="33" t="str">
        <f ca="1">IF(PaymentSchedule3[[#This Row],[Payment number]]&lt;&gt;"",IF(ROW()-ROW(PaymentSchedule3[[#Headers],[Beginning
balance]])=1,LoanAmount,INDEX(PaymentSchedule3[Ending
balance],ROW()-ROW(PaymentSchedule3[[#Headers],[Beginning
balance]])-1)),"")</f>
        <v/>
      </c>
      <c r="E91" s="33" t="str">
        <f ca="1">IF(PaymentSchedule3[[#This Row],[Payment number]]&lt;&gt;"",ScheduledPayment,"")</f>
        <v/>
      </c>
      <c r="F9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1" s="33" t="str">
        <f ca="1">IF(PaymentSchedule3[[#This Row],[Payment number]]&lt;&gt;"",PaymentSchedule3[[#This Row],[Total
payment]]-PaymentSchedule3[[#This Row],[Interest]],"")</f>
        <v/>
      </c>
      <c r="I91" s="33" t="str">
        <f ca="1">IF(PaymentSchedule3[[#This Row],[Payment number]]&lt;&gt;"",PaymentSchedule3[[#This Row],[Beginning
balance]]*(InterestRate/PaymentsPerYear),"")</f>
        <v/>
      </c>
      <c r="J91" s="33" t="str">
        <f ca="1">IF(PaymentSchedule3[[#This Row],[Payment number]]&lt;&gt;"",IF(PaymentSchedule3[[#This Row],[Scheduled payment]]+PaymentSchedule3[[#This Row],[Extra
payment]]&lt;=PaymentSchedule3[[#This Row],[Beginning
balance]],PaymentSchedule3[[#This Row],[Beginning
balance]]-PaymentSchedule3[[#This Row],[Principal]],0),"")</f>
        <v/>
      </c>
      <c r="K91" s="33" t="str">
        <f ca="1">IF(PaymentSchedule3[[#This Row],[Payment number]]&lt;&gt;"",SUM(INDEX(PaymentSchedule3[Interest],1,1):PaymentSchedule3[[#This Row],[Interest]]),"")</f>
        <v/>
      </c>
    </row>
    <row r="92" spans="2:11" ht="24" customHeight="1" x14ac:dyDescent="0.3">
      <c r="B92" s="31" t="str">
        <f ca="1">IF(LoanIsGood,IF(ROW()-ROW(PaymentSchedule3[[#Headers],[Payment number]])&gt;ScheduledNumberOfPayments,"",ROW()-ROW(PaymentSchedule3[[#Headers],[Payment number]])),"")</f>
        <v/>
      </c>
      <c r="C92" s="32" t="str">
        <f ca="1">IF(PaymentSchedule3[[#This Row],[Payment number]]&lt;&gt;"",EOMONTH(LoanStartDate,ROW(PaymentSchedule3[[#This Row],[Payment number]])-ROW(PaymentSchedule3[[#Headers],[Payment number]])-2)+DAY(LoanStartDate),"")</f>
        <v/>
      </c>
      <c r="D92" s="33" t="str">
        <f ca="1">IF(PaymentSchedule3[[#This Row],[Payment number]]&lt;&gt;"",IF(ROW()-ROW(PaymentSchedule3[[#Headers],[Beginning
balance]])=1,LoanAmount,INDEX(PaymentSchedule3[Ending
balance],ROW()-ROW(PaymentSchedule3[[#Headers],[Beginning
balance]])-1)),"")</f>
        <v/>
      </c>
      <c r="E92" s="33" t="str">
        <f ca="1">IF(PaymentSchedule3[[#This Row],[Payment number]]&lt;&gt;"",ScheduledPayment,"")</f>
        <v/>
      </c>
      <c r="F9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2" s="33" t="str">
        <f ca="1">IF(PaymentSchedule3[[#This Row],[Payment number]]&lt;&gt;"",PaymentSchedule3[[#This Row],[Total
payment]]-PaymentSchedule3[[#This Row],[Interest]],"")</f>
        <v/>
      </c>
      <c r="I92" s="33" t="str">
        <f ca="1">IF(PaymentSchedule3[[#This Row],[Payment number]]&lt;&gt;"",PaymentSchedule3[[#This Row],[Beginning
balance]]*(InterestRate/PaymentsPerYear),"")</f>
        <v/>
      </c>
      <c r="J92" s="33" t="str">
        <f ca="1">IF(PaymentSchedule3[[#This Row],[Payment number]]&lt;&gt;"",IF(PaymentSchedule3[[#This Row],[Scheduled payment]]+PaymentSchedule3[[#This Row],[Extra
payment]]&lt;=PaymentSchedule3[[#This Row],[Beginning
balance]],PaymentSchedule3[[#This Row],[Beginning
balance]]-PaymentSchedule3[[#This Row],[Principal]],0),"")</f>
        <v/>
      </c>
      <c r="K92" s="33" t="str">
        <f ca="1">IF(PaymentSchedule3[[#This Row],[Payment number]]&lt;&gt;"",SUM(INDEX(PaymentSchedule3[Interest],1,1):PaymentSchedule3[[#This Row],[Interest]]),"")</f>
        <v/>
      </c>
    </row>
    <row r="93" spans="2:11" ht="24" customHeight="1" x14ac:dyDescent="0.3">
      <c r="B93" s="31" t="str">
        <f ca="1">IF(LoanIsGood,IF(ROW()-ROW(PaymentSchedule3[[#Headers],[Payment number]])&gt;ScheduledNumberOfPayments,"",ROW()-ROW(PaymentSchedule3[[#Headers],[Payment number]])),"")</f>
        <v/>
      </c>
      <c r="C93" s="32" t="str">
        <f ca="1">IF(PaymentSchedule3[[#This Row],[Payment number]]&lt;&gt;"",EOMONTH(LoanStartDate,ROW(PaymentSchedule3[[#This Row],[Payment number]])-ROW(PaymentSchedule3[[#Headers],[Payment number]])-2)+DAY(LoanStartDate),"")</f>
        <v/>
      </c>
      <c r="D93" s="33" t="str">
        <f ca="1">IF(PaymentSchedule3[[#This Row],[Payment number]]&lt;&gt;"",IF(ROW()-ROW(PaymentSchedule3[[#Headers],[Beginning
balance]])=1,LoanAmount,INDEX(PaymentSchedule3[Ending
balance],ROW()-ROW(PaymentSchedule3[[#Headers],[Beginning
balance]])-1)),"")</f>
        <v/>
      </c>
      <c r="E93" s="33" t="str">
        <f ca="1">IF(PaymentSchedule3[[#This Row],[Payment number]]&lt;&gt;"",ScheduledPayment,"")</f>
        <v/>
      </c>
      <c r="F9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3" s="33" t="str">
        <f ca="1">IF(PaymentSchedule3[[#This Row],[Payment number]]&lt;&gt;"",PaymentSchedule3[[#This Row],[Total
payment]]-PaymentSchedule3[[#This Row],[Interest]],"")</f>
        <v/>
      </c>
      <c r="I93" s="33" t="str">
        <f ca="1">IF(PaymentSchedule3[[#This Row],[Payment number]]&lt;&gt;"",PaymentSchedule3[[#This Row],[Beginning
balance]]*(InterestRate/PaymentsPerYear),"")</f>
        <v/>
      </c>
      <c r="J93" s="33" t="str">
        <f ca="1">IF(PaymentSchedule3[[#This Row],[Payment number]]&lt;&gt;"",IF(PaymentSchedule3[[#This Row],[Scheduled payment]]+PaymentSchedule3[[#This Row],[Extra
payment]]&lt;=PaymentSchedule3[[#This Row],[Beginning
balance]],PaymentSchedule3[[#This Row],[Beginning
balance]]-PaymentSchedule3[[#This Row],[Principal]],0),"")</f>
        <v/>
      </c>
      <c r="K93" s="33" t="str">
        <f ca="1">IF(PaymentSchedule3[[#This Row],[Payment number]]&lt;&gt;"",SUM(INDEX(PaymentSchedule3[Interest],1,1):PaymentSchedule3[[#This Row],[Interest]]),"")</f>
        <v/>
      </c>
    </row>
    <row r="94" spans="2:11" ht="24" customHeight="1" x14ac:dyDescent="0.3">
      <c r="B94" s="31" t="str">
        <f ca="1">IF(LoanIsGood,IF(ROW()-ROW(PaymentSchedule3[[#Headers],[Payment number]])&gt;ScheduledNumberOfPayments,"",ROW()-ROW(PaymentSchedule3[[#Headers],[Payment number]])),"")</f>
        <v/>
      </c>
      <c r="C94" s="32" t="str">
        <f ca="1">IF(PaymentSchedule3[[#This Row],[Payment number]]&lt;&gt;"",EOMONTH(LoanStartDate,ROW(PaymentSchedule3[[#This Row],[Payment number]])-ROW(PaymentSchedule3[[#Headers],[Payment number]])-2)+DAY(LoanStartDate),"")</f>
        <v/>
      </c>
      <c r="D94" s="33" t="str">
        <f ca="1">IF(PaymentSchedule3[[#This Row],[Payment number]]&lt;&gt;"",IF(ROW()-ROW(PaymentSchedule3[[#Headers],[Beginning
balance]])=1,LoanAmount,INDEX(PaymentSchedule3[Ending
balance],ROW()-ROW(PaymentSchedule3[[#Headers],[Beginning
balance]])-1)),"")</f>
        <v/>
      </c>
      <c r="E94" s="33" t="str">
        <f ca="1">IF(PaymentSchedule3[[#This Row],[Payment number]]&lt;&gt;"",ScheduledPayment,"")</f>
        <v/>
      </c>
      <c r="F9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4" s="33" t="str">
        <f ca="1">IF(PaymentSchedule3[[#This Row],[Payment number]]&lt;&gt;"",PaymentSchedule3[[#This Row],[Total
payment]]-PaymentSchedule3[[#This Row],[Interest]],"")</f>
        <v/>
      </c>
      <c r="I94" s="33" t="str">
        <f ca="1">IF(PaymentSchedule3[[#This Row],[Payment number]]&lt;&gt;"",PaymentSchedule3[[#This Row],[Beginning
balance]]*(InterestRate/PaymentsPerYear),"")</f>
        <v/>
      </c>
      <c r="J94" s="33" t="str">
        <f ca="1">IF(PaymentSchedule3[[#This Row],[Payment number]]&lt;&gt;"",IF(PaymentSchedule3[[#This Row],[Scheduled payment]]+PaymentSchedule3[[#This Row],[Extra
payment]]&lt;=PaymentSchedule3[[#This Row],[Beginning
balance]],PaymentSchedule3[[#This Row],[Beginning
balance]]-PaymentSchedule3[[#This Row],[Principal]],0),"")</f>
        <v/>
      </c>
      <c r="K94" s="33" t="str">
        <f ca="1">IF(PaymentSchedule3[[#This Row],[Payment number]]&lt;&gt;"",SUM(INDEX(PaymentSchedule3[Interest],1,1):PaymentSchedule3[[#This Row],[Interest]]),"")</f>
        <v/>
      </c>
    </row>
    <row r="95" spans="2:11" ht="24" customHeight="1" x14ac:dyDescent="0.3">
      <c r="B95" s="31" t="str">
        <f ca="1">IF(LoanIsGood,IF(ROW()-ROW(PaymentSchedule3[[#Headers],[Payment number]])&gt;ScheduledNumberOfPayments,"",ROW()-ROW(PaymentSchedule3[[#Headers],[Payment number]])),"")</f>
        <v/>
      </c>
      <c r="C95" s="32" t="str">
        <f ca="1">IF(PaymentSchedule3[[#This Row],[Payment number]]&lt;&gt;"",EOMONTH(LoanStartDate,ROW(PaymentSchedule3[[#This Row],[Payment number]])-ROW(PaymentSchedule3[[#Headers],[Payment number]])-2)+DAY(LoanStartDate),"")</f>
        <v/>
      </c>
      <c r="D95" s="33" t="str">
        <f ca="1">IF(PaymentSchedule3[[#This Row],[Payment number]]&lt;&gt;"",IF(ROW()-ROW(PaymentSchedule3[[#Headers],[Beginning
balance]])=1,LoanAmount,INDEX(PaymentSchedule3[Ending
balance],ROW()-ROW(PaymentSchedule3[[#Headers],[Beginning
balance]])-1)),"")</f>
        <v/>
      </c>
      <c r="E95" s="33" t="str">
        <f ca="1">IF(PaymentSchedule3[[#This Row],[Payment number]]&lt;&gt;"",ScheduledPayment,"")</f>
        <v/>
      </c>
      <c r="F9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5" s="33" t="str">
        <f ca="1">IF(PaymentSchedule3[[#This Row],[Payment number]]&lt;&gt;"",PaymentSchedule3[[#This Row],[Total
payment]]-PaymentSchedule3[[#This Row],[Interest]],"")</f>
        <v/>
      </c>
      <c r="I95" s="33" t="str">
        <f ca="1">IF(PaymentSchedule3[[#This Row],[Payment number]]&lt;&gt;"",PaymentSchedule3[[#This Row],[Beginning
balance]]*(InterestRate/PaymentsPerYear),"")</f>
        <v/>
      </c>
      <c r="J95" s="33" t="str">
        <f ca="1">IF(PaymentSchedule3[[#This Row],[Payment number]]&lt;&gt;"",IF(PaymentSchedule3[[#This Row],[Scheduled payment]]+PaymentSchedule3[[#This Row],[Extra
payment]]&lt;=PaymentSchedule3[[#This Row],[Beginning
balance]],PaymentSchedule3[[#This Row],[Beginning
balance]]-PaymentSchedule3[[#This Row],[Principal]],0),"")</f>
        <v/>
      </c>
      <c r="K95" s="33" t="str">
        <f ca="1">IF(PaymentSchedule3[[#This Row],[Payment number]]&lt;&gt;"",SUM(INDEX(PaymentSchedule3[Interest],1,1):PaymentSchedule3[[#This Row],[Interest]]),"")</f>
        <v/>
      </c>
    </row>
    <row r="96" spans="2:11" ht="24" customHeight="1" x14ac:dyDescent="0.3">
      <c r="B96" s="31" t="str">
        <f ca="1">IF(LoanIsGood,IF(ROW()-ROW(PaymentSchedule3[[#Headers],[Payment number]])&gt;ScheduledNumberOfPayments,"",ROW()-ROW(PaymentSchedule3[[#Headers],[Payment number]])),"")</f>
        <v/>
      </c>
      <c r="C96" s="32" t="str">
        <f ca="1">IF(PaymentSchedule3[[#This Row],[Payment number]]&lt;&gt;"",EOMONTH(LoanStartDate,ROW(PaymentSchedule3[[#This Row],[Payment number]])-ROW(PaymentSchedule3[[#Headers],[Payment number]])-2)+DAY(LoanStartDate),"")</f>
        <v/>
      </c>
      <c r="D96" s="33" t="str">
        <f ca="1">IF(PaymentSchedule3[[#This Row],[Payment number]]&lt;&gt;"",IF(ROW()-ROW(PaymentSchedule3[[#Headers],[Beginning
balance]])=1,LoanAmount,INDEX(PaymentSchedule3[Ending
balance],ROW()-ROW(PaymentSchedule3[[#Headers],[Beginning
balance]])-1)),"")</f>
        <v/>
      </c>
      <c r="E96" s="33" t="str">
        <f ca="1">IF(PaymentSchedule3[[#This Row],[Payment number]]&lt;&gt;"",ScheduledPayment,"")</f>
        <v/>
      </c>
      <c r="F9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6" s="33" t="str">
        <f ca="1">IF(PaymentSchedule3[[#This Row],[Payment number]]&lt;&gt;"",PaymentSchedule3[[#This Row],[Total
payment]]-PaymentSchedule3[[#This Row],[Interest]],"")</f>
        <v/>
      </c>
      <c r="I96" s="33" t="str">
        <f ca="1">IF(PaymentSchedule3[[#This Row],[Payment number]]&lt;&gt;"",PaymentSchedule3[[#This Row],[Beginning
balance]]*(InterestRate/PaymentsPerYear),"")</f>
        <v/>
      </c>
      <c r="J96" s="33" t="str">
        <f ca="1">IF(PaymentSchedule3[[#This Row],[Payment number]]&lt;&gt;"",IF(PaymentSchedule3[[#This Row],[Scheduled payment]]+PaymentSchedule3[[#This Row],[Extra
payment]]&lt;=PaymentSchedule3[[#This Row],[Beginning
balance]],PaymentSchedule3[[#This Row],[Beginning
balance]]-PaymentSchedule3[[#This Row],[Principal]],0),"")</f>
        <v/>
      </c>
      <c r="K96" s="33" t="str">
        <f ca="1">IF(PaymentSchedule3[[#This Row],[Payment number]]&lt;&gt;"",SUM(INDEX(PaymentSchedule3[Interest],1,1):PaymentSchedule3[[#This Row],[Interest]]),"")</f>
        <v/>
      </c>
    </row>
    <row r="97" spans="2:11" ht="24" customHeight="1" x14ac:dyDescent="0.3">
      <c r="B97" s="31" t="str">
        <f ca="1">IF(LoanIsGood,IF(ROW()-ROW(PaymentSchedule3[[#Headers],[Payment number]])&gt;ScheduledNumberOfPayments,"",ROW()-ROW(PaymentSchedule3[[#Headers],[Payment number]])),"")</f>
        <v/>
      </c>
      <c r="C97" s="32" t="str">
        <f ca="1">IF(PaymentSchedule3[[#This Row],[Payment number]]&lt;&gt;"",EOMONTH(LoanStartDate,ROW(PaymentSchedule3[[#This Row],[Payment number]])-ROW(PaymentSchedule3[[#Headers],[Payment number]])-2)+DAY(LoanStartDate),"")</f>
        <v/>
      </c>
      <c r="D97" s="33" t="str">
        <f ca="1">IF(PaymentSchedule3[[#This Row],[Payment number]]&lt;&gt;"",IF(ROW()-ROW(PaymentSchedule3[[#Headers],[Beginning
balance]])=1,LoanAmount,INDEX(PaymentSchedule3[Ending
balance],ROW()-ROW(PaymentSchedule3[[#Headers],[Beginning
balance]])-1)),"")</f>
        <v/>
      </c>
      <c r="E97" s="33" t="str">
        <f ca="1">IF(PaymentSchedule3[[#This Row],[Payment number]]&lt;&gt;"",ScheduledPayment,"")</f>
        <v/>
      </c>
      <c r="F9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7" s="33" t="str">
        <f ca="1">IF(PaymentSchedule3[[#This Row],[Payment number]]&lt;&gt;"",PaymentSchedule3[[#This Row],[Total
payment]]-PaymentSchedule3[[#This Row],[Interest]],"")</f>
        <v/>
      </c>
      <c r="I97" s="33" t="str">
        <f ca="1">IF(PaymentSchedule3[[#This Row],[Payment number]]&lt;&gt;"",PaymentSchedule3[[#This Row],[Beginning
balance]]*(InterestRate/PaymentsPerYear),"")</f>
        <v/>
      </c>
      <c r="J97" s="33" t="str">
        <f ca="1">IF(PaymentSchedule3[[#This Row],[Payment number]]&lt;&gt;"",IF(PaymentSchedule3[[#This Row],[Scheduled payment]]+PaymentSchedule3[[#This Row],[Extra
payment]]&lt;=PaymentSchedule3[[#This Row],[Beginning
balance]],PaymentSchedule3[[#This Row],[Beginning
balance]]-PaymentSchedule3[[#This Row],[Principal]],0),"")</f>
        <v/>
      </c>
      <c r="K97" s="33" t="str">
        <f ca="1">IF(PaymentSchedule3[[#This Row],[Payment number]]&lt;&gt;"",SUM(INDEX(PaymentSchedule3[Interest],1,1):PaymentSchedule3[[#This Row],[Interest]]),"")</f>
        <v/>
      </c>
    </row>
    <row r="98" spans="2:11" ht="24" customHeight="1" x14ac:dyDescent="0.3">
      <c r="B98" s="31" t="str">
        <f ca="1">IF(LoanIsGood,IF(ROW()-ROW(PaymentSchedule3[[#Headers],[Payment number]])&gt;ScheduledNumberOfPayments,"",ROW()-ROW(PaymentSchedule3[[#Headers],[Payment number]])),"")</f>
        <v/>
      </c>
      <c r="C98" s="32" t="str">
        <f ca="1">IF(PaymentSchedule3[[#This Row],[Payment number]]&lt;&gt;"",EOMONTH(LoanStartDate,ROW(PaymentSchedule3[[#This Row],[Payment number]])-ROW(PaymentSchedule3[[#Headers],[Payment number]])-2)+DAY(LoanStartDate),"")</f>
        <v/>
      </c>
      <c r="D98" s="33" t="str">
        <f ca="1">IF(PaymentSchedule3[[#This Row],[Payment number]]&lt;&gt;"",IF(ROW()-ROW(PaymentSchedule3[[#Headers],[Beginning
balance]])=1,LoanAmount,INDEX(PaymentSchedule3[Ending
balance],ROW()-ROW(PaymentSchedule3[[#Headers],[Beginning
balance]])-1)),"")</f>
        <v/>
      </c>
      <c r="E98" s="33" t="str">
        <f ca="1">IF(PaymentSchedule3[[#This Row],[Payment number]]&lt;&gt;"",ScheduledPayment,"")</f>
        <v/>
      </c>
      <c r="F9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8" s="33" t="str">
        <f ca="1">IF(PaymentSchedule3[[#This Row],[Payment number]]&lt;&gt;"",PaymentSchedule3[[#This Row],[Total
payment]]-PaymentSchedule3[[#This Row],[Interest]],"")</f>
        <v/>
      </c>
      <c r="I98" s="33" t="str">
        <f ca="1">IF(PaymentSchedule3[[#This Row],[Payment number]]&lt;&gt;"",PaymentSchedule3[[#This Row],[Beginning
balance]]*(InterestRate/PaymentsPerYear),"")</f>
        <v/>
      </c>
      <c r="J98" s="33" t="str">
        <f ca="1">IF(PaymentSchedule3[[#This Row],[Payment number]]&lt;&gt;"",IF(PaymentSchedule3[[#This Row],[Scheduled payment]]+PaymentSchedule3[[#This Row],[Extra
payment]]&lt;=PaymentSchedule3[[#This Row],[Beginning
balance]],PaymentSchedule3[[#This Row],[Beginning
balance]]-PaymentSchedule3[[#This Row],[Principal]],0),"")</f>
        <v/>
      </c>
      <c r="K98" s="33" t="str">
        <f ca="1">IF(PaymentSchedule3[[#This Row],[Payment number]]&lt;&gt;"",SUM(INDEX(PaymentSchedule3[Interest],1,1):PaymentSchedule3[[#This Row],[Interest]]),"")</f>
        <v/>
      </c>
    </row>
    <row r="99" spans="2:11" ht="24" customHeight="1" x14ac:dyDescent="0.3">
      <c r="B99" s="31" t="str">
        <f ca="1">IF(LoanIsGood,IF(ROW()-ROW(PaymentSchedule3[[#Headers],[Payment number]])&gt;ScheduledNumberOfPayments,"",ROW()-ROW(PaymentSchedule3[[#Headers],[Payment number]])),"")</f>
        <v/>
      </c>
      <c r="C99" s="32" t="str">
        <f ca="1">IF(PaymentSchedule3[[#This Row],[Payment number]]&lt;&gt;"",EOMONTH(LoanStartDate,ROW(PaymentSchedule3[[#This Row],[Payment number]])-ROW(PaymentSchedule3[[#Headers],[Payment number]])-2)+DAY(LoanStartDate),"")</f>
        <v/>
      </c>
      <c r="D99" s="33" t="str">
        <f ca="1">IF(PaymentSchedule3[[#This Row],[Payment number]]&lt;&gt;"",IF(ROW()-ROW(PaymentSchedule3[[#Headers],[Beginning
balance]])=1,LoanAmount,INDEX(PaymentSchedule3[Ending
balance],ROW()-ROW(PaymentSchedule3[[#Headers],[Beginning
balance]])-1)),"")</f>
        <v/>
      </c>
      <c r="E99" s="33" t="str">
        <f ca="1">IF(PaymentSchedule3[[#This Row],[Payment number]]&lt;&gt;"",ScheduledPayment,"")</f>
        <v/>
      </c>
      <c r="F9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9" s="33" t="str">
        <f ca="1">IF(PaymentSchedule3[[#This Row],[Payment number]]&lt;&gt;"",PaymentSchedule3[[#This Row],[Total
payment]]-PaymentSchedule3[[#This Row],[Interest]],"")</f>
        <v/>
      </c>
      <c r="I99" s="33" t="str">
        <f ca="1">IF(PaymentSchedule3[[#This Row],[Payment number]]&lt;&gt;"",PaymentSchedule3[[#This Row],[Beginning
balance]]*(InterestRate/PaymentsPerYear),"")</f>
        <v/>
      </c>
      <c r="J99" s="33" t="str">
        <f ca="1">IF(PaymentSchedule3[[#This Row],[Payment number]]&lt;&gt;"",IF(PaymentSchedule3[[#This Row],[Scheduled payment]]+PaymentSchedule3[[#This Row],[Extra
payment]]&lt;=PaymentSchedule3[[#This Row],[Beginning
balance]],PaymentSchedule3[[#This Row],[Beginning
balance]]-PaymentSchedule3[[#This Row],[Principal]],0),"")</f>
        <v/>
      </c>
      <c r="K99" s="33" t="str">
        <f ca="1">IF(PaymentSchedule3[[#This Row],[Payment number]]&lt;&gt;"",SUM(INDEX(PaymentSchedule3[Interest],1,1):PaymentSchedule3[[#This Row],[Interest]]),"")</f>
        <v/>
      </c>
    </row>
    <row r="100" spans="2:11" ht="24" customHeight="1" x14ac:dyDescent="0.3">
      <c r="B100" s="31" t="str">
        <f ca="1">IF(LoanIsGood,IF(ROW()-ROW(PaymentSchedule3[[#Headers],[Payment number]])&gt;ScheduledNumberOfPayments,"",ROW()-ROW(PaymentSchedule3[[#Headers],[Payment number]])),"")</f>
        <v/>
      </c>
      <c r="C100" s="32" t="str">
        <f ca="1">IF(PaymentSchedule3[[#This Row],[Payment number]]&lt;&gt;"",EOMONTH(LoanStartDate,ROW(PaymentSchedule3[[#This Row],[Payment number]])-ROW(PaymentSchedule3[[#Headers],[Payment number]])-2)+DAY(LoanStartDate),"")</f>
        <v/>
      </c>
      <c r="D100" s="33" t="str">
        <f ca="1">IF(PaymentSchedule3[[#This Row],[Payment number]]&lt;&gt;"",IF(ROW()-ROW(PaymentSchedule3[[#Headers],[Beginning
balance]])=1,LoanAmount,INDEX(PaymentSchedule3[Ending
balance],ROW()-ROW(PaymentSchedule3[[#Headers],[Beginning
balance]])-1)),"")</f>
        <v/>
      </c>
      <c r="E100" s="33" t="str">
        <f ca="1">IF(PaymentSchedule3[[#This Row],[Payment number]]&lt;&gt;"",ScheduledPayment,"")</f>
        <v/>
      </c>
      <c r="F10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10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100" s="33" t="str">
        <f ca="1">IF(PaymentSchedule3[[#This Row],[Payment number]]&lt;&gt;"",PaymentSchedule3[[#This Row],[Total
payment]]-PaymentSchedule3[[#This Row],[Interest]],"")</f>
        <v/>
      </c>
      <c r="I100" s="33" t="str">
        <f ca="1">IF(PaymentSchedule3[[#This Row],[Payment number]]&lt;&gt;"",PaymentSchedule3[[#This Row],[Beginning
balance]]*(InterestRate/PaymentsPerYear),"")</f>
        <v/>
      </c>
      <c r="J100" s="33" t="str">
        <f ca="1">IF(PaymentSchedule3[[#This Row],[Payment number]]&lt;&gt;"",IF(PaymentSchedule3[[#This Row],[Scheduled payment]]+PaymentSchedule3[[#This Row],[Extra
payment]]&lt;=PaymentSchedule3[[#This Row],[Beginning
balance]],PaymentSchedule3[[#This Row],[Beginning
balance]]-PaymentSchedule3[[#This Row],[Principal]],0),"")</f>
        <v/>
      </c>
      <c r="K100" s="33" t="str">
        <f ca="1">IF(PaymentSchedule3[[#This Row],[Payment number]]&lt;&gt;"",SUM(INDEX(PaymentSchedule3[Interest],1,1):PaymentSchedule3[[#This Row],[Interest]]),"")</f>
        <v/>
      </c>
    </row>
  </sheetData>
  <mergeCells count="9">
    <mergeCell ref="I5:K5"/>
    <mergeCell ref="I6:K6"/>
    <mergeCell ref="I7:K7"/>
    <mergeCell ref="I8:K8"/>
    <mergeCell ref="B11:D11"/>
    <mergeCell ref="I9:K9"/>
    <mergeCell ref="I10:K10"/>
    <mergeCell ref="G11:H11"/>
    <mergeCell ref="I11:K11"/>
  </mergeCells>
  <conditionalFormatting sqref="B14:K100">
    <cfRule type="expression" dxfId="0"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tableParts count="1">
    <tablePart r:id="rId2"/>
  </tableParts>
  <drawing r:id="rId5f73a33ff96048948533131a1ae3974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40911F-E40D-4E5A-8F79-A8CF2D0EC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81D207-CE89-42AF-92BD-9D5ABAF8490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C9DC247-DA4C-48CA-8D72-4AC806AFE8E9}">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2023-11-29T13:58:14Z</dcterms:created>
  <dcterms:modified xsi:type="dcterms:W3CDTF">2025-04-20T12:51:39Z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