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C50" i="1"/>
  <c r="C49" i="1"/>
  <c r="C48" i="1"/>
  <c r="C47" i="1"/>
  <c r="C46" i="1"/>
  <c r="C45" i="1"/>
  <c r="C44" i="1"/>
  <c r="C43" i="1"/>
  <c r="C42" i="1"/>
  <c r="C41" i="1"/>
  <c r="D52" i="1"/>
  <c r="D53" i="1"/>
  <c r="D54" i="1"/>
  <c r="D41" i="1"/>
  <c r="D42" i="1"/>
  <c r="D43" i="1"/>
  <c r="D44" i="1"/>
  <c r="D45" i="1"/>
  <c r="D46" i="1"/>
  <c r="D47" i="1"/>
  <c r="D48" i="1"/>
  <c r="D49" i="1"/>
  <c r="D50" i="1"/>
  <c r="E50" i="1"/>
  <c r="E49" i="1"/>
  <c r="E48" i="1"/>
  <c r="E47" i="1"/>
  <c r="E46" i="1"/>
  <c r="E45" i="1"/>
  <c r="E44" i="1"/>
  <c r="E43" i="1"/>
  <c r="E42" i="1"/>
  <c r="E41" i="1"/>
  <c r="N14" i="1"/>
  <c r="N13" i="1"/>
  <c r="N12" i="1"/>
  <c r="N11" i="1"/>
  <c r="N10" i="1"/>
  <c r="N9" i="1"/>
  <c r="N8" i="1"/>
  <c r="N7" i="1"/>
  <c r="N6" i="1"/>
  <c r="N5" i="1"/>
  <c r="N4" i="1"/>
  <c r="R4" i="1"/>
  <c r="Q4" i="1"/>
  <c r="P4" i="1"/>
  <c r="O4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R5" i="1"/>
  <c r="Q5" i="1"/>
  <c r="P5" i="1"/>
  <c r="O5" i="1"/>
</calcChain>
</file>

<file path=xl/sharedStrings.xml><?xml version="1.0" encoding="utf-8"?>
<sst xmlns="http://schemas.openxmlformats.org/spreadsheetml/2006/main" count="46" uniqueCount="44">
  <si>
    <t>Column counts</t>
  </si>
  <si>
    <t>Kanban system lead times</t>
  </si>
  <si>
    <t>Start day</t>
  </si>
  <si>
    <t>End day</t>
  </si>
  <si>
    <t>Time</t>
  </si>
  <si>
    <t>Cumulative Flow Diagram (CFD)</t>
  </si>
  <si>
    <t>Day</t>
  </si>
  <si>
    <t>Kanban system lead time histogram</t>
  </si>
  <si>
    <t>Days</t>
  </si>
  <si>
    <t>Count</t>
  </si>
  <si>
    <t>Cumulative</t>
  </si>
  <si>
    <t>10+</t>
  </si>
  <si>
    <t>Mean lead time</t>
  </si>
  <si>
    <t>85th percentile</t>
  </si>
  <si>
    <t>Flow efficiency</t>
  </si>
  <si>
    <t>Kanban system lead time run Chart</t>
  </si>
  <si>
    <t>WIP (Finger chart)</t>
  </si>
  <si>
    <t>Released (Organge)</t>
  </si>
  <si>
    <t>Developed (Blue)</t>
  </si>
  <si>
    <t>Designed (Red)</t>
  </si>
  <si>
    <t>Input Ready (Brown)</t>
  </si>
  <si>
    <t>Task</t>
  </si>
  <si>
    <t>Id</t>
  </si>
  <si>
    <t>HU1</t>
  </si>
  <si>
    <t>HU2</t>
  </si>
  <si>
    <t>HU15</t>
  </si>
  <si>
    <t>HU18</t>
  </si>
  <si>
    <t>T1</t>
  </si>
  <si>
    <t>T2</t>
  </si>
  <si>
    <t>Te4</t>
  </si>
  <si>
    <t>Te3</t>
  </si>
  <si>
    <t>T4</t>
  </si>
  <si>
    <t>T3</t>
  </si>
  <si>
    <t>T5</t>
  </si>
  <si>
    <t>HU17</t>
  </si>
  <si>
    <t>HU5</t>
  </si>
  <si>
    <t>HU4</t>
  </si>
  <si>
    <t>HU12</t>
  </si>
  <si>
    <t>HU3</t>
  </si>
  <si>
    <t>HU7</t>
  </si>
  <si>
    <t>HU11</t>
  </si>
  <si>
    <t>HU8</t>
  </si>
  <si>
    <t>HU16</t>
  </si>
  <si>
    <t>HU9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</si>
</sst>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alibri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0" xfId="1" applyFont="1" applyFill="1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center"/>
    </xf>
    <xf numFmtId="0" fontId="7" fillId="2" borderId="0" xfId="0" applyFont="1" applyFill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</cellXfs>
  <cellStyles count="4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Normal" xfId="0" builtinId="0"/>
    <cellStyle name="Porcentual" xfId="1" builtinId="5"/>
  </cellStyles>
  <dxfs count="0"/>
  <tableStyles count="0" defaultTableStyle="TableStyleMedium9" defaultPivotStyle="PivotStyleMedium4"/>
  <colors>
    <mruColors>
      <color rgb="FF9966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Released (Organge)</c:v>
                </c:pt>
              </c:strCache>
            </c:strRef>
          </c:tx>
          <c:spPr>
            <a:solidFill>
              <a:srgbClr val="FF6600"/>
            </a:solidFill>
          </c:spPr>
          <c:cat>
            <c:numRef>
              <c:f>Sheet1!$N$5:$N$14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Sheet1!$O$5:$O$14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1.0</c:v>
                </c:pt>
                <c:pt idx="3">
                  <c:v>3.0</c:v>
                </c:pt>
                <c:pt idx="4">
                  <c:v>10.0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Developed (Blue)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Sheet1!$N$5:$N$14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Sheet1!$P$5:$P$14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Sheet1!$Q$4</c:f>
              <c:strCache>
                <c:ptCount val="1"/>
                <c:pt idx="0">
                  <c:v>Designed (Red)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Sheet1!$N$5:$N$14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Sheet1!$Q$5:$Q$14</c:f>
              <c:numCache>
                <c:formatCode>General</c:formatCode>
                <c:ptCount val="10"/>
                <c:pt idx="0">
                  <c:v>2.0</c:v>
                </c:pt>
                <c:pt idx="1">
                  <c:v>0.0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Sheet1!$R$4</c:f>
              <c:strCache>
                <c:ptCount val="1"/>
                <c:pt idx="0">
                  <c:v>Input Ready (Brown)</c:v>
                </c:pt>
              </c:strCache>
            </c:strRef>
          </c:tx>
          <c:spPr>
            <a:solidFill>
              <a:srgbClr val="996633"/>
            </a:solidFill>
          </c:spPr>
          <c:cat>
            <c:numRef>
              <c:f>Sheet1!$N$5:$N$14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Sheet1!$R$5:$R$14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206264"/>
        <c:axId val="2097203080"/>
      </c:areaChart>
      <c:catAx>
        <c:axId val="209720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203080"/>
        <c:crosses val="autoZero"/>
        <c:auto val="1"/>
        <c:lblAlgn val="ctr"/>
        <c:lblOffset val="100"/>
        <c:noMultiLvlLbl val="0"/>
      </c:catAx>
      <c:valAx>
        <c:axId val="209720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2062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7969031669697"/>
          <c:y val="0.0844280168058288"/>
          <c:w val="0.627657416227266"/>
          <c:h val="0.750959339548926"/>
        </c:manualLayout>
      </c:layout>
      <c:lineChart>
        <c:grouping val="standar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Time</c:v>
                </c:pt>
              </c:strCache>
            </c:strRef>
          </c:tx>
          <c:spPr>
            <a:ln>
              <a:noFill/>
            </a:ln>
          </c:spPr>
          <c:val>
            <c:numRef>
              <c:f>Sheet1!$E$17:$E$37</c:f>
              <c:numCache>
                <c:formatCode>General</c:formatCode>
                <c:ptCount val="21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09000"/>
        <c:axId val="2100011944"/>
      </c:lineChart>
      <c:catAx>
        <c:axId val="210000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11944"/>
        <c:crosses val="autoZero"/>
        <c:auto val="1"/>
        <c:lblAlgn val="ctr"/>
        <c:lblOffset val="100"/>
        <c:noMultiLvlLbl val="0"/>
      </c:catAx>
      <c:valAx>
        <c:axId val="210001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009000"/>
        <c:crosses val="autoZero"/>
        <c:crossBetween val="between"/>
        <c:majorUnit val="1.0"/>
      </c:valAx>
    </c:plotArea>
    <c:legend>
      <c:legendPos val="r"/>
      <c:layout>
        <c:manualLayout>
          <c:xMode val="edge"/>
          <c:yMode val="edge"/>
          <c:x val="0.778799745344027"/>
          <c:y val="0.428291414217862"/>
          <c:w val="0.119980301838817"/>
          <c:h val="0.13042773452681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8421790141854"/>
          <c:y val="0.0807726451116079"/>
          <c:w val="0.588303176526683"/>
          <c:h val="0.7271003347701"/>
        </c:manualLayout>
      </c:layout>
      <c:barChart>
        <c:barDir val="col"/>
        <c:grouping val="clustered"/>
        <c:varyColors val="0"/>
        <c:ser>
          <c:idx val="0"/>
          <c:order val="0"/>
          <c:tx>
            <c:v>Count</c:v>
          </c:tx>
          <c:invertIfNegative val="0"/>
          <c:cat>
            <c:strRef>
              <c:f>Sheet1!$B$41:$B$50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10+</c:v>
                </c:pt>
              </c:strCache>
            </c:strRef>
          </c:cat>
          <c:val>
            <c:numRef>
              <c:f>Sheet1!$C$41:$C$50</c:f>
              <c:numCache>
                <c:formatCode>General</c:formatCode>
                <c:ptCount val="10"/>
                <c:pt idx="0">
                  <c:v>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100042136"/>
        <c:axId val="2100045192"/>
      </c:barChart>
      <c:lineChart>
        <c:grouping val="standard"/>
        <c:varyColors val="0"/>
        <c:ser>
          <c:idx val="1"/>
          <c:order val="1"/>
          <c:tx>
            <c:strRef>
              <c:f>Sheet1!$E$40</c:f>
              <c:strCache>
                <c:ptCount val="1"/>
                <c:pt idx="0">
                  <c:v>Cumulative</c:v>
                </c:pt>
              </c:strCache>
            </c:strRef>
          </c:tx>
          <c:marker>
            <c:symbol val="none"/>
          </c:marker>
          <c:val>
            <c:numRef>
              <c:f>Sheet1!$E$41:$E$50</c:f>
              <c:numCache>
                <c:formatCode>0.0%</c:formatCode>
                <c:ptCount val="10"/>
                <c:pt idx="0">
                  <c:v>0.8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51528"/>
        <c:axId val="2100048168"/>
      </c:lineChart>
      <c:catAx>
        <c:axId val="210004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045192"/>
        <c:crosses val="autoZero"/>
        <c:auto val="1"/>
        <c:lblAlgn val="ctr"/>
        <c:lblOffset val="100"/>
        <c:noMultiLvlLbl val="0"/>
      </c:catAx>
      <c:valAx>
        <c:axId val="210004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042136"/>
        <c:crosses val="autoZero"/>
        <c:crossBetween val="between"/>
        <c:majorUnit val="1.0"/>
      </c:valAx>
      <c:valAx>
        <c:axId val="2100048168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crossAx val="2100051528"/>
        <c:crosses val="max"/>
        <c:crossBetween val="between"/>
      </c:valAx>
      <c:catAx>
        <c:axId val="21000515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000481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810909984768"/>
          <c:y val="0.431801555130111"/>
          <c:w val="0.201890891693685"/>
          <c:h val="0.2677720379149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Sheet1!$P$4</c:f>
              <c:strCache>
                <c:ptCount val="1"/>
                <c:pt idx="0">
                  <c:v>Developed (Blue)</c:v>
                </c:pt>
              </c:strCache>
            </c:strRef>
          </c:tx>
          <c:cat>
            <c:numRef>
              <c:f>Sheet1!$N$5:$N$14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Sheet1!$P$5:$P$14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Sheet1!$Q$4</c:f>
              <c:strCache>
                <c:ptCount val="1"/>
                <c:pt idx="0">
                  <c:v>Designed (Red)</c:v>
                </c:pt>
              </c:strCache>
            </c:strRef>
          </c:tx>
          <c:cat>
            <c:numRef>
              <c:f>Sheet1!$N$5:$N$14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Sheet1!$Q$5:$Q$14</c:f>
              <c:numCache>
                <c:formatCode>General</c:formatCode>
                <c:ptCount val="10"/>
                <c:pt idx="0">
                  <c:v>2.0</c:v>
                </c:pt>
                <c:pt idx="1">
                  <c:v>0.0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77896"/>
        <c:axId val="2100080872"/>
      </c:areaChart>
      <c:catAx>
        <c:axId val="210007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080872"/>
        <c:crosses val="autoZero"/>
        <c:auto val="1"/>
        <c:lblAlgn val="ctr"/>
        <c:lblOffset val="100"/>
        <c:noMultiLvlLbl val="0"/>
      </c:catAx>
      <c:valAx>
        <c:axId val="210008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07789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102178</xdr:colOff>
      <xdr:row>2</xdr:row>
      <xdr:rowOff>144318</xdr:rowOff>
    </xdr:from>
    <xdr:to>
      <xdr:col>12</xdr:col>
      <xdr:colOff>41852</xdr:colOff>
      <xdr:row>13</xdr:row>
      <xdr:rowOff>50512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108238</xdr:colOff>
      <xdr:row>15</xdr:row>
      <xdr:rowOff>122671</xdr:rowOff>
    </xdr:from>
    <xdr:to>
      <xdr:col>12</xdr:col>
      <xdr:colOff>2053617</xdr:colOff>
      <xdr:row>27</xdr:row>
      <xdr:rowOff>81064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82590</xdr:colOff>
      <xdr:row>39</xdr:row>
      <xdr:rowOff>93496</xdr:rowOff>
    </xdr:from>
    <xdr:to>
      <xdr:col>12</xdr:col>
      <xdr:colOff>70123</xdr:colOff>
      <xdr:row>49</xdr:row>
      <xdr:rowOff>93497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54043</xdr:colOff>
      <xdr:row>3</xdr:row>
      <xdr:rowOff>27022</xdr:rowOff>
    </xdr:from>
    <xdr:to>
      <xdr:col>25</xdr:col>
      <xdr:colOff>256702</xdr:colOff>
      <xdr:row>17</xdr:row>
      <xdr:rowOff>13511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4"/>
  <sheetViews>
    <sheetView tabSelected="1" zoomScale="94" zoomScaleNormal="94" zoomScalePageLayoutView="94" workbookViewId="0">
      <selection activeCell="F29" sqref="F29"/>
    </sheetView>
  </sheetViews>
  <sheetFormatPr baseColWidth="10" defaultRowHeight="15" x14ac:dyDescent="0"/>
  <cols>
    <col min="1" max="1" width="3.1640625" style="1" customWidth="1"/>
    <col min="2" max="2" width="4.33203125" style="1" bestFit="1" customWidth="1"/>
    <col min="3" max="6" width="10.83203125" style="1"/>
    <col min="7" max="7" width="5.5" style="1" customWidth="1"/>
    <col min="8" max="12" width="10.83203125" style="1"/>
    <col min="13" max="13" width="50.6640625" style="1" customWidth="1"/>
    <col min="14" max="14" width="5.6640625" style="1" customWidth="1"/>
    <col min="15" max="16384" width="10.83203125" style="1"/>
  </cols>
  <sheetData>
    <row r="2" spans="2:20" ht="18">
      <c r="B2" s="10" t="s">
        <v>0</v>
      </c>
      <c r="C2" s="10"/>
      <c r="D2" s="10"/>
      <c r="E2" s="10"/>
      <c r="F2" s="10"/>
      <c r="H2" s="10" t="s">
        <v>5</v>
      </c>
      <c r="I2" s="10"/>
      <c r="J2" s="10"/>
      <c r="K2" s="10"/>
      <c r="L2" s="10"/>
      <c r="T2" s="7" t="s">
        <v>16</v>
      </c>
    </row>
    <row r="3" spans="2:20" ht="45">
      <c r="B3" s="9" t="s">
        <v>6</v>
      </c>
      <c r="C3" s="8" t="s">
        <v>20</v>
      </c>
      <c r="D3" s="8" t="s">
        <v>19</v>
      </c>
      <c r="E3" s="8" t="s">
        <v>18</v>
      </c>
      <c r="F3" s="8" t="s">
        <v>17</v>
      </c>
    </row>
    <row r="4" spans="2:20">
      <c r="B4" s="3">
        <v>1</v>
      </c>
      <c r="C4" s="3">
        <v>1</v>
      </c>
      <c r="D4" s="3">
        <v>2</v>
      </c>
      <c r="E4" s="3">
        <v>0</v>
      </c>
      <c r="F4" s="3">
        <v>1</v>
      </c>
      <c r="N4" s="3" t="str">
        <f t="shared" ref="N4:N14" si="0">B3</f>
        <v>Day</v>
      </c>
      <c r="O4" s="3" t="str">
        <f t="shared" ref="O4:O14" si="1">F3</f>
        <v>Released (Organge)</v>
      </c>
      <c r="P4" s="3" t="str">
        <f t="shared" ref="P4:P14" si="2">E3</f>
        <v>Developed (Blue)</v>
      </c>
      <c r="Q4" s="3" t="str">
        <f t="shared" ref="Q4:Q14" si="3">D3</f>
        <v>Designed (Red)</v>
      </c>
      <c r="R4" s="3" t="str">
        <f t="shared" ref="R4:R14" si="4">C3</f>
        <v>Input Ready (Brown)</v>
      </c>
    </row>
    <row r="5" spans="2:20">
      <c r="B5" s="3">
        <v>2</v>
      </c>
      <c r="C5" s="3">
        <v>2</v>
      </c>
      <c r="D5" s="3">
        <v>0</v>
      </c>
      <c r="E5" s="3">
        <v>1</v>
      </c>
      <c r="F5" s="3">
        <v>5</v>
      </c>
      <c r="N5" s="3">
        <f t="shared" si="0"/>
        <v>1</v>
      </c>
      <c r="O5" s="3">
        <f t="shared" si="1"/>
        <v>1</v>
      </c>
      <c r="P5" s="3">
        <f t="shared" si="2"/>
        <v>0</v>
      </c>
      <c r="Q5" s="3">
        <f t="shared" si="3"/>
        <v>2</v>
      </c>
      <c r="R5" s="3">
        <f t="shared" si="4"/>
        <v>1</v>
      </c>
    </row>
    <row r="6" spans="2:20">
      <c r="B6" s="3">
        <v>3</v>
      </c>
      <c r="C6" s="3">
        <v>2</v>
      </c>
      <c r="D6" s="3">
        <v>1</v>
      </c>
      <c r="E6" s="3">
        <v>1</v>
      </c>
      <c r="F6" s="3">
        <v>1</v>
      </c>
      <c r="N6" s="3">
        <f t="shared" si="0"/>
        <v>2</v>
      </c>
      <c r="O6" s="3">
        <f t="shared" si="1"/>
        <v>5</v>
      </c>
      <c r="P6" s="3">
        <f t="shared" si="2"/>
        <v>1</v>
      </c>
      <c r="Q6" s="3">
        <f t="shared" si="3"/>
        <v>0</v>
      </c>
      <c r="R6" s="3">
        <f t="shared" si="4"/>
        <v>2</v>
      </c>
    </row>
    <row r="7" spans="2:20">
      <c r="B7" s="3">
        <v>4</v>
      </c>
      <c r="C7" s="3">
        <v>1</v>
      </c>
      <c r="D7" s="3">
        <v>3</v>
      </c>
      <c r="E7" s="3">
        <v>1</v>
      </c>
      <c r="F7" s="3">
        <v>3</v>
      </c>
      <c r="N7" s="3">
        <f t="shared" si="0"/>
        <v>3</v>
      </c>
      <c r="O7" s="3">
        <f t="shared" si="1"/>
        <v>1</v>
      </c>
      <c r="P7" s="3">
        <f t="shared" si="2"/>
        <v>1</v>
      </c>
      <c r="Q7" s="3">
        <f t="shared" si="3"/>
        <v>1</v>
      </c>
      <c r="R7" s="3">
        <f t="shared" si="4"/>
        <v>2</v>
      </c>
    </row>
    <row r="8" spans="2:20">
      <c r="B8" s="3">
        <v>5</v>
      </c>
      <c r="C8" s="3">
        <v>2</v>
      </c>
      <c r="D8" s="3">
        <v>2</v>
      </c>
      <c r="E8" s="3">
        <v>0</v>
      </c>
      <c r="F8" s="3">
        <v>10</v>
      </c>
      <c r="N8" s="3">
        <f t="shared" si="0"/>
        <v>4</v>
      </c>
      <c r="O8" s="3">
        <f t="shared" si="1"/>
        <v>3</v>
      </c>
      <c r="P8" s="3">
        <f t="shared" si="2"/>
        <v>1</v>
      </c>
      <c r="Q8" s="3">
        <f t="shared" si="3"/>
        <v>3</v>
      </c>
      <c r="R8" s="3">
        <f t="shared" si="4"/>
        <v>1</v>
      </c>
    </row>
    <row r="9" spans="2:20">
      <c r="B9" s="3">
        <v>6</v>
      </c>
      <c r="C9" s="3"/>
      <c r="D9" s="3"/>
      <c r="E9" s="3"/>
      <c r="F9" s="3"/>
      <c r="N9" s="3">
        <f t="shared" si="0"/>
        <v>5</v>
      </c>
      <c r="O9" s="3">
        <f t="shared" si="1"/>
        <v>10</v>
      </c>
      <c r="P9" s="3">
        <f t="shared" si="2"/>
        <v>0</v>
      </c>
      <c r="Q9" s="3">
        <f t="shared" si="3"/>
        <v>2</v>
      </c>
      <c r="R9" s="3">
        <f t="shared" si="4"/>
        <v>2</v>
      </c>
    </row>
    <row r="10" spans="2:20">
      <c r="B10" s="3">
        <v>7</v>
      </c>
      <c r="C10" s="3"/>
      <c r="D10" s="3"/>
      <c r="E10" s="3"/>
      <c r="F10" s="3"/>
      <c r="N10" s="3">
        <f t="shared" si="0"/>
        <v>6</v>
      </c>
      <c r="O10" s="3">
        <f t="shared" si="1"/>
        <v>0</v>
      </c>
      <c r="P10" s="3">
        <f t="shared" si="2"/>
        <v>0</v>
      </c>
      <c r="Q10" s="3">
        <f t="shared" si="3"/>
        <v>0</v>
      </c>
      <c r="R10" s="3">
        <f t="shared" si="4"/>
        <v>0</v>
      </c>
    </row>
    <row r="11" spans="2:20">
      <c r="B11" s="3">
        <v>8</v>
      </c>
      <c r="C11" s="3"/>
      <c r="D11" s="3"/>
      <c r="E11" s="3"/>
      <c r="F11" s="3"/>
      <c r="N11" s="3">
        <f t="shared" si="0"/>
        <v>7</v>
      </c>
      <c r="O11" s="3">
        <f t="shared" si="1"/>
        <v>0</v>
      </c>
      <c r="P11" s="3">
        <f t="shared" si="2"/>
        <v>0</v>
      </c>
      <c r="Q11" s="3">
        <f t="shared" si="3"/>
        <v>0</v>
      </c>
      <c r="R11" s="3">
        <f t="shared" si="4"/>
        <v>0</v>
      </c>
    </row>
    <row r="12" spans="2:20">
      <c r="B12" s="3">
        <v>9</v>
      </c>
      <c r="C12" s="3"/>
      <c r="D12" s="3"/>
      <c r="E12" s="3"/>
      <c r="F12" s="3"/>
      <c r="N12" s="3">
        <f t="shared" si="0"/>
        <v>8</v>
      </c>
      <c r="O12" s="3">
        <f t="shared" si="1"/>
        <v>0</v>
      </c>
      <c r="P12" s="3">
        <f t="shared" si="2"/>
        <v>0</v>
      </c>
      <c r="Q12" s="3">
        <f t="shared" si="3"/>
        <v>0</v>
      </c>
      <c r="R12" s="3">
        <f t="shared" si="4"/>
        <v>0</v>
      </c>
    </row>
    <row r="13" spans="2:20">
      <c r="B13" s="3">
        <v>10</v>
      </c>
      <c r="C13" s="3"/>
      <c r="D13" s="3"/>
      <c r="E13" s="3"/>
      <c r="F13" s="3"/>
      <c r="N13" s="3">
        <f t="shared" si="0"/>
        <v>9</v>
      </c>
      <c r="O13" s="3">
        <f t="shared" si="1"/>
        <v>0</v>
      </c>
      <c r="P13" s="3">
        <f t="shared" si="2"/>
        <v>0</v>
      </c>
      <c r="Q13" s="3">
        <f t="shared" si="3"/>
        <v>0</v>
      </c>
      <c r="R13" s="3">
        <f t="shared" si="4"/>
        <v>0</v>
      </c>
    </row>
    <row r="14" spans="2:20">
      <c r="N14" s="3">
        <f t="shared" si="0"/>
        <v>10</v>
      </c>
      <c r="O14" s="3">
        <f t="shared" si="1"/>
        <v>0</v>
      </c>
      <c r="P14" s="3">
        <f t="shared" si="2"/>
        <v>0</v>
      </c>
      <c r="Q14" s="3">
        <f t="shared" si="3"/>
        <v>0</v>
      </c>
      <c r="R14" s="3">
        <f t="shared" si="4"/>
        <v>0</v>
      </c>
    </row>
    <row r="15" spans="2:20" ht="18">
      <c r="B15" s="10" t="s">
        <v>1</v>
      </c>
      <c r="C15" s="10"/>
      <c r="D15" s="10"/>
      <c r="E15" s="10"/>
      <c r="F15" s="10"/>
      <c r="H15" s="10" t="s">
        <v>15</v>
      </c>
      <c r="I15" s="10"/>
      <c r="J15" s="10"/>
      <c r="K15" s="10"/>
      <c r="L15" s="10"/>
    </row>
    <row r="16" spans="2:20">
      <c r="B16" s="3" t="s">
        <v>21</v>
      </c>
      <c r="C16" s="3" t="s">
        <v>2</v>
      </c>
      <c r="D16" s="3" t="s">
        <v>3</v>
      </c>
      <c r="E16" s="3" t="s">
        <v>4</v>
      </c>
      <c r="F16" s="3" t="s">
        <v>22</v>
      </c>
    </row>
    <row r="17" spans="2:6">
      <c r="B17" s="3">
        <v>1</v>
      </c>
      <c r="C17" s="3">
        <v>6</v>
      </c>
      <c r="D17" s="3">
        <v>8</v>
      </c>
      <c r="E17" s="3">
        <f>D17-C17</f>
        <v>2</v>
      </c>
      <c r="F17" s="3" t="s">
        <v>23</v>
      </c>
    </row>
    <row r="18" spans="2:6">
      <c r="B18" s="3">
        <v>2</v>
      </c>
      <c r="C18" s="3">
        <v>7</v>
      </c>
      <c r="D18" s="3">
        <v>8</v>
      </c>
      <c r="E18" s="3">
        <f t="shared" ref="E18:E37" si="5">D18-C18</f>
        <v>1</v>
      </c>
      <c r="F18" s="3" t="s">
        <v>24</v>
      </c>
    </row>
    <row r="19" spans="2:6">
      <c r="B19" s="3">
        <v>3</v>
      </c>
      <c r="C19" s="3">
        <v>8</v>
      </c>
      <c r="D19" s="3">
        <v>8</v>
      </c>
      <c r="E19" s="3">
        <f t="shared" si="5"/>
        <v>0</v>
      </c>
      <c r="F19" s="3" t="s">
        <v>25</v>
      </c>
    </row>
    <row r="20" spans="2:6">
      <c r="B20" s="3">
        <v>4</v>
      </c>
      <c r="C20" s="3">
        <v>6</v>
      </c>
      <c r="D20" s="3">
        <v>7</v>
      </c>
      <c r="E20" s="3">
        <f t="shared" si="5"/>
        <v>1</v>
      </c>
      <c r="F20" s="3" t="s">
        <v>26</v>
      </c>
    </row>
    <row r="21" spans="2:6">
      <c r="B21" s="3">
        <v>5</v>
      </c>
      <c r="C21" s="3">
        <v>5</v>
      </c>
      <c r="D21" s="3">
        <v>5</v>
      </c>
      <c r="E21" s="3">
        <f t="shared" si="5"/>
        <v>0</v>
      </c>
      <c r="F21" s="3" t="s">
        <v>27</v>
      </c>
    </row>
    <row r="22" spans="2:6">
      <c r="B22" s="3">
        <v>6</v>
      </c>
      <c r="C22" s="3">
        <v>5</v>
      </c>
      <c r="D22" s="3">
        <v>6</v>
      </c>
      <c r="E22" s="3">
        <f t="shared" si="5"/>
        <v>1</v>
      </c>
      <c r="F22" s="3" t="s">
        <v>28</v>
      </c>
    </row>
    <row r="23" spans="2:6">
      <c r="B23" s="3">
        <v>7</v>
      </c>
      <c r="C23" s="3">
        <v>5</v>
      </c>
      <c r="D23" s="3">
        <v>6</v>
      </c>
      <c r="E23" s="3">
        <f t="shared" si="5"/>
        <v>1</v>
      </c>
      <c r="F23" s="3" t="s">
        <v>29</v>
      </c>
    </row>
    <row r="24" spans="2:6">
      <c r="B24" s="3">
        <v>8</v>
      </c>
      <c r="C24" s="3">
        <v>5</v>
      </c>
      <c r="D24" s="3">
        <v>5</v>
      </c>
      <c r="E24" s="3">
        <f t="shared" si="5"/>
        <v>0</v>
      </c>
      <c r="F24" s="3" t="s">
        <v>30</v>
      </c>
    </row>
    <row r="25" spans="2:6">
      <c r="B25" s="3">
        <v>9</v>
      </c>
      <c r="C25" s="3">
        <v>6</v>
      </c>
      <c r="D25" s="3">
        <v>6</v>
      </c>
      <c r="E25" s="3">
        <f t="shared" si="5"/>
        <v>0</v>
      </c>
      <c r="F25" s="3" t="s">
        <v>31</v>
      </c>
    </row>
    <row r="26" spans="2:6">
      <c r="B26" s="3">
        <v>10</v>
      </c>
      <c r="C26" s="3">
        <v>6</v>
      </c>
      <c r="D26" s="3">
        <v>6</v>
      </c>
      <c r="E26" s="3">
        <f t="shared" si="5"/>
        <v>0</v>
      </c>
      <c r="F26" s="3" t="s">
        <v>32</v>
      </c>
    </row>
    <row r="27" spans="2:6">
      <c r="B27" s="3">
        <v>11</v>
      </c>
      <c r="C27" s="3">
        <v>6</v>
      </c>
      <c r="D27" s="3">
        <v>6</v>
      </c>
      <c r="E27" s="3">
        <f t="shared" si="5"/>
        <v>0</v>
      </c>
      <c r="F27" s="3" t="s">
        <v>33</v>
      </c>
    </row>
    <row r="28" spans="2:6">
      <c r="B28" s="3">
        <v>12</v>
      </c>
      <c r="C28" s="3">
        <v>7</v>
      </c>
      <c r="D28" s="3">
        <v>9</v>
      </c>
      <c r="E28" s="3">
        <f t="shared" si="5"/>
        <v>2</v>
      </c>
      <c r="F28" s="3" t="s">
        <v>34</v>
      </c>
    </row>
    <row r="29" spans="2:6">
      <c r="B29" s="3">
        <v>13</v>
      </c>
      <c r="C29" s="3">
        <v>8</v>
      </c>
      <c r="D29" s="3">
        <v>9</v>
      </c>
      <c r="E29" s="3">
        <f t="shared" si="5"/>
        <v>1</v>
      </c>
      <c r="F29" s="3" t="s">
        <v>35</v>
      </c>
    </row>
    <row r="30" spans="2:6">
      <c r="B30" s="3">
        <v>14</v>
      </c>
      <c r="C30" s="3">
        <v>8</v>
      </c>
      <c r="D30" s="3">
        <v>8</v>
      </c>
      <c r="E30" s="3">
        <f t="shared" si="5"/>
        <v>0</v>
      </c>
      <c r="F30" s="3" t="s">
        <v>36</v>
      </c>
    </row>
    <row r="31" spans="2:6">
      <c r="B31" s="3">
        <v>15</v>
      </c>
      <c r="C31" s="3">
        <v>9</v>
      </c>
      <c r="D31" s="3">
        <v>9</v>
      </c>
      <c r="E31" s="3">
        <f t="shared" si="5"/>
        <v>0</v>
      </c>
      <c r="F31" s="3" t="s">
        <v>37</v>
      </c>
    </row>
    <row r="32" spans="2:6">
      <c r="B32" s="3">
        <v>16</v>
      </c>
      <c r="C32" s="3">
        <v>8</v>
      </c>
      <c r="D32" s="3">
        <v>9</v>
      </c>
      <c r="E32" s="3">
        <f t="shared" si="5"/>
        <v>1</v>
      </c>
      <c r="F32" s="3" t="s">
        <v>38</v>
      </c>
    </row>
    <row r="33" spans="2:12">
      <c r="B33" s="3">
        <v>17</v>
      </c>
      <c r="C33" s="3">
        <v>9</v>
      </c>
      <c r="D33" s="3">
        <v>9</v>
      </c>
      <c r="E33" s="3">
        <f t="shared" si="5"/>
        <v>0</v>
      </c>
      <c r="F33" s="3" t="s">
        <v>39</v>
      </c>
    </row>
    <row r="34" spans="2:12">
      <c r="B34" s="3">
        <v>18</v>
      </c>
      <c r="C34" s="3">
        <v>9</v>
      </c>
      <c r="D34" s="3">
        <v>9</v>
      </c>
      <c r="E34" s="3">
        <f t="shared" si="5"/>
        <v>0</v>
      </c>
      <c r="F34" s="3" t="s">
        <v>40</v>
      </c>
    </row>
    <row r="35" spans="2:12">
      <c r="B35" s="3">
        <v>19</v>
      </c>
      <c r="C35" s="3">
        <v>9</v>
      </c>
      <c r="D35" s="3">
        <v>9</v>
      </c>
      <c r="E35" s="3">
        <f t="shared" si="5"/>
        <v>0</v>
      </c>
      <c r="F35" s="3" t="s">
        <v>41</v>
      </c>
    </row>
    <row r="36" spans="2:12">
      <c r="B36" s="3">
        <v>20</v>
      </c>
      <c r="C36" s="3">
        <v>8</v>
      </c>
      <c r="D36" s="3">
        <v>9</v>
      </c>
      <c r="E36" s="3">
        <f t="shared" si="5"/>
        <v>1</v>
      </c>
      <c r="F36" s="3" t="s">
        <v>42</v>
      </c>
    </row>
    <row r="37" spans="2:12">
      <c r="B37" s="3">
        <v>21</v>
      </c>
      <c r="C37" s="3">
        <v>9</v>
      </c>
      <c r="D37" s="3">
        <v>9</v>
      </c>
      <c r="E37" s="3">
        <f t="shared" si="5"/>
        <v>0</v>
      </c>
      <c r="F37" s="3" t="s">
        <v>43</v>
      </c>
    </row>
    <row r="38" spans="2:12">
      <c r="B38" s="2"/>
    </row>
    <row r="39" spans="2:12" ht="18">
      <c r="B39" s="10" t="s">
        <v>7</v>
      </c>
      <c r="C39" s="10"/>
      <c r="D39" s="10"/>
      <c r="E39" s="10"/>
      <c r="F39" s="10"/>
      <c r="H39" s="11" t="s">
        <v>7</v>
      </c>
      <c r="I39" s="11"/>
      <c r="J39" s="11"/>
      <c r="K39" s="11"/>
      <c r="L39" s="11"/>
    </row>
    <row r="40" spans="2:12">
      <c r="B40" s="3" t="s">
        <v>8</v>
      </c>
      <c r="C40" s="3" t="s">
        <v>9</v>
      </c>
      <c r="D40" s="5" t="s">
        <v>10</v>
      </c>
      <c r="E40" s="3" t="s">
        <v>10</v>
      </c>
    </row>
    <row r="41" spans="2:12">
      <c r="B41" s="3">
        <v>1</v>
      </c>
      <c r="C41" s="3">
        <f>COUNTIF(E$17:E$26,"="&amp;B41)</f>
        <v>4</v>
      </c>
      <c r="D41" s="5">
        <f>C41</f>
        <v>4</v>
      </c>
      <c r="E41" s="6">
        <f>D41/D$50</f>
        <v>0.8</v>
      </c>
    </row>
    <row r="42" spans="2:12">
      <c r="B42" s="3">
        <v>2</v>
      </c>
      <c r="C42" s="3">
        <f t="shared" ref="C42:C49" si="6">COUNTIF(E$17:E$26,"="&amp;B42)</f>
        <v>1</v>
      </c>
      <c r="D42" s="5">
        <f>D41+C42</f>
        <v>5</v>
      </c>
      <c r="E42" s="6">
        <f t="shared" ref="E42:E50" si="7">D42/D$50</f>
        <v>1</v>
      </c>
    </row>
    <row r="43" spans="2:12">
      <c r="B43" s="3">
        <v>3</v>
      </c>
      <c r="C43" s="3">
        <f t="shared" si="6"/>
        <v>0</v>
      </c>
      <c r="D43" s="5">
        <f t="shared" ref="D43:D50" si="8">D42+C43</f>
        <v>5</v>
      </c>
      <c r="E43" s="6">
        <f t="shared" si="7"/>
        <v>1</v>
      </c>
    </row>
    <row r="44" spans="2:12">
      <c r="B44" s="3">
        <v>4</v>
      </c>
      <c r="C44" s="3">
        <f t="shared" si="6"/>
        <v>0</v>
      </c>
      <c r="D44" s="5">
        <f t="shared" si="8"/>
        <v>5</v>
      </c>
      <c r="E44" s="6">
        <f t="shared" si="7"/>
        <v>1</v>
      </c>
    </row>
    <row r="45" spans="2:12">
      <c r="B45" s="3">
        <v>5</v>
      </c>
      <c r="C45" s="3">
        <f t="shared" si="6"/>
        <v>0</v>
      </c>
      <c r="D45" s="5">
        <f t="shared" si="8"/>
        <v>5</v>
      </c>
      <c r="E45" s="6">
        <f t="shared" si="7"/>
        <v>1</v>
      </c>
    </row>
    <row r="46" spans="2:12">
      <c r="B46" s="3">
        <v>6</v>
      </c>
      <c r="C46" s="3">
        <f t="shared" si="6"/>
        <v>0</v>
      </c>
      <c r="D46" s="5">
        <f t="shared" si="8"/>
        <v>5</v>
      </c>
      <c r="E46" s="6">
        <f t="shared" si="7"/>
        <v>1</v>
      </c>
    </row>
    <row r="47" spans="2:12">
      <c r="B47" s="3">
        <v>7</v>
      </c>
      <c r="C47" s="3">
        <f t="shared" si="6"/>
        <v>0</v>
      </c>
      <c r="D47" s="5">
        <f t="shared" si="8"/>
        <v>5</v>
      </c>
      <c r="E47" s="6">
        <f t="shared" si="7"/>
        <v>1</v>
      </c>
    </row>
    <row r="48" spans="2:12">
      <c r="B48" s="3">
        <v>8</v>
      </c>
      <c r="C48" s="3">
        <f t="shared" si="6"/>
        <v>0</v>
      </c>
      <c r="D48" s="5">
        <f t="shared" si="8"/>
        <v>5</v>
      </c>
      <c r="E48" s="6">
        <f t="shared" si="7"/>
        <v>1</v>
      </c>
    </row>
    <row r="49" spans="2:5">
      <c r="B49" s="3">
        <v>9</v>
      </c>
      <c r="C49" s="3">
        <f t="shared" si="6"/>
        <v>0</v>
      </c>
      <c r="D49" s="5">
        <f t="shared" si="8"/>
        <v>5</v>
      </c>
      <c r="E49" s="6">
        <f t="shared" si="7"/>
        <v>1</v>
      </c>
    </row>
    <row r="50" spans="2:5">
      <c r="B50" s="3" t="s">
        <v>11</v>
      </c>
      <c r="C50" s="3">
        <f>COUNTIF(E$17:E$26,"&gt;=10")</f>
        <v>0</v>
      </c>
      <c r="D50" s="5">
        <f t="shared" si="8"/>
        <v>5</v>
      </c>
      <c r="E50" s="6">
        <f t="shared" si="7"/>
        <v>1</v>
      </c>
    </row>
    <row r="52" spans="2:5">
      <c r="B52" s="1" t="s">
        <v>12</v>
      </c>
      <c r="D52" s="1">
        <f>AVERAGE(E17:E26)</f>
        <v>0.6</v>
      </c>
    </row>
    <row r="53" spans="2:5">
      <c r="B53" s="1" t="s">
        <v>14</v>
      </c>
      <c r="D53" s="4">
        <f>2/D52</f>
        <v>3.3333333333333335</v>
      </c>
    </row>
    <row r="54" spans="2:5">
      <c r="B54" s="1" t="s">
        <v>13</v>
      </c>
      <c r="D54" s="1">
        <f>PERCENTILE(E17:E26, 0.85)</f>
        <v>1</v>
      </c>
    </row>
  </sheetData>
  <mergeCells count="6">
    <mergeCell ref="B15:F15"/>
    <mergeCell ref="B2:F2"/>
    <mergeCell ref="H2:L2"/>
    <mergeCell ref="H15:L15"/>
    <mergeCell ref="B39:F39"/>
    <mergeCell ref="H39:L39"/>
  </mergeCells>
  <phoneticPr fontId="6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David J. Anderson &amp; Associates,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Burrows</dc:creator>
  <cp:lastModifiedBy>Maig</cp:lastModifiedBy>
  <cp:lastPrinted>2014-09-06T14:02:06Z</cp:lastPrinted>
  <dcterms:created xsi:type="dcterms:W3CDTF">2014-09-04T05:00:26Z</dcterms:created>
  <dcterms:modified xsi:type="dcterms:W3CDTF">2015-06-10T14:25:38Z</dcterms:modified>
</cp:coreProperties>
</file>