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minja_koski_tuni_fi/Documents/2024-2025 Yliopisto/periodi II/GRADU/koodia python/Minimizin_spread_IC/"/>
    </mc:Choice>
  </mc:AlternateContent>
  <xr:revisionPtr revIDLastSave="88" documentId="11_2463F1161714A50BF1E40DE2BA66922B018E2130" xr6:coauthVersionLast="47" xr6:coauthVersionMax="47" xr10:uidLastSave="{F01F5344-2CF6-4EBC-AA29-3DA1AD9878EF}"/>
  <bookViews>
    <workbookView xWindow="-120" yWindow="-120" windowWidth="29040" windowHeight="15720" activeTab="1" xr2:uid="{00000000-000D-0000-FFFF-FFFF00000000}"/>
  </bookViews>
  <sheets>
    <sheet name="nollayksi" sheetId="1" r:id="rId1"/>
    <sheet name="nollakaks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5" i="2" l="1"/>
  <c r="M164" i="2"/>
  <c r="M163" i="2"/>
  <c r="M162" i="2"/>
  <c r="M161" i="2"/>
  <c r="M158" i="2"/>
  <c r="M156" i="2"/>
  <c r="M155" i="2"/>
  <c r="M154" i="2"/>
  <c r="M157" i="2"/>
  <c r="T113" i="2"/>
  <c r="R113" i="2"/>
  <c r="Q113" i="2"/>
  <c r="P113" i="2"/>
  <c r="T112" i="2"/>
  <c r="R112" i="2"/>
  <c r="Q112" i="2"/>
  <c r="P112" i="2"/>
  <c r="T111" i="2"/>
  <c r="R111" i="2"/>
  <c r="Q111" i="2"/>
  <c r="P111" i="2"/>
  <c r="T110" i="2"/>
  <c r="R110" i="2"/>
  <c r="Q110" i="2"/>
  <c r="P110" i="2"/>
  <c r="AB103" i="2"/>
  <c r="Z103" i="2"/>
  <c r="Y103" i="2"/>
  <c r="X103" i="2"/>
  <c r="T103" i="2"/>
  <c r="R103" i="2"/>
  <c r="Q103" i="2"/>
  <c r="P103" i="2"/>
  <c r="AB102" i="2"/>
  <c r="Z102" i="2"/>
  <c r="Y102" i="2"/>
  <c r="X102" i="2"/>
  <c r="T102" i="2"/>
  <c r="R102" i="2"/>
  <c r="Q102" i="2"/>
  <c r="P102" i="2"/>
  <c r="AB101" i="2"/>
  <c r="Z101" i="2"/>
  <c r="Y101" i="2"/>
  <c r="X101" i="2"/>
  <c r="T101" i="2"/>
  <c r="R101" i="2"/>
  <c r="Q101" i="2"/>
  <c r="P101" i="2"/>
  <c r="AB100" i="2"/>
  <c r="Z100" i="2"/>
  <c r="Y100" i="2"/>
  <c r="X100" i="2"/>
  <c r="T100" i="2"/>
  <c r="R100" i="2"/>
  <c r="Q100" i="2"/>
  <c r="P100" i="2"/>
  <c r="AB95" i="2"/>
  <c r="Z95" i="2"/>
  <c r="Y95" i="2"/>
  <c r="X95" i="2"/>
  <c r="T95" i="2"/>
  <c r="R95" i="2"/>
  <c r="Q95" i="2"/>
  <c r="P95" i="2"/>
  <c r="AB94" i="2"/>
  <c r="Z94" i="2"/>
  <c r="Y94" i="2"/>
  <c r="X94" i="2"/>
  <c r="T94" i="2"/>
  <c r="R94" i="2"/>
  <c r="Q94" i="2"/>
  <c r="P94" i="2"/>
  <c r="AB93" i="2"/>
  <c r="Z93" i="2"/>
  <c r="Y93" i="2"/>
  <c r="X93" i="2"/>
  <c r="T93" i="2"/>
  <c r="R93" i="2"/>
  <c r="Q93" i="2"/>
  <c r="P93" i="2"/>
  <c r="AB92" i="2"/>
  <c r="Z92" i="2"/>
  <c r="Y92" i="2"/>
  <c r="X92" i="2"/>
  <c r="T92" i="2"/>
  <c r="R92" i="2"/>
  <c r="Q92" i="2"/>
  <c r="P92" i="2"/>
  <c r="AB87" i="2"/>
  <c r="Z87" i="2"/>
  <c r="Y87" i="2"/>
  <c r="X87" i="2"/>
  <c r="T87" i="2"/>
  <c r="S87" i="2"/>
  <c r="R87" i="2"/>
  <c r="Q87" i="2"/>
  <c r="P87" i="2"/>
  <c r="AB86" i="2"/>
  <c r="Z86" i="2"/>
  <c r="Y86" i="2"/>
  <c r="X86" i="2"/>
  <c r="T86" i="2"/>
  <c r="S86" i="2"/>
  <c r="R86" i="2"/>
  <c r="Q86" i="2"/>
  <c r="P86" i="2"/>
  <c r="AB85" i="2"/>
  <c r="Z85" i="2"/>
  <c r="Y85" i="2"/>
  <c r="X85" i="2"/>
  <c r="T85" i="2"/>
  <c r="S85" i="2"/>
  <c r="R85" i="2"/>
  <c r="Q85" i="2"/>
  <c r="P85" i="2"/>
  <c r="AB84" i="2"/>
  <c r="Z84" i="2"/>
  <c r="Y84" i="2"/>
  <c r="X84" i="2"/>
  <c r="T84" i="2"/>
  <c r="S84" i="2"/>
  <c r="R84" i="2"/>
  <c r="Q84" i="2"/>
  <c r="P84" i="2"/>
  <c r="AA80" i="2"/>
  <c r="Z80" i="2"/>
  <c r="Y80" i="2"/>
  <c r="X80" i="2"/>
  <c r="W80" i="2"/>
  <c r="S80" i="2"/>
  <c r="R80" i="2"/>
  <c r="Q80" i="2"/>
  <c r="P80" i="2"/>
  <c r="O80" i="2"/>
  <c r="AA79" i="2"/>
  <c r="Y79" i="2"/>
  <c r="X79" i="2"/>
  <c r="W79" i="2"/>
  <c r="S79" i="2"/>
  <c r="R79" i="2"/>
  <c r="Q79" i="2"/>
  <c r="P79" i="2"/>
  <c r="O79" i="2"/>
  <c r="AA78" i="2"/>
  <c r="Z78" i="2"/>
  <c r="Y78" i="2"/>
  <c r="X78" i="2"/>
  <c r="W78" i="2"/>
  <c r="S78" i="2"/>
  <c r="R78" i="2"/>
  <c r="Q78" i="2"/>
  <c r="P78" i="2"/>
  <c r="O78" i="2"/>
  <c r="AA77" i="2"/>
  <c r="Z77" i="2"/>
  <c r="Y77" i="2"/>
  <c r="X77" i="2"/>
  <c r="W77" i="2"/>
  <c r="S77" i="2"/>
  <c r="R77" i="2"/>
  <c r="Q77" i="2"/>
  <c r="P77" i="2"/>
  <c r="O77" i="2"/>
  <c r="K77" i="2"/>
  <c r="K76" i="2"/>
  <c r="K75" i="2"/>
  <c r="K74" i="2"/>
  <c r="AA73" i="2"/>
  <c r="Z73" i="2"/>
  <c r="Y73" i="2"/>
  <c r="X73" i="2"/>
  <c r="W73" i="2"/>
  <c r="S73" i="2"/>
  <c r="R73" i="2"/>
  <c r="Q73" i="2"/>
  <c r="P73" i="2"/>
  <c r="O73" i="2"/>
  <c r="K73" i="2"/>
  <c r="AA72" i="2"/>
  <c r="Z72" i="2"/>
  <c r="Y72" i="2"/>
  <c r="X72" i="2"/>
  <c r="W72" i="2"/>
  <c r="S72" i="2"/>
  <c r="R72" i="2"/>
  <c r="Q72" i="2"/>
  <c r="P72" i="2"/>
  <c r="O72" i="2"/>
  <c r="K72" i="2"/>
  <c r="AA71" i="2"/>
  <c r="Z71" i="2"/>
  <c r="Y71" i="2"/>
  <c r="X71" i="2"/>
  <c r="W71" i="2"/>
  <c r="S71" i="2"/>
  <c r="R71" i="2"/>
  <c r="Q71" i="2"/>
  <c r="P71" i="2"/>
  <c r="O71" i="2"/>
  <c r="AA70" i="2"/>
  <c r="Z70" i="2"/>
  <c r="Y70" i="2"/>
  <c r="X70" i="2"/>
  <c r="W70" i="2"/>
  <c r="S70" i="2"/>
  <c r="R70" i="2"/>
  <c r="Q70" i="2"/>
  <c r="P70" i="2"/>
  <c r="O70" i="2"/>
  <c r="AA66" i="2"/>
  <c r="Z66" i="2"/>
  <c r="Y66" i="2"/>
  <c r="X66" i="2"/>
  <c r="W66" i="2"/>
  <c r="S66" i="2"/>
  <c r="R66" i="2"/>
  <c r="Q66" i="2"/>
  <c r="P66" i="2"/>
  <c r="O66" i="2"/>
  <c r="AA65" i="2"/>
  <c r="Z65" i="2"/>
  <c r="Y65" i="2"/>
  <c r="X65" i="2"/>
  <c r="W65" i="2"/>
  <c r="S65" i="2"/>
  <c r="R65" i="2"/>
  <c r="Q65" i="2"/>
  <c r="P65" i="2"/>
  <c r="O65" i="2"/>
  <c r="AA64" i="2"/>
  <c r="Z64" i="2"/>
  <c r="Y64" i="2"/>
  <c r="X64" i="2"/>
  <c r="W64" i="2"/>
  <c r="S64" i="2"/>
  <c r="R64" i="2"/>
  <c r="Q64" i="2"/>
  <c r="P64" i="2"/>
  <c r="O64" i="2"/>
  <c r="AA63" i="2"/>
  <c r="Z63" i="2"/>
  <c r="Y63" i="2"/>
  <c r="X63" i="2"/>
  <c r="W63" i="2"/>
  <c r="S63" i="2"/>
  <c r="R63" i="2"/>
  <c r="Q63" i="2"/>
  <c r="P63" i="2"/>
  <c r="O63" i="2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43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63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44" i="1"/>
  <c r="A43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J2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" i="1"/>
</calcChain>
</file>

<file path=xl/sharedStrings.xml><?xml version="1.0" encoding="utf-8"?>
<sst xmlns="http://schemas.openxmlformats.org/spreadsheetml/2006/main" count="501" uniqueCount="40">
  <si>
    <t xml:space="preserve">n </t>
  </si>
  <si>
    <t>aste</t>
  </si>
  <si>
    <t>vaikutusf</t>
  </si>
  <si>
    <t>EC</t>
  </si>
  <si>
    <t>Katz</t>
  </si>
  <si>
    <t>betweenness</t>
  </si>
  <si>
    <t>closeness</t>
  </si>
  <si>
    <t>alkup</t>
  </si>
  <si>
    <t>w=0.1</t>
  </si>
  <si>
    <t>k=1</t>
  </si>
  <si>
    <t>k=2</t>
  </si>
  <si>
    <t>k=3</t>
  </si>
  <si>
    <t>k=4</t>
  </si>
  <si>
    <t>n</t>
  </si>
  <si>
    <t>w=0.2</t>
  </si>
  <si>
    <t>σ(·)</t>
  </si>
  <si>
    <t>graafin koko 15</t>
  </si>
  <si>
    <t>graafin koko 35</t>
  </si>
  <si>
    <t>Sarake1</t>
  </si>
  <si>
    <t>Sarake2</t>
  </si>
  <si>
    <t>Sarake3</t>
  </si>
  <si>
    <t>Sarake4</t>
  </si>
  <si>
    <t>Sarake5</t>
  </si>
  <si>
    <t>Sarake52</t>
  </si>
  <si>
    <t>k</t>
  </si>
  <si>
    <t>keskeisyysaste</t>
  </si>
  <si>
    <t>vaikutusf.</t>
  </si>
  <si>
    <t>BC</t>
  </si>
  <si>
    <t>graafin koko 20</t>
  </si>
  <si>
    <t>graafin koko 40</t>
  </si>
  <si>
    <t>graafin koko 25</t>
  </si>
  <si>
    <t>graafin koko 45</t>
  </si>
  <si>
    <t>graafin koko 30</t>
  </si>
  <si>
    <t>graafin koko 50</t>
  </si>
  <si>
    <t>graafin koko 55</t>
  </si>
  <si>
    <t>graafin koko 65</t>
  </si>
  <si>
    <t>graafin koko 60</t>
  </si>
  <si>
    <t>graafin koko 70</t>
  </si>
  <si>
    <t>graafin koko 75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</si>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</sst>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rgb="FFC00000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0" fillId="2" borderId="0" xfId="0" applyFill="1"/>
    <xf numFmtId="0" fontId="0" fillId="5" borderId="0" xfId="0" applyFill="1"/>
    <xf numFmtId="0" fontId="2" fillId="4" borderId="1" xfId="0" applyFont="1" applyFill="1" applyBorder="1"/>
    <xf numFmtId="0" fontId="1" fillId="3" borderId="3" xfId="0" applyFont="1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0" borderId="3" xfId="0" applyBorder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6" borderId="0" xfId="0" applyFill="1"/>
    <xf numFmtId="164" fontId="0" fillId="4" borderId="0" xfId="0" applyNumberFormat="1" applyFill="1"/>
    <xf numFmtId="164" fontId="0" fillId="2" borderId="0" xfId="0" applyNumberFormat="1" applyFill="1"/>
    <xf numFmtId="164" fontId="0" fillId="0" borderId="0" xfId="0" applyNumberFormat="1"/>
    <xf numFmtId="164" fontId="0" fillId="4" borderId="1" xfId="0" applyNumberFormat="1" applyFill="1" applyBorder="1"/>
    <xf numFmtId="164" fontId="0" fillId="0" borderId="1" xfId="0" applyNumberFormat="1" applyBorder="1"/>
    <xf numFmtId="164" fontId="0" fillId="9" borderId="1" xfId="0" applyNumberFormat="1" applyFill="1" applyBorder="1"/>
    <xf numFmtId="164" fontId="0" fillId="6" borderId="1" xfId="0" applyNumberForma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6" borderId="2" xfId="0" applyNumberFormat="1" applyFill="1" applyBorder="1"/>
    <xf numFmtId="164" fontId="0" fillId="0" borderId="2" xfId="0" applyNumberFormat="1" applyBorder="1"/>
    <xf numFmtId="164" fontId="0" fillId="11" borderId="0" xfId="0" applyNumberFormat="1" applyFill="1"/>
  </cellXfs>
  <cellStyles count="1">
    <cellStyle name="Normaali" xfId="0" builtinId="0"/>
  </cellStyles>
  <dxfs count="32"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Pienin infektio</a:t>
            </a:r>
            <a:r>
              <a:rPr lang="fi-FI" baseline="0"/>
              <a:t>todennäköisyys yksittäiselle solmulle</a:t>
            </a:r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baseline="0"/>
              <a:t>w=0.2</a:t>
            </a:r>
            <a:endParaRPr lang="fi-FI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56-4A1E-B694-A7A178D447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56-4A1E-B694-A7A178D447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356-4A1E-B694-A7A178D447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356-4A1E-B694-A7A178D447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356-4A1E-B694-A7A178D447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356-4A1E-B694-A7A178D4478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nollakaksi!$J$72:$J$77</c:f>
              <c:strCache>
                <c:ptCount val="6"/>
                <c:pt idx="0">
                  <c:v>aste</c:v>
                </c:pt>
                <c:pt idx="1">
                  <c:v>σ(·)</c:v>
                </c:pt>
                <c:pt idx="2">
                  <c:v>EC</c:v>
                </c:pt>
                <c:pt idx="3">
                  <c:v>Katz</c:v>
                </c:pt>
                <c:pt idx="4">
                  <c:v>BC</c:v>
                </c:pt>
                <c:pt idx="5">
                  <c:v>alkup</c:v>
                </c:pt>
              </c:strCache>
            </c:strRef>
          </c:cat>
          <c:val>
            <c:numRef>
              <c:f>nollakaksi!$K$72:$K$77</c:f>
              <c:numCache>
                <c:formatCode>General</c:formatCode>
                <c:ptCount val="6"/>
                <c:pt idx="0">
                  <c:v>17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15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56-4A1E-B694-A7A178D447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 Yhden</a:t>
            </a:r>
            <a:r>
              <a:rPr lang="fi-FI" baseline="0"/>
              <a:t> solmun poisto kun w=0.2</a:t>
            </a:r>
            <a:endParaRPr lang="fi-FI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(nollakaksi!$Q$63,nollakaksi!$Q$70,nollakaksi!$Q$77,nollakaksi!$R$84,nollakaksi!$Y$63,nollakaksi!$Y$70,nollakaksi!$Y$77,nollakaksi!$Z$84,nollakaksi!$R$92,nollakaksi!$R$100,nollakaksi!$Z$92,nollakaksi!$Z$100,nollakaksi!$R$110)</c:f>
              <c:numCache>
                <c:formatCode>General</c:formatCode>
                <c:ptCount val="13"/>
                <c:pt idx="0">
                  <c:v>-5.5461904761899411E-3</c:v>
                </c:pt>
                <c:pt idx="1">
                  <c:v>4.7640789473684109E-3</c:v>
                </c:pt>
                <c:pt idx="2">
                  <c:v>4.8981916666664613E-2</c:v>
                </c:pt>
                <c:pt idx="3">
                  <c:v>2.5564827586204514E-2</c:v>
                </c:pt>
                <c:pt idx="4">
                  <c:v>7.6317142857134507E-2</c:v>
                </c:pt>
                <c:pt idx="5">
                  <c:v>4.522730769230271E-2</c:v>
                </c:pt>
                <c:pt idx="6" formatCode="0.0000">
                  <c:v>4.6247449494944415E-2</c:v>
                </c:pt>
                <c:pt idx="7">
                  <c:v>3.8201204081628415E-2</c:v>
                </c:pt>
                <c:pt idx="8">
                  <c:v>2.7900252525249414E-2</c:v>
                </c:pt>
                <c:pt idx="9">
                  <c:v>1.5128121468924949E-2</c:v>
                </c:pt>
                <c:pt idx="10">
                  <c:v>6.7683052884608408E-3</c:v>
                </c:pt>
                <c:pt idx="11">
                  <c:v>4.3217080745336922E-3</c:v>
                </c:pt>
                <c:pt idx="12">
                  <c:v>7.5950090090082245E-3</c:v>
                </c:pt>
              </c:numCache>
            </c:numRef>
          </c:xVal>
          <c:yVal>
            <c:numLit>
              <c:formatCode>General</c:formatCode>
              <c:ptCount val="13"/>
              <c:pt idx="0">
                <c:v>15</c:v>
              </c:pt>
              <c:pt idx="1">
                <c:v>20</c:v>
              </c:pt>
              <c:pt idx="2">
                <c:v>25</c:v>
              </c:pt>
              <c:pt idx="3">
                <c:v>30</c:v>
              </c:pt>
              <c:pt idx="4">
                <c:v>35</c:v>
              </c:pt>
              <c:pt idx="5">
                <c:v>40</c:v>
              </c:pt>
              <c:pt idx="6">
                <c:v>45</c:v>
              </c:pt>
              <c:pt idx="7">
                <c:v>50</c:v>
              </c:pt>
              <c:pt idx="8">
                <c:v>55</c:v>
              </c:pt>
              <c:pt idx="9">
                <c:v>60</c:v>
              </c:pt>
              <c:pt idx="10">
                <c:v>65</c:v>
              </c:pt>
              <c:pt idx="11">
                <c:v>70</c:v>
              </c:pt>
              <c:pt idx="12">
                <c:v>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E0-4ACA-9C7E-5FA45B1B164E}"/>
            </c:ext>
          </c:extLst>
        </c:ser>
        <c:ser>
          <c:idx val="1"/>
          <c:order val="1"/>
          <c:tx>
            <c:v>aste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(nollakaksi!$O$63,nollakaksi!$O$70,nollakaksi!$O$77,nollakaksi!$P$84,nollakaksi!$W$63,nollakaksi!$W$70,nollakaksi!$W$77,nollakaksi!$X$84,nollakaksi!$P$92,nollakaksi!$P$100,nollakaksi!$X$92,nollakaksi!$X$100,nollakaksi!$P$110)</c:f>
              <c:numCache>
                <c:formatCode>General</c:formatCode>
                <c:ptCount val="13"/>
                <c:pt idx="0">
                  <c:v>-5.8283333333327553E-3</c:v>
                </c:pt>
                <c:pt idx="1">
                  <c:v>3.1416710526313701E-2</c:v>
                </c:pt>
                <c:pt idx="2">
                  <c:v>4.7758999999997956E-2</c:v>
                </c:pt>
                <c:pt idx="3">
                  <c:v>2.5173448275859711E-2</c:v>
                </c:pt>
                <c:pt idx="4">
                  <c:v>3.6048025210080104E-2</c:v>
                </c:pt>
                <c:pt idx="5">
                  <c:v>5.1223461538456028E-2</c:v>
                </c:pt>
                <c:pt idx="6" formatCode="0.0000">
                  <c:v>4.5023585858580906E-2</c:v>
                </c:pt>
                <c:pt idx="7">
                  <c:v>3.9557326530607839E-2</c:v>
                </c:pt>
                <c:pt idx="8">
                  <c:v>2.847247474747161E-2</c:v>
                </c:pt>
                <c:pt idx="9">
                  <c:v>1.3217951977399722E-2</c:v>
                </c:pt>
                <c:pt idx="10">
                  <c:v>1.5138617788459929E-2</c:v>
                </c:pt>
                <c:pt idx="11">
                  <c:v>4.8289544513452354E-3</c:v>
                </c:pt>
                <c:pt idx="12">
                  <c:v>6.2727117117110653E-3</c:v>
                </c:pt>
              </c:numCache>
            </c:numRef>
          </c:xVal>
          <c:yVal>
            <c:numLit>
              <c:formatCode>General</c:formatCode>
              <c:ptCount val="13"/>
              <c:pt idx="0">
                <c:v>15</c:v>
              </c:pt>
              <c:pt idx="1">
                <c:v>20</c:v>
              </c:pt>
              <c:pt idx="2">
                <c:v>25</c:v>
              </c:pt>
              <c:pt idx="3">
                <c:v>30</c:v>
              </c:pt>
              <c:pt idx="4">
                <c:v>35</c:v>
              </c:pt>
              <c:pt idx="5">
                <c:v>40</c:v>
              </c:pt>
              <c:pt idx="6">
                <c:v>45</c:v>
              </c:pt>
              <c:pt idx="7">
                <c:v>50</c:v>
              </c:pt>
              <c:pt idx="8">
                <c:v>55</c:v>
              </c:pt>
              <c:pt idx="9">
                <c:v>60</c:v>
              </c:pt>
              <c:pt idx="10">
                <c:v>65</c:v>
              </c:pt>
              <c:pt idx="11">
                <c:v>70</c:v>
              </c:pt>
              <c:pt idx="12">
                <c:v>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E0-4ACA-9C7E-5FA45B1B164E}"/>
            </c:ext>
          </c:extLst>
        </c:ser>
        <c:ser>
          <c:idx val="2"/>
          <c:order val="2"/>
          <c:tx>
            <c:v>vaikutusfunktio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(nollakaksi!$P$63,nollakaksi!$P$70,nollakaksi!$P$77,nollakaksi!$Q$84,nollakaksi!$X$63,nollakaksi!$X$70,nollakaksi!$X$77,nollakaksi!$Y$84,nollakaksi!$Q$92,nollakaksi!$Q$100,nollakaksi!$Y$92,nollakaksi!$Y$100,nollakaksi!$Q$110)</c:f>
              <c:numCache>
                <c:formatCode>General</c:formatCode>
                <c:ptCount val="13"/>
                <c:pt idx="0">
                  <c:v>-5.5819047619042189E-3</c:v>
                </c:pt>
                <c:pt idx="1">
                  <c:v>-2.6411842105260042E-3</c:v>
                </c:pt>
                <c:pt idx="2">
                  <c:v>-2.3076666666662915E-3</c:v>
                </c:pt>
                <c:pt idx="3">
                  <c:v>2.60131034482734E-2</c:v>
                </c:pt>
                <c:pt idx="4">
                  <c:v>1.8427436974787881E-2</c:v>
                </c:pt>
                <c:pt idx="5">
                  <c:v>1.537346153845992E-2</c:v>
                </c:pt>
                <c:pt idx="6" formatCode="0.0000">
                  <c:v>1.9259949494947359E-2</c:v>
                </c:pt>
                <c:pt idx="7">
                  <c:v>1.4144061224488191E-2</c:v>
                </c:pt>
                <c:pt idx="8">
                  <c:v>1.2135437710436348E-2</c:v>
                </c:pt>
                <c:pt idx="9">
                  <c:v>1.3078121468925175E-2</c:v>
                </c:pt>
                <c:pt idx="10">
                  <c:v>4.4565865384611492E-3</c:v>
                </c:pt>
                <c:pt idx="11">
                  <c:v>6.6419979296058473E-3</c:v>
                </c:pt>
                <c:pt idx="12">
                  <c:v>2.3513927927925393E-2</c:v>
                </c:pt>
              </c:numCache>
            </c:numRef>
          </c:xVal>
          <c:yVal>
            <c:numLit>
              <c:formatCode>General</c:formatCode>
              <c:ptCount val="13"/>
              <c:pt idx="0">
                <c:v>15</c:v>
              </c:pt>
              <c:pt idx="1">
                <c:v>20</c:v>
              </c:pt>
              <c:pt idx="2">
                <c:v>25</c:v>
              </c:pt>
              <c:pt idx="3">
                <c:v>30</c:v>
              </c:pt>
              <c:pt idx="4">
                <c:v>35</c:v>
              </c:pt>
              <c:pt idx="5">
                <c:v>40</c:v>
              </c:pt>
              <c:pt idx="6">
                <c:v>45</c:v>
              </c:pt>
              <c:pt idx="7">
                <c:v>50</c:v>
              </c:pt>
              <c:pt idx="8">
                <c:v>55</c:v>
              </c:pt>
              <c:pt idx="9">
                <c:v>60</c:v>
              </c:pt>
              <c:pt idx="10">
                <c:v>65</c:v>
              </c:pt>
              <c:pt idx="11">
                <c:v>70</c:v>
              </c:pt>
              <c:pt idx="12">
                <c:v>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1E0-4ACA-9C7E-5FA45B1B164E}"/>
            </c:ext>
          </c:extLst>
        </c:ser>
        <c:ser>
          <c:idx val="3"/>
          <c:order val="3"/>
          <c:tx>
            <c:v>Katz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(nollakaksi!$R$63,nollakaksi!$R$70,nollakaksi!$R$77,nollakaksi!$S$84,nollakaksi!$Z$63,nollakaksi!$Z$70,nollakaksi!$Z$77)</c:f>
              <c:numCache>
                <c:formatCode>General</c:formatCode>
                <c:ptCount val="7"/>
                <c:pt idx="0">
                  <c:v>-5.9997619047613138E-3</c:v>
                </c:pt>
                <c:pt idx="1">
                  <c:v>4.6824999999999228E-3</c:v>
                </c:pt>
                <c:pt idx="2">
                  <c:v>4.8704833333331282E-2</c:v>
                </c:pt>
                <c:pt idx="3">
                  <c:v>2.4961379310342396E-2</c:v>
                </c:pt>
                <c:pt idx="4">
                  <c:v>3.3958319327727526E-2</c:v>
                </c:pt>
                <c:pt idx="5">
                  <c:v>4.9176025641020304E-2</c:v>
                </c:pt>
                <c:pt idx="6" formatCode="0.0000">
                  <c:v>4.7304267676762435E-2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15</c:v>
              </c:pt>
              <c:pt idx="1">
                <c:v>20</c:v>
              </c:pt>
              <c:pt idx="2">
                <c:v>25</c:v>
              </c:pt>
              <c:pt idx="3">
                <c:v>30</c:v>
              </c:pt>
              <c:pt idx="4">
                <c:v>35</c:v>
              </c:pt>
              <c:pt idx="5">
                <c:v>40</c:v>
              </c:pt>
              <c:pt idx="6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1E0-4ACA-9C7E-5FA45B1B164E}"/>
            </c:ext>
          </c:extLst>
        </c:ser>
        <c:ser>
          <c:idx val="4"/>
          <c:order val="4"/>
          <c:tx>
            <c:v>BC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(nollakaksi!$S$63,nollakaksi!$S$70,nollakaksi!$S$77,nollakaksi!$T$84,nollakaksi!$AA$63,nollakaksi!$AA$70,nollakaksi!$AA$77,nollakaksi!$AB$84,nollakaksi!$T$92,nollakaksi!$T$100,nollakaksi!$AB$92,nollakaksi!$AB$100,nollakaksi!$T$110)</c:f>
              <c:numCache>
                <c:formatCode>General</c:formatCode>
                <c:ptCount val="13"/>
                <c:pt idx="0">
                  <c:v>-5.5390476190470828E-3</c:v>
                </c:pt>
                <c:pt idx="1">
                  <c:v>3.0664078947366419E-2</c:v>
                </c:pt>
                <c:pt idx="2">
                  <c:v>4.9175666666664619E-2</c:v>
                </c:pt>
                <c:pt idx="3">
                  <c:v>2.509931034482521E-2</c:v>
                </c:pt>
                <c:pt idx="4">
                  <c:v>3.3580378151256918E-2</c:v>
                </c:pt>
                <c:pt idx="5">
                  <c:v>4.5229871794866927E-2</c:v>
                </c:pt>
                <c:pt idx="6" formatCode="0.0000">
                  <c:v>4.4079267676762846E-2</c:v>
                </c:pt>
                <c:pt idx="7">
                  <c:v>4.0040999999995552E-2</c:v>
                </c:pt>
                <c:pt idx="8">
                  <c:v>2.8431734006730824E-2</c:v>
                </c:pt>
                <c:pt idx="9">
                  <c:v>1.7706087570619644E-2</c:v>
                </c:pt>
                <c:pt idx="10">
                  <c:v>1.1047211538460333E-2</c:v>
                </c:pt>
                <c:pt idx="11">
                  <c:v>5.4514182194610461E-3</c:v>
                </c:pt>
                <c:pt idx="12">
                  <c:v>7.51798198198117E-3</c:v>
                </c:pt>
              </c:numCache>
            </c:numRef>
          </c:xVal>
          <c:yVal>
            <c:numLit>
              <c:formatCode>General</c:formatCode>
              <c:ptCount val="13"/>
              <c:pt idx="0">
                <c:v>15</c:v>
              </c:pt>
              <c:pt idx="1">
                <c:v>20</c:v>
              </c:pt>
              <c:pt idx="2">
                <c:v>25</c:v>
              </c:pt>
              <c:pt idx="3">
                <c:v>30</c:v>
              </c:pt>
              <c:pt idx="4">
                <c:v>35</c:v>
              </c:pt>
              <c:pt idx="5">
                <c:v>40</c:v>
              </c:pt>
              <c:pt idx="6">
                <c:v>45</c:v>
              </c:pt>
              <c:pt idx="7">
                <c:v>50</c:v>
              </c:pt>
              <c:pt idx="8">
                <c:v>55</c:v>
              </c:pt>
              <c:pt idx="9">
                <c:v>60</c:v>
              </c:pt>
              <c:pt idx="10">
                <c:v>65</c:v>
              </c:pt>
              <c:pt idx="11">
                <c:v>70</c:v>
              </c:pt>
              <c:pt idx="12">
                <c:v>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1E0-4ACA-9C7E-5FA45B1B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82688"/>
        <c:axId val="1760766368"/>
      </c:scatterChart>
      <c:valAx>
        <c:axId val="17607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yksittäisen solmun keskimääräisen infektiotodennäköisyyden ero alkuperäiseen graafiin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60766368"/>
        <c:crosses val="autoZero"/>
        <c:crossBetween val="midCat"/>
      </c:valAx>
      <c:valAx>
        <c:axId val="17607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graafin koko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6078268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aste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nollakaksi!$W$77:$W$80</c:f>
              <c:numCache>
                <c:formatCode>General</c:formatCode>
                <c:ptCount val="4"/>
                <c:pt idx="0">
                  <c:v>4.5023585858580906E-2</c:v>
                </c:pt>
                <c:pt idx="1">
                  <c:v>9.4691782945726E-2</c:v>
                </c:pt>
                <c:pt idx="2">
                  <c:v>0.15241698412696736</c:v>
                </c:pt>
                <c:pt idx="3">
                  <c:v>0.15720514905147331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C52-46CC-82FB-DA4E452A0B06}"/>
            </c:ext>
          </c:extLst>
        </c:ser>
        <c:ser>
          <c:idx val="1"/>
          <c:order val="1"/>
          <c:tx>
            <c:v>vaikutusfunktio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nollakaksi!$X$77:$X$80</c:f>
              <c:numCache>
                <c:formatCode>General</c:formatCode>
                <c:ptCount val="4"/>
                <c:pt idx="0">
                  <c:v>1.9259949494947359E-2</c:v>
                </c:pt>
                <c:pt idx="1">
                  <c:v>6.2803410852706187E-2</c:v>
                </c:pt>
                <c:pt idx="2">
                  <c:v>8.2084841269832232E-2</c:v>
                </c:pt>
                <c:pt idx="3">
                  <c:v>7.2650271002702105E-2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52-46CC-82FB-DA4E452A0B06}"/>
            </c:ext>
          </c:extLst>
        </c:ser>
        <c:ser>
          <c:idx val="2"/>
          <c:order val="2"/>
          <c:tx>
            <c:v>EC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nollakaksi!$Y$77:$Y$80</c:f>
              <c:numCache>
                <c:formatCode>General</c:formatCode>
                <c:ptCount val="4"/>
                <c:pt idx="0">
                  <c:v>4.6247449494944415E-2</c:v>
                </c:pt>
                <c:pt idx="1">
                  <c:v>8.4856899224796778E-2</c:v>
                </c:pt>
                <c:pt idx="2">
                  <c:v>0.13223960317458866</c:v>
                </c:pt>
                <c:pt idx="3">
                  <c:v>0.1530831978319615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C52-46CC-82FB-DA4E452A0B06}"/>
            </c:ext>
          </c:extLst>
        </c:ser>
        <c:ser>
          <c:idx val="3"/>
          <c:order val="3"/>
          <c:tx>
            <c:v>Katz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nollakaksi!$Z$77:$Z$80</c:f>
              <c:numCache>
                <c:formatCode>General</c:formatCode>
                <c:ptCount val="4"/>
                <c:pt idx="0">
                  <c:v>4.7304267676762435E-2</c:v>
                </c:pt>
                <c:pt idx="1">
                  <c:v>8.3444108527122529E-2</c:v>
                </c:pt>
                <c:pt idx="3">
                  <c:v>0.15132344173440071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C52-46CC-82FB-DA4E452A0B06}"/>
            </c:ext>
          </c:extLst>
        </c:ser>
        <c:ser>
          <c:idx val="4"/>
          <c:order val="4"/>
          <c:tx>
            <c:v>BC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nollakaksi!$AA$77:$AA$80</c:f>
              <c:numCache>
                <c:formatCode>General</c:formatCode>
                <c:ptCount val="4"/>
                <c:pt idx="0">
                  <c:v>4.4079267676762846E-2</c:v>
                </c:pt>
                <c:pt idx="1">
                  <c:v>9.2869689922470411E-2</c:v>
                </c:pt>
                <c:pt idx="2">
                  <c:v>0.14116698412696854</c:v>
                </c:pt>
                <c:pt idx="3">
                  <c:v>0.15622222222220511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C52-46CC-82FB-DA4E452A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90752"/>
        <c:axId val="1641265792"/>
      </c:scatterChart>
      <c:valAx>
        <c:axId val="16412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1265792"/>
        <c:crosses val="autoZero"/>
        <c:crossBetween val="midCat"/>
        <c:majorUnit val="5.000000000000001E-2"/>
      </c:valAx>
      <c:valAx>
        <c:axId val="16412657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1290752"/>
        <c:crosses val="autoZero"/>
        <c:crossBetween val="midCat"/>
        <c:majorUnit val="1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aste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nollakaksi!$P$110:$P$113</c:f>
              <c:numCache>
                <c:formatCode>General</c:formatCode>
                <c:ptCount val="4"/>
                <c:pt idx="0">
                  <c:v>6.2727117117110653E-3</c:v>
                </c:pt>
                <c:pt idx="1">
                  <c:v>1.223034703196213E-2</c:v>
                </c:pt>
                <c:pt idx="2">
                  <c:v>3.1736805555552028E-2</c:v>
                </c:pt>
                <c:pt idx="3">
                  <c:v>4.5939361502342457E-2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5C6-4C29-86C7-1AC203033928}"/>
            </c:ext>
          </c:extLst>
        </c:ser>
        <c:ser>
          <c:idx val="1"/>
          <c:order val="1"/>
          <c:tx>
            <c:v>vaikutusfunktio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nollakaksi!$Q$110:$Q$113</c:f>
              <c:numCache>
                <c:formatCode>General</c:formatCode>
                <c:ptCount val="4"/>
                <c:pt idx="0">
                  <c:v>2.3513927927925393E-2</c:v>
                </c:pt>
                <c:pt idx="1">
                  <c:v>1.1162538812784062E-2</c:v>
                </c:pt>
                <c:pt idx="2">
                  <c:v>9.5236111111101085E-3</c:v>
                </c:pt>
                <c:pt idx="3">
                  <c:v>1.4372460093895145E-2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5C6-4C29-86C7-1AC203033928}"/>
            </c:ext>
          </c:extLst>
        </c:ser>
        <c:ser>
          <c:idx val="2"/>
          <c:order val="2"/>
          <c:tx>
            <c:v>EC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nollakaksi!$R$110:$R$113</c:f>
              <c:numCache>
                <c:formatCode>General</c:formatCode>
                <c:ptCount val="4"/>
                <c:pt idx="0">
                  <c:v>7.5950090090082245E-3</c:v>
                </c:pt>
                <c:pt idx="1">
                  <c:v>1.9439936073057162E-2</c:v>
                </c:pt>
                <c:pt idx="2">
                  <c:v>3.8081249999995848E-2</c:v>
                </c:pt>
                <c:pt idx="3">
                  <c:v>5.8689361502341053E-2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5C6-4C29-86C7-1AC203033928}"/>
            </c:ext>
          </c:extLst>
        </c:ser>
        <c:ser>
          <c:idx val="3"/>
          <c:order val="3"/>
          <c:tx>
            <c:v>BC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nollakaksi!$T$110:$T$113</c:f>
              <c:numCache>
                <c:formatCode>General</c:formatCode>
                <c:ptCount val="4"/>
                <c:pt idx="0">
                  <c:v>7.51798198198117E-3</c:v>
                </c:pt>
                <c:pt idx="1">
                  <c:v>2.0340621004563908E-2</c:v>
                </c:pt>
                <c:pt idx="2">
                  <c:v>3.5111805555551712E-2</c:v>
                </c:pt>
                <c:pt idx="3">
                  <c:v>4.1690065727695069E-2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5C6-4C29-86C7-1AC20303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10064"/>
        <c:axId val="1867826384"/>
      </c:scatterChart>
      <c:valAx>
        <c:axId val="186781006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7826384"/>
        <c:crosses val="autoZero"/>
        <c:crossBetween val="midCat"/>
        <c:majorUnit val="5.000000000000001E-2"/>
      </c:valAx>
      <c:valAx>
        <c:axId val="18678263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7810064"/>
        <c:crosses val="autoZero"/>
        <c:crossBetween val="midCat"/>
        <c:majorUnit val="1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keskimääräinen vähennys</a:t>
            </a:r>
            <a:r>
              <a:rPr lang="fi-FI" baseline="0"/>
              <a:t> infektiotodennäköisyyteen</a:t>
            </a:r>
            <a:endParaRPr lang="fi-FI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01C-4177-BD39-3DF1370B77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1C-4177-BD39-3DF1370B77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1C-4177-BD39-3DF1370B77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01C-4177-BD39-3DF1370B7731}"/>
              </c:ext>
            </c:extLst>
          </c:dPt>
          <c:cat>
            <c:strRef>
              <c:f>nollakaksi!$L$154:$L$158</c:f>
              <c:strCache>
                <c:ptCount val="5"/>
                <c:pt idx="0">
                  <c:v>aste</c:v>
                </c:pt>
                <c:pt idx="1">
                  <c:v>σ(·)</c:v>
                </c:pt>
                <c:pt idx="2">
                  <c:v>EC</c:v>
                </c:pt>
                <c:pt idx="3">
                  <c:v>Katz</c:v>
                </c:pt>
                <c:pt idx="4">
                  <c:v>BC</c:v>
                </c:pt>
              </c:strCache>
            </c:strRef>
          </c:cat>
          <c:val>
            <c:numRef>
              <c:f>nollakaksi!$M$154:$M$158</c:f>
              <c:numCache>
                <c:formatCode>0.0000</c:formatCode>
                <c:ptCount val="5"/>
                <c:pt idx="0">
                  <c:v>5.9947321600454948E-2</c:v>
                </c:pt>
                <c:pt idx="1">
                  <c:v>2.8729811365210373E-2</c:v>
                </c:pt>
                <c:pt idx="2">
                  <c:v>5.8900059696826226E-2</c:v>
                </c:pt>
                <c:pt idx="3" formatCode="General">
                  <c:v>5.2565804909899781E-2</c:v>
                </c:pt>
                <c:pt idx="4">
                  <c:v>5.8471531166920263E-2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C-4177-BD39-3DF1370B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788448"/>
        <c:axId val="870128383"/>
      </c:barChart>
      <c:catAx>
        <c:axId val="17607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0128383"/>
        <c:crosses val="autoZero"/>
        <c:auto val="1"/>
        <c:lblAlgn val="ctr"/>
        <c:lblOffset val="100"/>
        <c:noMultiLvlLbl val="0"/>
      </c:catAx>
      <c:valAx>
        <c:axId val="8701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6078844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keskimääräinen vähennys</a:t>
            </a:r>
            <a:r>
              <a:rPr lang="fi-FI" baseline="0"/>
              <a:t> infektiotodennäköisyyteen, K=1</a:t>
            </a:r>
            <a:endParaRPr lang="fi-FI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27-4D2C-94CE-D2BD3DEF47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27-4D2C-94CE-D2BD3DEF47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F27-4D2C-94CE-D2BD3DEF47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F27-4D2C-94CE-D2BD3DEF479D}"/>
              </c:ext>
            </c:extLst>
          </c:dPt>
          <c:cat>
            <c:strRef>
              <c:f>nollakaksi!$L$154:$L$158</c:f>
              <c:strCache>
                <c:ptCount val="5"/>
                <c:pt idx="0">
                  <c:v>aste</c:v>
                </c:pt>
                <c:pt idx="1">
                  <c:v>σ(·)</c:v>
                </c:pt>
                <c:pt idx="2">
                  <c:v>EC</c:v>
                </c:pt>
                <c:pt idx="3">
                  <c:v>Katz</c:v>
                </c:pt>
                <c:pt idx="4">
                  <c:v>BC</c:v>
                </c:pt>
              </c:strCache>
            </c:strRef>
          </c:cat>
          <c:val>
            <c:numRef>
              <c:f>nollakaksi!$M$161:$M$165</c:f>
              <c:numCache>
                <c:formatCode>General</c:formatCode>
                <c:ptCount val="5"/>
                <c:pt idx="0">
                  <c:v>2.6023379637150082E-2</c:v>
                </c:pt>
                <c:pt idx="1">
                  <c:v>1.0962563739785705E-2</c:v>
                </c:pt>
                <c:pt idx="2">
                  <c:v>2.6267010247402675E-2</c:v>
                </c:pt>
                <c:pt idx="3">
                  <c:v>2.8969651912060364E-2</c:v>
                </c:pt>
                <c:pt idx="4">
                  <c:v>2.5575766098457259E-2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27-4D2C-94CE-D2BD3DEF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788448"/>
        <c:axId val="870128383"/>
      </c:barChart>
      <c:catAx>
        <c:axId val="17607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0128383"/>
        <c:crosses val="autoZero"/>
        <c:auto val="1"/>
        <c:lblAlgn val="ctr"/>
        <c:lblOffset val="100"/>
        <c:noMultiLvlLbl val="0"/>
      </c:catAx>
      <c:valAx>
        <c:axId val="8701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6078844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633411</xdr:colOff>
      <xdr:row>80</xdr:row>
      <xdr:rowOff>14286</xdr:rowOff>
    </xdr:from>
    <xdr:to>
      <xdr:col>6</xdr:col>
      <xdr:colOff>628650</xdr:colOff>
      <xdr:row>95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458107</xdr:colOff>
      <xdr:row>114</xdr:row>
      <xdr:rowOff>166005</xdr:rowOff>
    </xdr:from>
    <xdr:to>
      <xdr:col>25</xdr:col>
      <xdr:colOff>423332</xdr:colOff>
      <xdr:row>150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65661</xdr:colOff>
      <xdr:row>172</xdr:row>
      <xdr:rowOff>62441</xdr:rowOff>
    </xdr:from>
    <xdr:to>
      <xdr:col>20</xdr:col>
      <xdr:colOff>155510</xdr:colOff>
      <xdr:row>191</xdr:row>
      <xdr:rowOff>48598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359618</xdr:colOff>
      <xdr:row>171</xdr:row>
      <xdr:rowOff>165231</xdr:rowOff>
    </xdr:from>
    <xdr:to>
      <xdr:col>11</xdr:col>
      <xdr:colOff>592884</xdr:colOff>
      <xdr:row>190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362479</xdr:colOff>
      <xdr:row>152</xdr:row>
      <xdr:rowOff>35982</xdr:rowOff>
    </xdr:from>
    <xdr:to>
      <xdr:col>28</xdr:col>
      <xdr:colOff>555626</xdr:colOff>
      <xdr:row>170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198438</xdr:colOff>
      <xdr:row>152</xdr:row>
      <xdr:rowOff>55562</xdr:rowOff>
    </xdr:from>
    <xdr:to>
      <xdr:col>20</xdr:col>
      <xdr:colOff>391585</xdr:colOff>
      <xdr:row>170</xdr:row>
      <xdr:rowOff>146579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F5233B26-AC86-41AE-A942-C319EBA61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1" displayName="Taulukko1" ref="A1:H19" totalsRowShown="0">
  <autoFilter ref="A1:H19" xr:uid="{00000000-0009-0000-0100-000001000000}"/>
  <tableColumns count="8">
    <tableColumn id="1" xr3:uid="{00000000-0010-0000-0000-000001000000}" name="n ">
      <calculatedColumnFormula>A1+5</calculatedColumnFormula>
    </tableColumn>
    <tableColumn id="2" xr3:uid="{00000000-0010-0000-0000-000002000000}" name="aste" dataDxfId="31"/>
    <tableColumn id="3" xr3:uid="{00000000-0010-0000-0000-000003000000}" name="vaikutusf" dataDxfId="30"/>
    <tableColumn id="4" xr3:uid="{00000000-0010-0000-0000-000004000000}" name="EC" dataDxfId="29"/>
    <tableColumn id="5" xr3:uid="{00000000-0010-0000-0000-000005000000}" name="Katz" dataDxfId="28"/>
    <tableColumn id="6" xr3:uid="{00000000-0010-0000-0000-000006000000}" name="betweenness" dataDxfId="27"/>
    <tableColumn id="7" xr3:uid="{00000000-0010-0000-0000-000007000000}" name="closeness" dataDxfId="26"/>
    <tableColumn id="8" xr3:uid="{00000000-0010-0000-0000-000008000000}" name="alkup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ulukko14" displayName="Taulukko14" ref="A21:H39" totalsRowShown="0">
  <autoFilter ref="A21:H39" xr:uid="{00000000-0009-0000-0100-000002000000}"/>
  <tableColumns count="8">
    <tableColumn id="1" xr3:uid="{00000000-0010-0000-0100-000001000000}" name="n ">
      <calculatedColumnFormula>A21+5</calculatedColumnFormula>
    </tableColumn>
    <tableColumn id="2" xr3:uid="{00000000-0010-0000-0100-000002000000}" name="aste" dataDxfId="24"/>
    <tableColumn id="3" xr3:uid="{00000000-0010-0000-0100-000003000000}" name="vaikutusf" dataDxfId="23"/>
    <tableColumn id="4" xr3:uid="{00000000-0010-0000-0100-000004000000}" name="EC" dataDxfId="22"/>
    <tableColumn id="5" xr3:uid="{00000000-0010-0000-0100-000005000000}" name="Katz" dataDxfId="21"/>
    <tableColumn id="6" xr3:uid="{00000000-0010-0000-0100-000006000000}" name="betweenness" dataDxfId="20"/>
    <tableColumn id="7" xr3:uid="{00000000-0010-0000-0100-000007000000}" name="closeness" dataDxfId="19"/>
    <tableColumn id="8" xr3:uid="{00000000-0010-0000-0100-000008000000}" name="alkup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ulukko145" displayName="Taulukko145" ref="A41:H59" totalsRowShown="0">
  <autoFilter ref="A41:H59" xr:uid="{00000000-0009-0000-0100-000003000000}"/>
  <tableColumns count="8">
    <tableColumn id="1" xr3:uid="{00000000-0010-0000-0200-000001000000}" name="n ">
      <calculatedColumnFormula>A41+5</calculatedColumnFormula>
    </tableColumn>
    <tableColumn id="2" xr3:uid="{00000000-0010-0000-0200-000002000000}" name="aste" dataDxfId="17"/>
    <tableColumn id="3" xr3:uid="{00000000-0010-0000-0200-000003000000}" name="vaikutusf" dataDxfId="16"/>
    <tableColumn id="4" xr3:uid="{00000000-0010-0000-0200-000004000000}" name="EC" dataDxfId="15"/>
    <tableColumn id="5" xr3:uid="{00000000-0010-0000-0200-000005000000}" name="Katz" dataDxfId="14"/>
    <tableColumn id="6" xr3:uid="{00000000-0010-0000-0200-000006000000}" name="betweenness" dataDxfId="13"/>
    <tableColumn id="7" xr3:uid="{00000000-0010-0000-0200-000007000000}" name="closeness" dataDxfId="12"/>
    <tableColumn id="8" xr3:uid="{00000000-0010-0000-0200-000008000000}" name="alkup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ulukko1456" displayName="Taulukko1456" ref="A61:H79" totalsRowShown="0">
  <autoFilter ref="A61:H79" xr:uid="{00000000-0009-0000-0100-000004000000}"/>
  <tableColumns count="8">
    <tableColumn id="1" xr3:uid="{00000000-0010-0000-0300-000001000000}" name="n ">
      <calculatedColumnFormula>A61+5</calculatedColumnFormula>
    </tableColumn>
    <tableColumn id="2" xr3:uid="{00000000-0010-0000-0300-000002000000}" name="aste" dataDxfId="10"/>
    <tableColumn id="3" xr3:uid="{00000000-0010-0000-0300-000003000000}" name="vaikutusf" dataDxfId="9"/>
    <tableColumn id="4" xr3:uid="{00000000-0010-0000-0300-000004000000}" name="EC" dataDxfId="8"/>
    <tableColumn id="5" xr3:uid="{00000000-0010-0000-0300-000005000000}" name="Katz" dataDxfId="7"/>
    <tableColumn id="6" xr3:uid="{00000000-0010-0000-0300-000006000000}" name="betweenness" dataDxfId="6"/>
    <tableColumn id="7" xr3:uid="{00000000-0010-0000-0300-000007000000}" name="closeness" dataDxfId="5"/>
    <tableColumn id="8" xr3:uid="{00000000-0010-0000-0300-000008000000}" name="alkup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ulukko2" displayName="Taulukko2" ref="A1:G19" totalsRowShown="0" headerRowDxfId="3">
  <autoFilter ref="A1:G19" xr:uid="{00000000-0009-0000-0100-000005000000}"/>
  <tableColumns count="7">
    <tableColumn id="1" xr3:uid="{00000000-0010-0000-0400-000001000000}" name="n">
      <calculatedColumnFormula>A1+5</calculatedColumnFormula>
    </tableColumn>
    <tableColumn id="2" xr3:uid="{00000000-0010-0000-0400-000002000000}" name="aste"/>
    <tableColumn id="3" xr3:uid="{00000000-0010-0000-0400-000003000000}" name="vaikutusf"/>
    <tableColumn id="4" xr3:uid="{00000000-0010-0000-0400-000004000000}" name="EC"/>
    <tableColumn id="5" xr3:uid="{00000000-0010-0000-0400-000005000000}" name="Katz"/>
    <tableColumn id="6" xr3:uid="{00000000-0010-0000-0400-000006000000}" name="betweenness"/>
    <tableColumn id="8" xr3:uid="{00000000-0010-0000-0400-000008000000}" name="alku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ulukko27" displayName="Taulukko27" ref="A21:G39" totalsRowShown="0" headerRowDxfId="2">
  <autoFilter ref="A21:G39" xr:uid="{00000000-0009-0000-0100-000006000000}"/>
  <tableColumns count="7">
    <tableColumn id="1" xr3:uid="{00000000-0010-0000-0500-000001000000}" name="n">
      <calculatedColumnFormula>A21+5</calculatedColumnFormula>
    </tableColumn>
    <tableColumn id="2" xr3:uid="{00000000-0010-0000-0500-000002000000}" name="aste"/>
    <tableColumn id="3" xr3:uid="{00000000-0010-0000-0500-000003000000}" name="vaikutusf"/>
    <tableColumn id="4" xr3:uid="{00000000-0010-0000-0500-000004000000}" name="EC"/>
    <tableColumn id="5" xr3:uid="{00000000-0010-0000-0500-000005000000}" name="Katz"/>
    <tableColumn id="6" xr3:uid="{00000000-0010-0000-0500-000006000000}" name="betweenness"/>
    <tableColumn id="8" xr3:uid="{00000000-0010-0000-0500-000008000000}" name="alkup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ulukko28" displayName="Taulukko28" ref="A41:G59" totalsRowShown="0" headerRowDxfId="1">
  <autoFilter ref="A41:G59" xr:uid="{00000000-0009-0000-0100-000007000000}"/>
  <tableColumns count="7">
    <tableColumn id="1" xr3:uid="{00000000-0010-0000-0600-000001000000}" name="n">
      <calculatedColumnFormula>A41+5</calculatedColumnFormula>
    </tableColumn>
    <tableColumn id="2" xr3:uid="{00000000-0010-0000-0600-000002000000}" name="aste"/>
    <tableColumn id="3" xr3:uid="{00000000-0010-0000-0600-000003000000}" name="vaikutusf"/>
    <tableColumn id="4" xr3:uid="{00000000-0010-0000-0600-000004000000}" name="EC"/>
    <tableColumn id="5" xr3:uid="{00000000-0010-0000-0600-000005000000}" name="Katz"/>
    <tableColumn id="6" xr3:uid="{00000000-0010-0000-0600-000006000000}" name="betweenness"/>
    <tableColumn id="8" xr3:uid="{00000000-0010-0000-0600-000008000000}" name="alku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ulukko29" displayName="Taulukko29" ref="A61:G79" totalsRowShown="0" headerRowDxfId="0">
  <autoFilter ref="A61:G79" xr:uid="{00000000-0009-0000-0100-000008000000}"/>
  <tableColumns count="7">
    <tableColumn id="1" xr3:uid="{00000000-0010-0000-0700-000001000000}" name="n">
      <calculatedColumnFormula>A61+5</calculatedColumnFormula>
    </tableColumn>
    <tableColumn id="2" xr3:uid="{00000000-0010-0000-0700-000002000000}" name="aste"/>
    <tableColumn id="3" xr3:uid="{00000000-0010-0000-0700-000003000000}" name="vaikutusf"/>
    <tableColumn id="4" xr3:uid="{00000000-0010-0000-0700-000004000000}" name="EC"/>
    <tableColumn id="5" xr3:uid="{00000000-0010-0000-0700-000005000000}" name="Katz"/>
    <tableColumn id="6" xr3:uid="{00000000-0010-0000-0700-000006000000}" name="betweenness"/>
    <tableColumn id="8" xr3:uid="{00000000-0010-0000-0700-000008000000}" name="alk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opLeftCell="A37" workbookViewId="0">
      <selection activeCell="B42" sqref="B42:H43"/>
    </sheetView>
  </sheetViews>
  <sheetFormatPr defaultRowHeight="15" x14ac:dyDescent="0.25"/>
  <cols>
    <col min="3" max="3" width="11.42578125" customWidth="1"/>
    <col min="6" max="6" width="15.28515625" customWidth="1"/>
    <col min="7" max="7" width="13.42578125" customWidth="1"/>
    <col min="8" max="8" width="11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0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5" t="s">
        <v>7</v>
      </c>
    </row>
    <row r="2" spans="1:16" x14ac:dyDescent="0.25">
      <c r="A2">
        <v>15</v>
      </c>
      <c r="B2">
        <v>7.9621428571421071E-2</v>
      </c>
      <c r="C2">
        <v>8.1089285714278217E-2</v>
      </c>
      <c r="D2" s="7">
        <v>7.9146428571421096E-2</v>
      </c>
      <c r="E2">
        <v>7.9246428571421085E-2</v>
      </c>
      <c r="F2">
        <v>7.9249999999992521E-2</v>
      </c>
      <c r="G2">
        <v>7.9689285714278205E-2</v>
      </c>
      <c r="H2">
        <v>8.4716666666659349E-2</v>
      </c>
      <c r="I2" t="s">
        <v>9</v>
      </c>
      <c r="J2" s="11">
        <v>15</v>
      </c>
      <c r="K2" s="12">
        <v>7.9621428571421071E-2</v>
      </c>
      <c r="L2" s="12">
        <v>8.1089285714278217E-2</v>
      </c>
      <c r="M2" s="2">
        <v>7.9146428571421096E-2</v>
      </c>
      <c r="N2" s="12">
        <v>7.9246428571421085E-2</v>
      </c>
      <c r="O2" s="12">
        <v>7.9249999999992521E-2</v>
      </c>
      <c r="P2" s="13">
        <v>8.4716666666659349E-2</v>
      </c>
    </row>
    <row r="3" spans="1:16" x14ac:dyDescent="0.25">
      <c r="A3">
        <f t="shared" ref="A3:A19" si="0">A2+5</f>
        <v>20</v>
      </c>
      <c r="B3">
        <v>6.0163157894731333E-2</v>
      </c>
      <c r="C3">
        <v>6.9771052631573252E-2</v>
      </c>
      <c r="D3">
        <v>6.8728947368415352E-2</v>
      </c>
      <c r="E3">
        <v>6.8678947368415386E-2</v>
      </c>
      <c r="F3">
        <v>6.0084210526310272E-2</v>
      </c>
      <c r="G3" s="7">
        <v>6.0065789473678688E-2</v>
      </c>
      <c r="H3">
        <v>6.6234999999994604E-2</v>
      </c>
      <c r="J3" s="14">
        <f t="shared" ref="J3:J17" si="1">J2+5</f>
        <v>20</v>
      </c>
      <c r="K3" s="3">
        <v>6.0163157894731333E-2</v>
      </c>
      <c r="L3" s="3">
        <v>6.9771052631573252E-2</v>
      </c>
      <c r="M3" s="3">
        <v>6.8728947368415352E-2</v>
      </c>
      <c r="N3" s="3">
        <v>6.8678947368415386E-2</v>
      </c>
      <c r="O3" s="2">
        <v>6.0084210526310272E-2</v>
      </c>
      <c r="P3" s="1">
        <v>6.6234999999994604E-2</v>
      </c>
    </row>
    <row r="4" spans="1:16" x14ac:dyDescent="0.25">
      <c r="A4">
        <f t="shared" si="0"/>
        <v>25</v>
      </c>
      <c r="B4" s="9">
        <v>5.5483333333328749E-2</v>
      </c>
      <c r="C4" s="9">
        <v>5.5327083333328753E-2</v>
      </c>
      <c r="D4" s="9">
        <v>5.4749999999995413E-2</v>
      </c>
      <c r="E4" s="9"/>
      <c r="F4" s="9">
        <v>5.4860416666662068E-2</v>
      </c>
      <c r="G4" s="9">
        <v>5.4339583333328792E-2</v>
      </c>
      <c r="H4" s="1">
        <v>5.3251999999995608E-2</v>
      </c>
      <c r="J4" s="11">
        <f t="shared" si="1"/>
        <v>25</v>
      </c>
      <c r="K4" s="9">
        <v>5.5483333333328749E-2</v>
      </c>
      <c r="L4" s="9">
        <v>5.5327083333328753E-2</v>
      </c>
      <c r="M4" s="9">
        <v>5.4749999999995413E-2</v>
      </c>
      <c r="N4" s="9"/>
      <c r="O4" s="9">
        <v>5.4860416666662068E-2</v>
      </c>
      <c r="P4" s="13">
        <v>5.3251999999995608E-2</v>
      </c>
    </row>
    <row r="5" spans="1:16" x14ac:dyDescent="0.25">
      <c r="A5">
        <f t="shared" si="0"/>
        <v>30</v>
      </c>
      <c r="B5">
        <v>7.0684482758616357E-2</v>
      </c>
      <c r="C5" s="7">
        <v>6.7594827586202694E-2</v>
      </c>
      <c r="D5">
        <v>7.0939655172409452E-2</v>
      </c>
      <c r="E5">
        <v>7.0434482758616343E-2</v>
      </c>
      <c r="F5">
        <v>7.2243103448271548E-2</v>
      </c>
      <c r="G5">
        <v>7.0281034482754301E-2</v>
      </c>
      <c r="H5">
        <v>7.0761666666662476E-2</v>
      </c>
      <c r="J5" s="14">
        <f t="shared" si="1"/>
        <v>30</v>
      </c>
      <c r="K5" s="3">
        <v>7.0684482758616357E-2</v>
      </c>
      <c r="L5" s="2">
        <v>6.7594827586202694E-2</v>
      </c>
      <c r="M5" s="3">
        <v>7.0939655172409452E-2</v>
      </c>
      <c r="N5" s="3">
        <v>7.0434482758616343E-2</v>
      </c>
      <c r="O5" s="3">
        <v>7.2243103448271548E-2</v>
      </c>
      <c r="P5" s="1">
        <v>7.0761666666662476E-2</v>
      </c>
    </row>
    <row r="6" spans="1:16" x14ac:dyDescent="0.25">
      <c r="A6">
        <f t="shared" si="0"/>
        <v>35</v>
      </c>
      <c r="B6">
        <v>5.5479411764702578E-2</v>
      </c>
      <c r="C6">
        <v>6.5594117647055417E-2</v>
      </c>
      <c r="D6">
        <v>6.3991176470584818E-2</v>
      </c>
      <c r="E6">
        <v>5.4827941176467297E-2</v>
      </c>
      <c r="F6">
        <v>5.4958823529408452E-2</v>
      </c>
      <c r="G6" s="7">
        <v>5.4335294117643727E-2</v>
      </c>
      <c r="H6">
        <v>6.5971428571425295E-2</v>
      </c>
      <c r="J6" s="11">
        <f t="shared" si="1"/>
        <v>35</v>
      </c>
      <c r="K6" s="12">
        <v>5.5479411764702578E-2</v>
      </c>
      <c r="L6" s="12">
        <v>6.5594117647055417E-2</v>
      </c>
      <c r="M6" s="12">
        <v>6.3991176470584818E-2</v>
      </c>
      <c r="N6" s="12">
        <v>5.4827941176467297E-2</v>
      </c>
      <c r="O6" s="12">
        <v>5.4958823529408452E-2</v>
      </c>
      <c r="P6" s="13">
        <v>6.5971428571425295E-2</v>
      </c>
    </row>
    <row r="7" spans="1:16" x14ac:dyDescent="0.25">
      <c r="A7">
        <f t="shared" si="0"/>
        <v>40</v>
      </c>
      <c r="B7" s="7">
        <v>9.2360256410252667E-2</v>
      </c>
      <c r="C7">
        <v>9.4070512820509045E-2</v>
      </c>
      <c r="D7">
        <v>9.3124358974355212E-2</v>
      </c>
      <c r="E7">
        <v>9.2665384615380847E-2</v>
      </c>
      <c r="F7">
        <v>9.301153846153469E-2</v>
      </c>
      <c r="G7">
        <v>9.2860256410252626E-2</v>
      </c>
      <c r="H7">
        <v>9.5329999999996265E-2</v>
      </c>
      <c r="J7" s="14">
        <f t="shared" si="1"/>
        <v>40</v>
      </c>
      <c r="K7" s="2">
        <v>9.2360256410252667E-2</v>
      </c>
      <c r="L7" s="3">
        <v>9.4070512820509045E-2</v>
      </c>
      <c r="M7" s="3">
        <v>9.3124358974355212E-2</v>
      </c>
      <c r="N7" s="3">
        <v>9.2665384615380847E-2</v>
      </c>
      <c r="O7" s="3">
        <v>9.301153846153469E-2</v>
      </c>
      <c r="P7" s="1">
        <v>9.5329999999996265E-2</v>
      </c>
    </row>
    <row r="8" spans="1:16" x14ac:dyDescent="0.25">
      <c r="A8">
        <f t="shared" si="0"/>
        <v>45</v>
      </c>
      <c r="B8" s="7">
        <v>6.1995454545451738E-2</v>
      </c>
      <c r="C8">
        <v>6.6190909090906358E-2</v>
      </c>
      <c r="D8">
        <v>6.2536363636360864E-2</v>
      </c>
      <c r="E8">
        <v>6.2312499999997217E-2</v>
      </c>
      <c r="F8">
        <v>6.2640909090906305E-2</v>
      </c>
      <c r="G8">
        <v>6.2821590909088135E-2</v>
      </c>
      <c r="H8">
        <v>6.6707777777775104E-2</v>
      </c>
      <c r="J8" s="11">
        <f t="shared" si="1"/>
        <v>45</v>
      </c>
      <c r="K8" s="2">
        <v>6.1995454545451738E-2</v>
      </c>
      <c r="L8" s="12">
        <v>6.6190909090906358E-2</v>
      </c>
      <c r="M8" s="12">
        <v>6.2536363636360864E-2</v>
      </c>
      <c r="N8" s="12">
        <v>6.2312499999997217E-2</v>
      </c>
      <c r="O8" s="12">
        <v>6.2640909090906305E-2</v>
      </c>
      <c r="P8" s="13">
        <v>6.6707777777775104E-2</v>
      </c>
    </row>
    <row r="9" spans="1:16" x14ac:dyDescent="0.25">
      <c r="A9">
        <f t="shared" si="0"/>
        <v>50</v>
      </c>
      <c r="B9">
        <v>9.2551020408160531E-2</v>
      </c>
      <c r="C9">
        <v>0.1081795918367308</v>
      </c>
      <c r="D9">
        <v>9.3256122448976811E-2</v>
      </c>
      <c r="E9" s="15"/>
      <c r="F9" s="7">
        <v>9.0352040816323934E-2</v>
      </c>
      <c r="G9">
        <v>9.0758163265303476E-2</v>
      </c>
      <c r="H9">
        <v>0.10892499999999609</v>
      </c>
      <c r="J9" s="14">
        <f t="shared" si="1"/>
        <v>50</v>
      </c>
      <c r="K9" s="3">
        <v>9.2551020408160531E-2</v>
      </c>
      <c r="L9" s="3">
        <v>0.1081795918367308</v>
      </c>
      <c r="M9" s="3">
        <v>9.3256122448976811E-2</v>
      </c>
      <c r="N9" s="18"/>
      <c r="O9" s="2">
        <v>9.0352040816323934E-2</v>
      </c>
      <c r="P9" s="1">
        <v>0.10892499999999609</v>
      </c>
    </row>
    <row r="10" spans="1:16" x14ac:dyDescent="0.25">
      <c r="A10">
        <f t="shared" si="0"/>
        <v>55</v>
      </c>
      <c r="B10">
        <v>0.11453148148147679</v>
      </c>
      <c r="C10" s="7">
        <v>0.1128296296296252</v>
      </c>
      <c r="D10">
        <v>0.1173620370370321</v>
      </c>
      <c r="E10" s="15"/>
      <c r="F10">
        <v>0.12035277777777249</v>
      </c>
      <c r="G10">
        <v>0.11587962962962479</v>
      </c>
      <c r="H10">
        <v>0.12342636363635801</v>
      </c>
      <c r="J10" s="11">
        <f t="shared" si="1"/>
        <v>55</v>
      </c>
      <c r="K10" s="12">
        <v>0.11453148148147679</v>
      </c>
      <c r="L10" s="2">
        <v>0.1128296296296252</v>
      </c>
      <c r="M10" s="12">
        <v>0.1173620370370321</v>
      </c>
      <c r="N10" s="20"/>
      <c r="O10" s="12">
        <v>0.12035277777777249</v>
      </c>
      <c r="P10" s="13">
        <v>0.12342636363635801</v>
      </c>
    </row>
    <row r="11" spans="1:16" x14ac:dyDescent="0.25">
      <c r="A11">
        <f t="shared" si="0"/>
        <v>60</v>
      </c>
      <c r="B11">
        <v>0.1405398305084673</v>
      </c>
      <c r="C11" s="7">
        <v>0.13651355932202699</v>
      </c>
      <c r="D11">
        <v>0.13897542372880639</v>
      </c>
      <c r="E11" s="15"/>
      <c r="F11">
        <v>0.13831610169490821</v>
      </c>
      <c r="G11">
        <v>0.13970932203389111</v>
      </c>
      <c r="H11">
        <v>0.1504349999999916</v>
      </c>
      <c r="J11" s="14">
        <f t="shared" si="1"/>
        <v>60</v>
      </c>
      <c r="K11" s="3">
        <v>0.1405398305084673</v>
      </c>
      <c r="L11" s="2">
        <v>0.13651355932202699</v>
      </c>
      <c r="M11" s="3">
        <v>0.13897542372880639</v>
      </c>
      <c r="N11" s="18"/>
      <c r="O11" s="3">
        <v>0.13831610169490821</v>
      </c>
      <c r="P11" s="1">
        <v>0.1504349999999916</v>
      </c>
    </row>
    <row r="12" spans="1:16" x14ac:dyDescent="0.25">
      <c r="A12">
        <f t="shared" si="0"/>
        <v>65</v>
      </c>
      <c r="B12">
        <v>0.18297343749998801</v>
      </c>
      <c r="C12">
        <v>0.19621093749998661</v>
      </c>
      <c r="D12" s="7">
        <v>0.18073984374998819</v>
      </c>
      <c r="E12" s="15"/>
      <c r="F12">
        <v>0.182667968749988</v>
      </c>
      <c r="G12">
        <v>0.18167656249998809</v>
      </c>
      <c r="H12">
        <v>0.1992046153846016</v>
      </c>
      <c r="J12" s="11">
        <f t="shared" si="1"/>
        <v>65</v>
      </c>
      <c r="K12" s="12">
        <v>0.18297343749998801</v>
      </c>
      <c r="L12" s="12">
        <v>0.19621093749998661</v>
      </c>
      <c r="M12" s="2">
        <v>0.18073984374998819</v>
      </c>
      <c r="N12" s="20"/>
      <c r="O12" s="12">
        <v>0.182667968749988</v>
      </c>
      <c r="P12" s="13">
        <v>0.1992046153846016</v>
      </c>
    </row>
    <row r="13" spans="1:16" x14ac:dyDescent="0.25">
      <c r="A13">
        <f t="shared" si="0"/>
        <v>70</v>
      </c>
      <c r="B13">
        <v>0.2218123188405634</v>
      </c>
      <c r="C13" s="7">
        <v>0.2188152173912884</v>
      </c>
      <c r="D13">
        <v>0.22498043478259211</v>
      </c>
      <c r="E13" s="15"/>
      <c r="F13">
        <v>0.22068115942027369</v>
      </c>
      <c r="G13">
        <v>0.22249710144925899</v>
      </c>
      <c r="H13">
        <v>0.2399228571428389</v>
      </c>
      <c r="J13" s="14">
        <f t="shared" si="1"/>
        <v>70</v>
      </c>
      <c r="K13" s="3">
        <v>0.2218123188405634</v>
      </c>
      <c r="L13" s="2">
        <v>0.2188152173912884</v>
      </c>
      <c r="M13" s="3">
        <v>0.22498043478259211</v>
      </c>
      <c r="N13" s="18"/>
      <c r="O13" s="3">
        <v>0.22068115942027369</v>
      </c>
      <c r="P13" s="1">
        <v>0.2399228571428389</v>
      </c>
    </row>
    <row r="14" spans="1:16" x14ac:dyDescent="0.25">
      <c r="A14">
        <f t="shared" si="0"/>
        <v>75</v>
      </c>
      <c r="B14" s="3">
        <v>0.23718986486484689</v>
      </c>
      <c r="C14" s="3">
        <v>0.25258513513511549</v>
      </c>
      <c r="D14" s="2">
        <v>0.2356479729729552</v>
      </c>
      <c r="E14" s="18"/>
      <c r="F14" s="3">
        <v>0.23746013513511721</v>
      </c>
      <c r="G14" s="3">
        <v>0.2382398648648468</v>
      </c>
      <c r="H14" s="1">
        <v>0.25479399999998009</v>
      </c>
      <c r="J14" s="11">
        <f t="shared" si="1"/>
        <v>75</v>
      </c>
      <c r="K14" s="12">
        <v>0.23718986486484689</v>
      </c>
      <c r="L14" s="12">
        <v>0.25258513513511549</v>
      </c>
      <c r="M14" s="2">
        <v>0.2356479729729552</v>
      </c>
      <c r="N14" s="20"/>
      <c r="O14" s="12">
        <v>0.23746013513511721</v>
      </c>
      <c r="P14" s="13">
        <v>0.25479399999998009</v>
      </c>
    </row>
    <row r="15" spans="1:16" x14ac:dyDescent="0.25">
      <c r="A15">
        <f t="shared" si="0"/>
        <v>80</v>
      </c>
      <c r="B15" s="3">
        <v>0.4443575949366681</v>
      </c>
      <c r="C15" s="3">
        <v>0.46441329113919749</v>
      </c>
      <c r="D15" s="3">
        <v>0.44390632911388328</v>
      </c>
      <c r="E15" s="18"/>
      <c r="F15" s="3">
        <v>0.45892911392400831</v>
      </c>
      <c r="G15" s="2">
        <v>0.43981708860755458</v>
      </c>
      <c r="H15" s="1">
        <v>0.48593124999995468</v>
      </c>
      <c r="J15" s="14">
        <f t="shared" si="1"/>
        <v>80</v>
      </c>
      <c r="K15" s="3">
        <v>0.4443575949366681</v>
      </c>
      <c r="L15" s="3">
        <v>0.46441329113919749</v>
      </c>
      <c r="M15" s="2">
        <v>0.44390632911388328</v>
      </c>
      <c r="N15" s="18"/>
      <c r="O15" s="3">
        <v>0.45892911392400831</v>
      </c>
      <c r="P15" s="1">
        <v>0.48593124999995468</v>
      </c>
    </row>
    <row r="16" spans="1:16" x14ac:dyDescent="0.25">
      <c r="A16">
        <f t="shared" si="0"/>
        <v>85</v>
      </c>
      <c r="B16" s="7">
        <v>0.494125595238049</v>
      </c>
      <c r="C16" s="8">
        <v>0.52120833333328409</v>
      </c>
      <c r="D16" s="8">
        <v>0.5150255952380467</v>
      </c>
      <c r="E16" s="15"/>
      <c r="F16" s="8">
        <v>0.51603988095233233</v>
      </c>
      <c r="G16" s="8">
        <v>0.49440833333328699</v>
      </c>
      <c r="H16" s="8">
        <v>0.53283882352936129</v>
      </c>
      <c r="J16" s="11">
        <f t="shared" si="1"/>
        <v>85</v>
      </c>
      <c r="K16" s="2">
        <v>0.494125595238049</v>
      </c>
      <c r="L16" s="16">
        <v>0.52120833333328409</v>
      </c>
      <c r="M16" s="16">
        <v>0.5150255952380467</v>
      </c>
      <c r="N16" s="18"/>
      <c r="O16" s="16">
        <v>0.51603988095233233</v>
      </c>
      <c r="P16" s="17">
        <v>0.53283882352936129</v>
      </c>
    </row>
    <row r="17" spans="1:16" x14ac:dyDescent="0.25">
      <c r="A17">
        <f t="shared" si="0"/>
        <v>90</v>
      </c>
      <c r="B17" s="2">
        <v>0.50984044943815432</v>
      </c>
      <c r="C17" s="3">
        <v>0.51797415730332186</v>
      </c>
      <c r="D17" s="3">
        <v>0.52052247191006318</v>
      </c>
      <c r="E17" s="18"/>
      <c r="F17" s="3">
        <v>0.51359999999995165</v>
      </c>
      <c r="G17" s="3">
        <v>0.51365224719096281</v>
      </c>
      <c r="H17" s="1">
        <v>0.52910166666661662</v>
      </c>
      <c r="J17" s="14">
        <f t="shared" si="1"/>
        <v>90</v>
      </c>
      <c r="K17" s="2">
        <v>0.50984044943815432</v>
      </c>
      <c r="L17" s="3">
        <v>0.51797415730332186</v>
      </c>
      <c r="M17" s="3">
        <v>0.52052247191006318</v>
      </c>
      <c r="N17" s="18"/>
      <c r="O17" s="3">
        <v>0.51359999999995165</v>
      </c>
      <c r="P17" s="1">
        <v>0.52910166666661662</v>
      </c>
    </row>
    <row r="18" spans="1:16" x14ac:dyDescent="0.25">
      <c r="A18">
        <f t="shared" si="0"/>
        <v>95</v>
      </c>
      <c r="B18" s="3"/>
      <c r="C18" s="3"/>
      <c r="D18" s="3"/>
      <c r="E18" s="3"/>
      <c r="F18" s="3"/>
      <c r="G18" s="3"/>
      <c r="H18" s="1"/>
    </row>
    <row r="19" spans="1:16" x14ac:dyDescent="0.25">
      <c r="A19">
        <f t="shared" si="0"/>
        <v>100</v>
      </c>
      <c r="B19" s="3"/>
      <c r="C19" s="3"/>
      <c r="D19" s="3"/>
      <c r="E19" s="3"/>
      <c r="F19" s="3"/>
      <c r="G19" s="3"/>
      <c r="H19" s="1"/>
    </row>
    <row r="20" spans="1:16" x14ac:dyDescent="0.25">
      <c r="J20" s="10" t="s">
        <v>0</v>
      </c>
      <c r="K20" s="4" t="s">
        <v>1</v>
      </c>
      <c r="L20" s="4" t="s">
        <v>2</v>
      </c>
      <c r="M20" s="4" t="s">
        <v>3</v>
      </c>
      <c r="N20" s="4" t="s">
        <v>4</v>
      </c>
      <c r="O20" s="4" t="s">
        <v>5</v>
      </c>
      <c r="P20" s="5" t="s">
        <v>7</v>
      </c>
    </row>
    <row r="21" spans="1:16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s="11">
        <v>15</v>
      </c>
      <c r="K21" s="2">
        <v>9.475384615383789E-2</v>
      </c>
      <c r="L21" s="12">
        <v>0.10898846153845269</v>
      </c>
      <c r="M21" s="12">
        <v>9.4399999999991741E-2</v>
      </c>
      <c r="N21" s="12">
        <v>9.5169230769222471E-2</v>
      </c>
      <c r="O21" s="12">
        <v>9.5246153846145543E-2</v>
      </c>
      <c r="P21" s="13">
        <v>9.6946666666658993E-2</v>
      </c>
    </row>
    <row r="22" spans="1:16" x14ac:dyDescent="0.25">
      <c r="A22">
        <v>15</v>
      </c>
      <c r="B22" s="7">
        <v>9.475384615383789E-2</v>
      </c>
      <c r="C22">
        <v>0.10898846153845269</v>
      </c>
      <c r="D22">
        <v>9.4399999999991741E-2</v>
      </c>
      <c r="E22">
        <v>9.5169230769222471E-2</v>
      </c>
      <c r="F22">
        <v>9.5246153846145543E-2</v>
      </c>
      <c r="G22">
        <v>9.5026923076914807E-2</v>
      </c>
      <c r="H22">
        <v>9.6946666666658993E-2</v>
      </c>
      <c r="I22" t="s">
        <v>10</v>
      </c>
      <c r="J22" s="14">
        <f t="shared" ref="J22:J36" si="2">J21+5</f>
        <v>20</v>
      </c>
      <c r="K22" s="18">
        <v>7.6122222222216082E-2</v>
      </c>
      <c r="L22" s="18">
        <v>7.758333333332719E-2</v>
      </c>
      <c r="M22" s="18">
        <v>7.6563888888882714E-2</v>
      </c>
      <c r="N22" s="18">
        <v>7.6472222222216057E-2</v>
      </c>
      <c r="O22" s="18">
        <v>7.6588888888882725E-2</v>
      </c>
      <c r="P22" s="1">
        <v>7.1109999999994428E-2</v>
      </c>
    </row>
    <row r="23" spans="1:16" x14ac:dyDescent="0.25">
      <c r="A23">
        <f t="shared" ref="A23:A39" si="3">A22+5</f>
        <v>20</v>
      </c>
      <c r="B23" s="15">
        <v>7.6122222222216082E-2</v>
      </c>
      <c r="C23" s="15">
        <v>7.758333333332719E-2</v>
      </c>
      <c r="D23" s="15">
        <v>7.6563888888882714E-2</v>
      </c>
      <c r="E23" s="15">
        <v>7.6472222222216057E-2</v>
      </c>
      <c r="F23" s="15">
        <v>7.6588888888882725E-2</v>
      </c>
      <c r="G23" s="15">
        <v>7.6505555555549401E-2</v>
      </c>
      <c r="H23">
        <v>7.1109999999994428E-2</v>
      </c>
      <c r="J23" s="11">
        <f t="shared" si="2"/>
        <v>25</v>
      </c>
      <c r="K23" s="12">
        <v>5.9510869565212683E-2</v>
      </c>
      <c r="L23" s="12">
        <v>6.3273913043473462E-2</v>
      </c>
      <c r="M23" s="12">
        <v>5.8739130434777909E-2</v>
      </c>
      <c r="N23" s="2">
        <v>5.8408695652169197E-2</v>
      </c>
      <c r="O23" s="12">
        <v>5.9780434782603961E-2</v>
      </c>
      <c r="P23" s="13">
        <v>6.631599999999549E-2</v>
      </c>
    </row>
    <row r="24" spans="1:16" x14ac:dyDescent="0.25">
      <c r="A24">
        <f t="shared" si="3"/>
        <v>25</v>
      </c>
      <c r="B24">
        <v>5.9510869565212683E-2</v>
      </c>
      <c r="C24">
        <v>6.3273913043473462E-2</v>
      </c>
      <c r="D24">
        <v>5.8739130434777909E-2</v>
      </c>
      <c r="E24" s="7">
        <v>5.8408695652169197E-2</v>
      </c>
      <c r="F24">
        <v>5.9780434782603961E-2</v>
      </c>
      <c r="G24">
        <v>5.9119565217386622E-2</v>
      </c>
      <c r="H24">
        <v>6.631599999999549E-2</v>
      </c>
      <c r="J24" s="14">
        <f t="shared" si="2"/>
        <v>30</v>
      </c>
      <c r="K24" s="3">
        <v>7.7862499999995463E-2</v>
      </c>
      <c r="L24" s="3">
        <v>9.2980357142852257E-2</v>
      </c>
      <c r="M24" s="2">
        <v>7.7321428571424003E-2</v>
      </c>
      <c r="N24" s="3">
        <v>7.7773214285709727E-2</v>
      </c>
      <c r="O24" s="3">
        <v>7.8108928571424013E-2</v>
      </c>
      <c r="P24" s="1">
        <v>9.0049999999995467E-2</v>
      </c>
    </row>
    <row r="25" spans="1:16" x14ac:dyDescent="0.25">
      <c r="A25">
        <f t="shared" si="3"/>
        <v>30</v>
      </c>
      <c r="B25">
        <v>7.7862499999995463E-2</v>
      </c>
      <c r="C25">
        <v>9.2980357142852257E-2</v>
      </c>
      <c r="D25" s="7">
        <v>7.7321428571424003E-2</v>
      </c>
      <c r="E25">
        <v>7.7773214285709727E-2</v>
      </c>
      <c r="F25">
        <v>7.8108928571424013E-2</v>
      </c>
      <c r="G25">
        <v>7.8833928571423989E-2</v>
      </c>
      <c r="H25">
        <v>9.0049999999995467E-2</v>
      </c>
      <c r="J25" s="11">
        <f t="shared" si="2"/>
        <v>35</v>
      </c>
      <c r="K25" s="12">
        <v>6.2015151515147721E-2</v>
      </c>
      <c r="L25" s="12">
        <v>7.0919696969692941E-2</v>
      </c>
      <c r="M25" s="12">
        <v>6.1345454545450727E-2</v>
      </c>
      <c r="N25" s="2">
        <v>6.1006060606056803E-2</v>
      </c>
      <c r="O25" s="12">
        <v>6.1506060606056817E-2</v>
      </c>
      <c r="P25" s="13">
        <v>6.9309999999996222E-2</v>
      </c>
    </row>
    <row r="26" spans="1:16" x14ac:dyDescent="0.25">
      <c r="A26">
        <f t="shared" si="3"/>
        <v>35</v>
      </c>
      <c r="B26">
        <v>6.2015151515147721E-2</v>
      </c>
      <c r="C26">
        <v>7.0919696969692941E-2</v>
      </c>
      <c r="D26">
        <v>6.1345454545450727E-2</v>
      </c>
      <c r="E26" s="7">
        <v>6.1006060606056803E-2</v>
      </c>
      <c r="F26">
        <v>6.1506060606056817E-2</v>
      </c>
      <c r="G26">
        <v>6.2306060606056861E-2</v>
      </c>
      <c r="H26">
        <v>6.9309999999996222E-2</v>
      </c>
      <c r="J26" s="14">
        <f t="shared" si="2"/>
        <v>40</v>
      </c>
      <c r="K26" s="3">
        <v>7.2867105263154583E-2</v>
      </c>
      <c r="L26" s="2">
        <v>6.5764473684207514E-2</v>
      </c>
      <c r="M26" s="3">
        <v>7.2118421052628293E-2</v>
      </c>
      <c r="N26" s="3">
        <v>7.2448684210523015E-2</v>
      </c>
      <c r="O26" s="3">
        <v>7.4506578947365093E-2</v>
      </c>
      <c r="P26" s="1">
        <v>7.9994999999996944E-2</v>
      </c>
    </row>
    <row r="27" spans="1:16" x14ac:dyDescent="0.25">
      <c r="A27">
        <f t="shared" si="3"/>
        <v>40</v>
      </c>
      <c r="B27">
        <v>7.2867105263154583E-2</v>
      </c>
      <c r="C27" s="7">
        <v>6.5764473684207514E-2</v>
      </c>
      <c r="D27">
        <v>7.2118421052628293E-2</v>
      </c>
      <c r="E27">
        <v>7.2448684210523015E-2</v>
      </c>
      <c r="F27">
        <v>7.4506578947365093E-2</v>
      </c>
      <c r="G27">
        <v>7.2431578947365113E-2</v>
      </c>
      <c r="H27">
        <v>7.9994999999996944E-2</v>
      </c>
      <c r="J27" s="11">
        <f t="shared" si="2"/>
        <v>45</v>
      </c>
      <c r="K27" s="19">
        <v>8.1332558139531719E-2</v>
      </c>
      <c r="L27" s="12">
        <v>9.0944186046508307E-2</v>
      </c>
      <c r="M27" s="12">
        <v>8.1877906976741049E-2</v>
      </c>
      <c r="N27" s="12">
        <v>8.1830232558136387E-2</v>
      </c>
      <c r="O27" s="12">
        <v>8.1418604651159646E-2</v>
      </c>
      <c r="P27" s="13">
        <v>0.1037122222222181</v>
      </c>
    </row>
    <row r="28" spans="1:16" x14ac:dyDescent="0.25">
      <c r="A28">
        <f t="shared" si="3"/>
        <v>45</v>
      </c>
      <c r="B28">
        <v>8.1332558139531719E-2</v>
      </c>
      <c r="C28">
        <v>9.0944186046508307E-2</v>
      </c>
      <c r="D28">
        <v>8.1877906976741049E-2</v>
      </c>
      <c r="E28">
        <v>8.1830232558136387E-2</v>
      </c>
      <c r="F28">
        <v>8.1418604651159646E-2</v>
      </c>
      <c r="G28" s="7">
        <v>8.0530232558136405E-2</v>
      </c>
      <c r="H28">
        <v>0.1037122222222181</v>
      </c>
      <c r="J28" s="14">
        <f t="shared" si="2"/>
        <v>50</v>
      </c>
      <c r="K28" s="3">
        <v>6.2736458333331024E-2</v>
      </c>
      <c r="L28" s="3">
        <v>6.7701041666664477E-2</v>
      </c>
      <c r="M28" s="3">
        <v>6.091562499999767E-2</v>
      </c>
      <c r="N28" s="18"/>
      <c r="O28" s="2">
        <v>6.2613541666664344E-2</v>
      </c>
      <c r="P28" s="1">
        <v>6.8998999999997923E-2</v>
      </c>
    </row>
    <row r="29" spans="1:16" x14ac:dyDescent="0.25">
      <c r="A29">
        <f t="shared" si="3"/>
        <v>50</v>
      </c>
      <c r="B29">
        <v>6.2736458333331024E-2</v>
      </c>
      <c r="C29">
        <v>6.7701041666664477E-2</v>
      </c>
      <c r="D29">
        <v>6.091562499999767E-2</v>
      </c>
      <c r="E29" s="15"/>
      <c r="F29" s="7">
        <v>6.2613541666664344E-2</v>
      </c>
      <c r="G29">
        <v>6.2984374999997664E-2</v>
      </c>
      <c r="H29">
        <v>6.8998999999997923E-2</v>
      </c>
      <c r="J29" s="11">
        <f t="shared" si="2"/>
        <v>55</v>
      </c>
      <c r="K29" s="12">
        <v>8.5057547169808664E-2</v>
      </c>
      <c r="L29" s="12">
        <v>9.3046226415091374E-2</v>
      </c>
      <c r="M29" s="12">
        <v>8.5829245283016178E-2</v>
      </c>
      <c r="N29" s="20"/>
      <c r="O29" s="2">
        <v>7.8905660377356052E-2</v>
      </c>
      <c r="P29" s="13">
        <v>9.515181818181509E-2</v>
      </c>
    </row>
    <row r="30" spans="1:16" x14ac:dyDescent="0.25">
      <c r="A30">
        <f t="shared" si="3"/>
        <v>55</v>
      </c>
      <c r="B30">
        <v>8.5057547169808664E-2</v>
      </c>
      <c r="C30">
        <v>9.3046226415091374E-2</v>
      </c>
      <c r="D30">
        <v>8.5829245283016178E-2</v>
      </c>
      <c r="E30" s="15"/>
      <c r="F30" s="7">
        <v>7.8905660377356052E-2</v>
      </c>
      <c r="G30">
        <v>8.4800943396223738E-2</v>
      </c>
      <c r="H30">
        <v>9.515181818181509E-2</v>
      </c>
      <c r="J30" s="14">
        <f t="shared" si="2"/>
        <v>60</v>
      </c>
      <c r="K30" s="3">
        <v>0.13856810344826881</v>
      </c>
      <c r="L30" s="3">
        <v>0.1340646551724072</v>
      </c>
      <c r="M30" s="3">
        <v>0.13824396551723431</v>
      </c>
      <c r="N30" s="18"/>
      <c r="O30" s="2">
        <v>0.1260474137930977</v>
      </c>
      <c r="P30" s="1">
        <v>0.15749249999999079</v>
      </c>
    </row>
    <row r="31" spans="1:16" x14ac:dyDescent="0.25">
      <c r="A31">
        <f t="shared" si="3"/>
        <v>60</v>
      </c>
      <c r="B31">
        <v>0.13856810344826881</v>
      </c>
      <c r="C31">
        <v>0.1340646551724072</v>
      </c>
      <c r="D31">
        <v>0.13824396551723431</v>
      </c>
      <c r="E31" s="15"/>
      <c r="F31">
        <v>0.1260474137930977</v>
      </c>
      <c r="G31">
        <v>0.1369129310344758</v>
      </c>
      <c r="H31">
        <v>0.15749249999999079</v>
      </c>
      <c r="J31" s="11">
        <f t="shared" si="2"/>
        <v>65</v>
      </c>
      <c r="K31" s="12">
        <v>0.1162095238095191</v>
      </c>
      <c r="L31" s="12">
        <v>0.12681269841269249</v>
      </c>
      <c r="M31" s="2">
        <v>0.1137769841269797</v>
      </c>
      <c r="N31" s="20"/>
      <c r="O31" s="12">
        <v>0.1174499999999951</v>
      </c>
      <c r="P31" s="13">
        <v>0.13951923076922351</v>
      </c>
    </row>
    <row r="32" spans="1:16" x14ac:dyDescent="0.25">
      <c r="A32">
        <f t="shared" si="3"/>
        <v>65</v>
      </c>
      <c r="B32">
        <v>0.1162095238095191</v>
      </c>
      <c r="C32">
        <v>0.12681269841269249</v>
      </c>
      <c r="D32" s="7">
        <v>0.1137769841269797</v>
      </c>
      <c r="E32" s="15"/>
      <c r="F32">
        <v>0.1174499999999951</v>
      </c>
      <c r="G32">
        <v>0.11547539682539219</v>
      </c>
      <c r="H32">
        <v>0.13951923076922351</v>
      </c>
      <c r="J32" s="14">
        <f t="shared" si="2"/>
        <v>70</v>
      </c>
      <c r="K32" s="3">
        <v>0.28655808823527068</v>
      </c>
      <c r="L32" s="2">
        <v>0.28541838235291789</v>
      </c>
      <c r="M32" s="3">
        <v>0.28919632352938812</v>
      </c>
      <c r="N32" s="18"/>
      <c r="O32" s="3">
        <v>0.29155367647056429</v>
      </c>
      <c r="P32" s="1">
        <v>0.34580857142854149</v>
      </c>
    </row>
    <row r="33" spans="1:16" x14ac:dyDescent="0.25">
      <c r="A33">
        <f t="shared" si="3"/>
        <v>70</v>
      </c>
      <c r="B33">
        <v>0.28655808823527068</v>
      </c>
      <c r="C33" s="7">
        <v>0.28541838235291789</v>
      </c>
      <c r="D33">
        <v>0.28919632352938812</v>
      </c>
      <c r="E33" s="15"/>
      <c r="F33">
        <v>0.29155367647056429</v>
      </c>
      <c r="G33">
        <v>0.28549852941174142</v>
      </c>
      <c r="H33">
        <v>0.34580857142854149</v>
      </c>
      <c r="J33" s="11">
        <f t="shared" si="2"/>
        <v>75</v>
      </c>
      <c r="K33" s="12">
        <v>0.24563561643833731</v>
      </c>
      <c r="L33" s="12">
        <v>0.27214999999997819</v>
      </c>
      <c r="M33" s="12">
        <v>0.24875753424655611</v>
      </c>
      <c r="N33" s="20"/>
      <c r="O33" s="2">
        <v>0.2294095890410788</v>
      </c>
      <c r="P33" s="13">
        <v>0.2928346666666426</v>
      </c>
    </row>
    <row r="34" spans="1:16" x14ac:dyDescent="0.25">
      <c r="A34">
        <f t="shared" si="3"/>
        <v>75</v>
      </c>
      <c r="B34" s="3">
        <v>0.24563561643833731</v>
      </c>
      <c r="C34" s="3">
        <v>0.27214999999997819</v>
      </c>
      <c r="D34" s="3">
        <v>0.24875753424655611</v>
      </c>
      <c r="E34" s="18"/>
      <c r="F34" s="2">
        <v>0.2294095890410788</v>
      </c>
      <c r="G34" s="3">
        <v>0.24725547945203569</v>
      </c>
      <c r="H34" s="1">
        <v>0.2928346666666426</v>
      </c>
      <c r="J34" s="14">
        <f t="shared" si="2"/>
        <v>80</v>
      </c>
      <c r="K34" s="3">
        <v>0.39461987179483649</v>
      </c>
      <c r="L34" s="3">
        <v>0.41314294871791141</v>
      </c>
      <c r="M34" s="3">
        <v>0.395810256410221</v>
      </c>
      <c r="N34" s="18"/>
      <c r="O34" s="2">
        <v>0.39125128205124721</v>
      </c>
      <c r="P34" s="1">
        <v>0.44659937499995889</v>
      </c>
    </row>
    <row r="35" spans="1:16" x14ac:dyDescent="0.25">
      <c r="A35">
        <f t="shared" si="3"/>
        <v>80</v>
      </c>
      <c r="B35" s="3">
        <v>0.39461987179483649</v>
      </c>
      <c r="C35" s="3">
        <v>0.41314294871791141</v>
      </c>
      <c r="D35" s="3">
        <v>0.395810256410221</v>
      </c>
      <c r="E35" s="18"/>
      <c r="F35" s="2">
        <v>0.39125128205124721</v>
      </c>
      <c r="G35" s="3">
        <v>0.39785384615381048</v>
      </c>
      <c r="H35" s="1">
        <v>0.44659937499995889</v>
      </c>
      <c r="J35" s="11">
        <f t="shared" si="2"/>
        <v>85</v>
      </c>
      <c r="K35" s="19">
        <v>0.42720542168670811</v>
      </c>
      <c r="L35" s="12">
        <v>0.44951626506019959</v>
      </c>
      <c r="M35" s="12">
        <v>0.42787951807225022</v>
      </c>
      <c r="N35" s="20"/>
      <c r="O35" s="12">
        <v>0.43356024096381579</v>
      </c>
      <c r="P35" s="13">
        <v>0.47758941176466141</v>
      </c>
    </row>
    <row r="36" spans="1:16" x14ac:dyDescent="0.25">
      <c r="A36">
        <f t="shared" si="3"/>
        <v>85</v>
      </c>
      <c r="B36" s="3">
        <v>0.42720542168670811</v>
      </c>
      <c r="C36" s="3">
        <v>0.44951626506019959</v>
      </c>
      <c r="D36" s="3">
        <v>0.42787951807225022</v>
      </c>
      <c r="E36" s="18"/>
      <c r="F36" s="3">
        <v>0.43356024096381579</v>
      </c>
      <c r="G36" s="2">
        <v>0.43060240963851493</v>
      </c>
      <c r="H36" s="1">
        <v>0.47758941176466141</v>
      </c>
      <c r="J36" s="14">
        <f t="shared" si="2"/>
        <v>90</v>
      </c>
      <c r="K36" s="3">
        <v>0.54872159090903871</v>
      </c>
      <c r="L36" s="3">
        <v>0.5630670454544916</v>
      </c>
      <c r="M36" s="2">
        <v>0.54782215909085696</v>
      </c>
      <c r="N36" s="18"/>
      <c r="O36" s="3">
        <v>0.55505909090903804</v>
      </c>
      <c r="P36" s="1">
        <v>0.58702388888883239</v>
      </c>
    </row>
    <row r="37" spans="1:16" x14ac:dyDescent="0.25">
      <c r="A37">
        <f t="shared" si="3"/>
        <v>90</v>
      </c>
      <c r="B37" s="3">
        <v>0.54872159090903871</v>
      </c>
      <c r="C37" s="3">
        <v>0.5630670454544916</v>
      </c>
      <c r="D37" s="2">
        <v>0.54782215909085696</v>
      </c>
      <c r="E37" s="18"/>
      <c r="F37" s="3">
        <v>0.55505909090903804</v>
      </c>
      <c r="G37" s="3">
        <v>0.5489323863635841</v>
      </c>
      <c r="H37" s="1">
        <v>0.58702388888883239</v>
      </c>
    </row>
    <row r="38" spans="1:16" x14ac:dyDescent="0.25">
      <c r="A38">
        <f t="shared" si="3"/>
        <v>95</v>
      </c>
      <c r="B38" s="3"/>
      <c r="C38" s="3"/>
      <c r="D38" s="3"/>
      <c r="E38" s="3"/>
      <c r="F38" s="3"/>
      <c r="G38" s="3"/>
      <c r="H38" s="1"/>
    </row>
    <row r="39" spans="1:16" x14ac:dyDescent="0.25">
      <c r="A39">
        <f t="shared" si="3"/>
        <v>100</v>
      </c>
      <c r="B39" s="3"/>
      <c r="C39" s="3"/>
      <c r="D39" s="3"/>
      <c r="E39" s="3"/>
      <c r="F39" s="3"/>
      <c r="G39" s="3"/>
      <c r="H39" s="1"/>
    </row>
    <row r="41" spans="1:16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</row>
    <row r="42" spans="1:16" x14ac:dyDescent="0.25">
      <c r="A42">
        <v>15</v>
      </c>
      <c r="I42" t="s">
        <v>11</v>
      </c>
    </row>
    <row r="43" spans="1:16" x14ac:dyDescent="0.25">
      <c r="A43">
        <f t="shared" ref="A43:A59" si="4">A42+5</f>
        <v>20</v>
      </c>
    </row>
    <row r="44" spans="1:16" x14ac:dyDescent="0.25">
      <c r="A44">
        <f t="shared" si="4"/>
        <v>25</v>
      </c>
    </row>
    <row r="45" spans="1:16" x14ac:dyDescent="0.25">
      <c r="A45">
        <f t="shared" si="4"/>
        <v>30</v>
      </c>
    </row>
    <row r="46" spans="1:16" x14ac:dyDescent="0.25">
      <c r="A46">
        <f t="shared" si="4"/>
        <v>35</v>
      </c>
    </row>
    <row r="47" spans="1:16" x14ac:dyDescent="0.25">
      <c r="A47">
        <f t="shared" si="4"/>
        <v>40</v>
      </c>
    </row>
    <row r="48" spans="1:16" x14ac:dyDescent="0.25">
      <c r="A48">
        <f t="shared" si="4"/>
        <v>45</v>
      </c>
    </row>
    <row r="49" spans="1:9" x14ac:dyDescent="0.25">
      <c r="A49">
        <f t="shared" si="4"/>
        <v>50</v>
      </c>
    </row>
    <row r="50" spans="1:9" x14ac:dyDescent="0.25">
      <c r="A50">
        <f t="shared" si="4"/>
        <v>55</v>
      </c>
    </row>
    <row r="51" spans="1:9" x14ac:dyDescent="0.25">
      <c r="A51">
        <f t="shared" si="4"/>
        <v>60</v>
      </c>
    </row>
    <row r="52" spans="1:9" x14ac:dyDescent="0.25">
      <c r="A52">
        <f t="shared" si="4"/>
        <v>65</v>
      </c>
    </row>
    <row r="53" spans="1:9" x14ac:dyDescent="0.25">
      <c r="A53">
        <f t="shared" si="4"/>
        <v>70</v>
      </c>
    </row>
    <row r="54" spans="1:9" x14ac:dyDescent="0.25">
      <c r="A54">
        <f t="shared" si="4"/>
        <v>75</v>
      </c>
      <c r="B54" s="3"/>
      <c r="C54" s="3"/>
      <c r="D54" s="3"/>
      <c r="E54" s="3"/>
      <c r="F54" s="3"/>
      <c r="G54" s="3"/>
      <c r="H54" s="1"/>
    </row>
    <row r="55" spans="1:9" x14ac:dyDescent="0.25">
      <c r="A55">
        <f t="shared" si="4"/>
        <v>80</v>
      </c>
      <c r="B55" s="3"/>
      <c r="C55" s="3"/>
      <c r="D55" s="3"/>
      <c r="E55" s="3"/>
      <c r="F55" s="3"/>
      <c r="G55" s="3"/>
      <c r="H55" s="1"/>
    </row>
    <row r="56" spans="1:9" x14ac:dyDescent="0.25">
      <c r="A56">
        <f t="shared" si="4"/>
        <v>85</v>
      </c>
      <c r="B56" s="3"/>
      <c r="C56" s="3"/>
      <c r="D56" s="3"/>
      <c r="E56" s="3"/>
      <c r="F56" s="3"/>
      <c r="G56" s="3"/>
      <c r="H56" s="1"/>
    </row>
    <row r="57" spans="1:9" x14ac:dyDescent="0.25">
      <c r="A57">
        <f t="shared" si="4"/>
        <v>90</v>
      </c>
      <c r="B57" s="3"/>
      <c r="C57" s="3"/>
      <c r="D57" s="3"/>
      <c r="E57" s="3"/>
      <c r="F57" s="3"/>
      <c r="G57" s="3"/>
      <c r="H57" s="1"/>
    </row>
    <row r="58" spans="1:9" x14ac:dyDescent="0.25">
      <c r="A58">
        <f t="shared" si="4"/>
        <v>95</v>
      </c>
      <c r="B58" s="3"/>
      <c r="C58" s="3"/>
      <c r="D58" s="3"/>
      <c r="E58" s="3"/>
      <c r="F58" s="3"/>
      <c r="G58" s="3"/>
      <c r="H58" s="1"/>
    </row>
    <row r="59" spans="1:9" x14ac:dyDescent="0.25">
      <c r="A59">
        <f t="shared" si="4"/>
        <v>100</v>
      </c>
      <c r="B59" s="3"/>
      <c r="C59" s="3"/>
      <c r="D59" s="3"/>
      <c r="E59" s="3"/>
      <c r="F59" s="3"/>
      <c r="G59" s="3"/>
      <c r="H59" s="1"/>
    </row>
    <row r="61" spans="1:9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</row>
    <row r="62" spans="1:9" x14ac:dyDescent="0.25">
      <c r="A62">
        <v>15</v>
      </c>
      <c r="I62" t="s">
        <v>12</v>
      </c>
    </row>
    <row r="63" spans="1:9" x14ac:dyDescent="0.25">
      <c r="A63">
        <f t="shared" ref="A63:A79" si="5">A62+5</f>
        <v>20</v>
      </c>
    </row>
    <row r="64" spans="1:9" x14ac:dyDescent="0.25">
      <c r="A64">
        <f t="shared" si="5"/>
        <v>25</v>
      </c>
    </row>
    <row r="65" spans="1:8" x14ac:dyDescent="0.25">
      <c r="A65">
        <f t="shared" si="5"/>
        <v>30</v>
      </c>
    </row>
    <row r="66" spans="1:8" x14ac:dyDescent="0.25">
      <c r="A66">
        <f t="shared" si="5"/>
        <v>35</v>
      </c>
    </row>
    <row r="67" spans="1:8" x14ac:dyDescent="0.25">
      <c r="A67">
        <f t="shared" si="5"/>
        <v>40</v>
      </c>
    </row>
    <row r="68" spans="1:8" x14ac:dyDescent="0.25">
      <c r="A68">
        <f t="shared" si="5"/>
        <v>45</v>
      </c>
    </row>
    <row r="69" spans="1:8" x14ac:dyDescent="0.25">
      <c r="A69">
        <f t="shared" si="5"/>
        <v>50</v>
      </c>
    </row>
    <row r="70" spans="1:8" x14ac:dyDescent="0.25">
      <c r="A70">
        <f t="shared" si="5"/>
        <v>55</v>
      </c>
    </row>
    <row r="71" spans="1:8" x14ac:dyDescent="0.25">
      <c r="A71">
        <f t="shared" si="5"/>
        <v>60</v>
      </c>
    </row>
    <row r="72" spans="1:8" x14ac:dyDescent="0.25">
      <c r="A72">
        <f t="shared" si="5"/>
        <v>65</v>
      </c>
    </row>
    <row r="73" spans="1:8" x14ac:dyDescent="0.25">
      <c r="A73">
        <f t="shared" si="5"/>
        <v>70</v>
      </c>
    </row>
    <row r="74" spans="1:8" x14ac:dyDescent="0.25">
      <c r="A74">
        <f t="shared" si="5"/>
        <v>75</v>
      </c>
      <c r="B74" s="3"/>
      <c r="C74" s="3"/>
      <c r="D74" s="3"/>
      <c r="E74" s="3"/>
      <c r="F74" s="3"/>
      <c r="G74" s="3"/>
      <c r="H74" s="1"/>
    </row>
    <row r="75" spans="1:8" x14ac:dyDescent="0.25">
      <c r="A75">
        <f t="shared" si="5"/>
        <v>80</v>
      </c>
      <c r="B75" s="3"/>
      <c r="C75" s="3"/>
      <c r="D75" s="3"/>
      <c r="E75" s="3"/>
      <c r="F75" s="3"/>
      <c r="G75" s="3"/>
      <c r="H75" s="1"/>
    </row>
    <row r="76" spans="1:8" x14ac:dyDescent="0.25">
      <c r="A76">
        <f t="shared" si="5"/>
        <v>85</v>
      </c>
      <c r="B76" s="3"/>
      <c r="C76" s="3"/>
      <c r="D76" s="3"/>
      <c r="E76" s="3"/>
      <c r="F76" s="3"/>
      <c r="G76" s="3"/>
      <c r="H76" s="1"/>
    </row>
    <row r="77" spans="1:8" x14ac:dyDescent="0.25">
      <c r="A77">
        <f t="shared" si="5"/>
        <v>90</v>
      </c>
      <c r="B77" s="3"/>
      <c r="C77" s="3"/>
      <c r="D77" s="3"/>
      <c r="E77" s="3"/>
      <c r="F77" s="3"/>
      <c r="G77" s="3"/>
      <c r="H77" s="1"/>
    </row>
    <row r="78" spans="1:8" x14ac:dyDescent="0.25">
      <c r="A78">
        <f t="shared" si="5"/>
        <v>95</v>
      </c>
      <c r="B78" s="3"/>
      <c r="C78" s="3"/>
      <c r="D78" s="3"/>
      <c r="E78" s="3"/>
      <c r="F78" s="3"/>
      <c r="G78" s="3"/>
      <c r="H78" s="1"/>
    </row>
    <row r="79" spans="1:8" x14ac:dyDescent="0.25">
      <c r="A79">
        <f t="shared" si="5"/>
        <v>100</v>
      </c>
      <c r="B79" s="3"/>
      <c r="C79" s="3"/>
      <c r="D79" s="3"/>
      <c r="E79" s="3"/>
      <c r="F79" s="3"/>
      <c r="G79" s="3"/>
      <c r="H79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6"/>
  <sheetViews>
    <sheetView tabSelected="1" topLeftCell="J150" zoomScale="120" zoomScaleNormal="120" workbookViewId="0">
      <selection activeCell="X177" sqref="X177"/>
    </sheetView>
  </sheetViews>
  <sheetFormatPr defaultRowHeight="15" x14ac:dyDescent="0.25"/>
  <cols>
    <col min="2" max="2" width="9.42578125" customWidth="1"/>
    <col min="3" max="3" width="9.5703125" customWidth="1"/>
    <col min="4" max="4" width="8.42578125" customWidth="1"/>
    <col min="5" max="5" width="9" customWidth="1"/>
    <col min="6" max="6" width="9.5703125" customWidth="1"/>
    <col min="7" max="7" width="12.7109375" customWidth="1"/>
    <col min="8" max="8" width="11.5703125" customWidth="1"/>
  </cols>
  <sheetData>
    <row r="1" spans="1:28" x14ac:dyDescent="0.25">
      <c r="A1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7</v>
      </c>
      <c r="H1" s="6" t="s">
        <v>14</v>
      </c>
      <c r="I1" s="5" t="s">
        <v>6</v>
      </c>
    </row>
    <row r="2" spans="1:28" x14ac:dyDescent="0.25">
      <c r="A2">
        <v>15</v>
      </c>
      <c r="B2" s="25">
        <v>8.5974999999991697E-2</v>
      </c>
      <c r="C2" s="25">
        <v>8.5728571428563161E-2</v>
      </c>
      <c r="D2" s="25">
        <v>8.5692857142848883E-2</v>
      </c>
      <c r="E2" s="25">
        <v>8.6146428571420255E-2</v>
      </c>
      <c r="F2" s="25">
        <v>8.5685714285706024E-2</v>
      </c>
      <c r="G2" s="26">
        <v>8.0146666666658942E-2</v>
      </c>
      <c r="H2" t="s">
        <v>9</v>
      </c>
      <c r="I2" s="28">
        <v>8.556428571427746E-2</v>
      </c>
      <c r="J2" s="21" t="s">
        <v>1</v>
      </c>
      <c r="K2" s="21">
        <v>4</v>
      </c>
    </row>
    <row r="3" spans="1:28" x14ac:dyDescent="0.25">
      <c r="A3">
        <f t="shared" ref="A3:A19" si="0">A2+5</f>
        <v>20</v>
      </c>
      <c r="B3" s="26">
        <v>0.13051578947367601</v>
      </c>
      <c r="C3" s="27">
        <v>0.16457368421051571</v>
      </c>
      <c r="D3" s="27">
        <v>0.1571684210526213</v>
      </c>
      <c r="E3" s="27">
        <v>0.15724999999998979</v>
      </c>
      <c r="F3" s="27">
        <v>0.13126842105262329</v>
      </c>
      <c r="G3" s="27">
        <v>0.16193249999998971</v>
      </c>
      <c r="I3" s="29">
        <v>0.13080526315788649</v>
      </c>
      <c r="J3" s="21" t="s">
        <v>15</v>
      </c>
      <c r="K3" s="21">
        <v>3</v>
      </c>
      <c r="N3" s="23" t="s">
        <v>14</v>
      </c>
      <c r="P3" s="23" t="s">
        <v>16</v>
      </c>
      <c r="Q3" s="23"/>
      <c r="X3" s="23" t="s">
        <v>17</v>
      </c>
      <c r="Y3" s="23"/>
    </row>
    <row r="4" spans="1:28" x14ac:dyDescent="0.25">
      <c r="A4">
        <f t="shared" si="0"/>
        <v>25</v>
      </c>
      <c r="B4" s="27">
        <v>7.9674999999995541E-2</v>
      </c>
      <c r="C4" s="27">
        <v>0.12974166666665979</v>
      </c>
      <c r="D4" s="27">
        <v>7.8452083333328884E-2</v>
      </c>
      <c r="E4" s="27">
        <v>7.8729166666662215E-2</v>
      </c>
      <c r="F4" s="26">
        <v>7.8258333333328878E-2</v>
      </c>
      <c r="G4" s="27">
        <v>0.1274339999999935</v>
      </c>
      <c r="I4" s="30">
        <v>7.7852083333328867E-2</v>
      </c>
      <c r="J4" s="21" t="s">
        <v>3</v>
      </c>
      <c r="K4" s="21">
        <v>1</v>
      </c>
      <c r="N4" s="10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5" t="s">
        <v>23</v>
      </c>
      <c r="V4" s="10" t="s">
        <v>18</v>
      </c>
      <c r="W4" s="4" t="s">
        <v>19</v>
      </c>
      <c r="X4" s="4" t="s">
        <v>20</v>
      </c>
      <c r="Y4" s="4" t="s">
        <v>21</v>
      </c>
      <c r="Z4" s="4" t="s">
        <v>22</v>
      </c>
      <c r="AA4" s="5" t="s">
        <v>23</v>
      </c>
    </row>
    <row r="5" spans="1:28" x14ac:dyDescent="0.25">
      <c r="A5">
        <f t="shared" si="0"/>
        <v>30</v>
      </c>
      <c r="B5" s="27">
        <v>0.13914655172412979</v>
      </c>
      <c r="C5" s="26">
        <v>0.1383068965517161</v>
      </c>
      <c r="D5" s="27">
        <v>0.13875517241378499</v>
      </c>
      <c r="E5" s="27">
        <v>0.13935862068964711</v>
      </c>
      <c r="F5" s="27">
        <v>0.13922068965516429</v>
      </c>
      <c r="G5" s="27">
        <v>0.1643199999999895</v>
      </c>
      <c r="I5" s="29">
        <v>0.1392999999999919</v>
      </c>
      <c r="J5" s="21" t="s">
        <v>4</v>
      </c>
      <c r="K5" s="21">
        <v>1</v>
      </c>
      <c r="N5" s="11" t="s">
        <v>24</v>
      </c>
      <c r="O5" s="12" t="s">
        <v>25</v>
      </c>
      <c r="P5" s="12" t="s">
        <v>26</v>
      </c>
      <c r="Q5" s="12" t="s">
        <v>3</v>
      </c>
      <c r="R5" s="12" t="s">
        <v>4</v>
      </c>
      <c r="S5" s="13" t="s">
        <v>27</v>
      </c>
      <c r="T5" s="24" t="s">
        <v>7</v>
      </c>
      <c r="V5" s="11" t="s">
        <v>24</v>
      </c>
      <c r="W5" s="12" t="s">
        <v>25</v>
      </c>
      <c r="X5" s="12" t="s">
        <v>26</v>
      </c>
      <c r="Y5" s="12" t="s">
        <v>3</v>
      </c>
      <c r="Z5" s="12" t="s">
        <v>4</v>
      </c>
      <c r="AA5" s="13" t="s">
        <v>27</v>
      </c>
      <c r="AB5" s="24" t="s">
        <v>7</v>
      </c>
    </row>
    <row r="6" spans="1:28" x14ac:dyDescent="0.25">
      <c r="A6">
        <f t="shared" si="0"/>
        <v>35</v>
      </c>
      <c r="B6" s="27">
        <v>0.263019117647038</v>
      </c>
      <c r="C6" s="27">
        <v>0.28063970588233023</v>
      </c>
      <c r="D6" s="26">
        <v>0.2227499999999836</v>
      </c>
      <c r="E6" s="27">
        <v>0.26510882352939058</v>
      </c>
      <c r="F6" s="27">
        <v>0.26548676470586119</v>
      </c>
      <c r="G6" s="27">
        <v>0.29906714285711811</v>
      </c>
      <c r="I6" s="31">
        <v>0.26847941176468437</v>
      </c>
      <c r="J6" s="21" t="s">
        <v>27</v>
      </c>
      <c r="K6" s="21">
        <v>3</v>
      </c>
      <c r="N6" s="14">
        <v>1</v>
      </c>
      <c r="O6" s="28">
        <v>8.5974999999991697E-2</v>
      </c>
      <c r="P6" s="28">
        <v>8.5728571428563161E-2</v>
      </c>
      <c r="Q6" s="28">
        <v>8.5692857142848883E-2</v>
      </c>
      <c r="R6" s="28">
        <v>8.6146428571420255E-2</v>
      </c>
      <c r="S6" s="28">
        <v>8.5685714285706024E-2</v>
      </c>
      <c r="T6" s="32">
        <v>8.0146666666658942E-2</v>
      </c>
      <c r="V6" s="14">
        <v>1</v>
      </c>
      <c r="W6" s="12">
        <v>0.263019117647038</v>
      </c>
      <c r="X6" s="12">
        <v>0.28063970588233023</v>
      </c>
      <c r="Y6" s="2">
        <v>0.2227499999999836</v>
      </c>
      <c r="Z6" s="12">
        <v>0.26510882352939058</v>
      </c>
      <c r="AA6" s="12">
        <v>0.26548676470586119</v>
      </c>
      <c r="AB6" s="13">
        <v>0.29906714285711811</v>
      </c>
    </row>
    <row r="7" spans="1:28" x14ac:dyDescent="0.25">
      <c r="A7">
        <f t="shared" si="0"/>
        <v>40</v>
      </c>
      <c r="B7" s="26">
        <v>0.32746153846151049</v>
      </c>
      <c r="C7" s="27">
        <v>0.3633115384615066</v>
      </c>
      <c r="D7" s="27">
        <v>0.33345769230766381</v>
      </c>
      <c r="E7" s="27">
        <v>0.32950897435894622</v>
      </c>
      <c r="F7" s="27">
        <v>0.33345512820509959</v>
      </c>
      <c r="G7" s="27">
        <v>0.37868499999996652</v>
      </c>
      <c r="I7" s="29">
        <v>0.33936794871791948</v>
      </c>
      <c r="J7" s="21" t="s">
        <v>7</v>
      </c>
      <c r="K7" s="21">
        <v>1</v>
      </c>
      <c r="N7" s="11">
        <v>2</v>
      </c>
      <c r="O7" s="31">
        <v>0.15953461538460251</v>
      </c>
      <c r="P7" s="31">
        <v>0.15794999999998721</v>
      </c>
      <c r="Q7" s="33">
        <v>0.13756923076922001</v>
      </c>
      <c r="R7" s="31">
        <v>0.13878846153845059</v>
      </c>
      <c r="S7" s="31">
        <v>0.15971538461537171</v>
      </c>
      <c r="T7" s="34">
        <v>0.15196333333332199</v>
      </c>
      <c r="V7" s="11">
        <v>2</v>
      </c>
      <c r="W7" s="2">
        <v>0.227489393939377</v>
      </c>
      <c r="X7" s="12">
        <v>0.2342272727272551</v>
      </c>
      <c r="Y7" s="12">
        <v>0.23916666666664849</v>
      </c>
      <c r="Z7" s="12">
        <v>0.2408075757575574</v>
      </c>
      <c r="AA7" s="12">
        <v>0.23951666666664839</v>
      </c>
      <c r="AB7" s="13">
        <v>0.29933142857140382</v>
      </c>
    </row>
    <row r="8" spans="1:28" x14ac:dyDescent="0.25">
      <c r="A8">
        <f t="shared" si="0"/>
        <v>45</v>
      </c>
      <c r="B8" s="27">
        <v>0.5488386363635841</v>
      </c>
      <c r="C8" s="27">
        <v>0.57460227272721764</v>
      </c>
      <c r="D8" s="27">
        <v>0.54761477272722059</v>
      </c>
      <c r="E8" s="26">
        <v>0.54655795454540257</v>
      </c>
      <c r="F8" s="27">
        <v>0.54978295454540216</v>
      </c>
      <c r="G8" s="27">
        <v>0.593862222222165</v>
      </c>
      <c r="I8" s="31">
        <v>0.54771022727267515</v>
      </c>
      <c r="N8" s="14">
        <v>3</v>
      </c>
      <c r="O8" s="31">
        <v>0.1203499999999892</v>
      </c>
      <c r="P8" s="31">
        <v>0.1248083333333227</v>
      </c>
      <c r="Q8" s="31">
        <v>0.12037083333332251</v>
      </c>
      <c r="R8" s="31">
        <v>0.1194208333333226</v>
      </c>
      <c r="S8" s="33">
        <v>9.9716666666657058E-2</v>
      </c>
      <c r="T8" s="34">
        <v>0.13615666666665679</v>
      </c>
      <c r="V8" s="14">
        <v>3</v>
      </c>
      <c r="W8" s="12">
        <v>7.9831249999996093E-2</v>
      </c>
      <c r="X8" s="12">
        <v>0.12618124999999381</v>
      </c>
      <c r="Y8" s="12">
        <v>0.1046062499999952</v>
      </c>
      <c r="Z8" s="12">
        <v>0.1057968749999952</v>
      </c>
      <c r="AA8" s="2">
        <v>5.5142187499996512E-2</v>
      </c>
      <c r="AB8" s="13">
        <v>0.14155142857142089</v>
      </c>
    </row>
    <row r="9" spans="1:28" x14ac:dyDescent="0.25">
      <c r="A9">
        <f t="shared" si="0"/>
        <v>50</v>
      </c>
      <c r="B9" s="27">
        <v>0.55398367346933497</v>
      </c>
      <c r="C9" s="27">
        <v>0.57939693877545462</v>
      </c>
      <c r="D9" s="27">
        <v>0.55533979591831439</v>
      </c>
      <c r="E9" s="25"/>
      <c r="F9" s="26">
        <v>0.55349999999994726</v>
      </c>
      <c r="G9" s="27">
        <v>0.59354099999994281</v>
      </c>
      <c r="I9" s="29">
        <v>0.55815204081627323</v>
      </c>
      <c r="N9" s="11">
        <v>4</v>
      </c>
      <c r="O9" s="28">
        <v>9.0909090909081641E-2</v>
      </c>
      <c r="P9" s="28">
        <v>9.0909090909081641E-2</v>
      </c>
      <c r="Q9" s="28">
        <v>9.0909090909081641E-2</v>
      </c>
      <c r="R9" s="28">
        <v>9.0909090909081641E-2</v>
      </c>
      <c r="S9" s="28">
        <v>9.0909090909081641E-2</v>
      </c>
      <c r="T9" s="32">
        <v>6.6666666666659866E-2</v>
      </c>
      <c r="V9" s="11">
        <v>4</v>
      </c>
      <c r="W9" s="2">
        <v>0.16688387096773111</v>
      </c>
      <c r="X9" s="12">
        <v>0.21123709677417851</v>
      </c>
      <c r="Y9" s="12">
        <v>0.18661451612901969</v>
      </c>
      <c r="Z9" s="12">
        <v>0.1874177419354712</v>
      </c>
      <c r="AA9" s="12">
        <v>0.19289516129030901</v>
      </c>
      <c r="AB9" s="13">
        <v>0.31623857142854472</v>
      </c>
    </row>
    <row r="10" spans="1:28" x14ac:dyDescent="0.25">
      <c r="A10">
        <f t="shared" si="0"/>
        <v>55</v>
      </c>
      <c r="B10" s="26">
        <v>0.63441388888882722</v>
      </c>
      <c r="C10" s="27">
        <v>0.65075092592586248</v>
      </c>
      <c r="D10" s="27">
        <v>0.63498611111104941</v>
      </c>
      <c r="E10" s="25"/>
      <c r="F10" s="27">
        <v>0.634454629629568</v>
      </c>
      <c r="G10" s="27">
        <v>0.66288636363629883</v>
      </c>
      <c r="I10" s="31">
        <v>0.63679259259253063</v>
      </c>
      <c r="P10" s="23" t="s">
        <v>28</v>
      </c>
      <c r="Q10" s="23"/>
      <c r="X10" s="23" t="s">
        <v>29</v>
      </c>
      <c r="Y10" s="23"/>
    </row>
    <row r="11" spans="1:28" x14ac:dyDescent="0.25">
      <c r="A11">
        <f t="shared" si="0"/>
        <v>60</v>
      </c>
      <c r="B11" s="27">
        <v>0.75267288135585753</v>
      </c>
      <c r="C11" s="27">
        <v>0.75281271186433207</v>
      </c>
      <c r="D11" s="27">
        <v>0.7507627118643323</v>
      </c>
      <c r="E11" s="25"/>
      <c r="F11" s="26">
        <v>0.7481847457626376</v>
      </c>
      <c r="G11" s="27">
        <v>0.76589083333325725</v>
      </c>
      <c r="I11" s="29">
        <v>0.74654830508467174</v>
      </c>
      <c r="N11" s="10" t="s">
        <v>18</v>
      </c>
      <c r="O11" s="4" t="s">
        <v>19</v>
      </c>
      <c r="P11" s="4" t="s">
        <v>20</v>
      </c>
      <c r="Q11" s="4" t="s">
        <v>21</v>
      </c>
      <c r="R11" s="4" t="s">
        <v>22</v>
      </c>
      <c r="S11" s="5" t="s">
        <v>23</v>
      </c>
      <c r="V11" s="10" t="s">
        <v>18</v>
      </c>
      <c r="W11" s="4" t="s">
        <v>19</v>
      </c>
      <c r="X11" s="4" t="s">
        <v>20</v>
      </c>
      <c r="Y11" s="4" t="s">
        <v>21</v>
      </c>
      <c r="Z11" s="4" t="s">
        <v>22</v>
      </c>
      <c r="AA11" s="5" t="s">
        <v>23</v>
      </c>
    </row>
    <row r="12" spans="1:28" x14ac:dyDescent="0.25">
      <c r="A12">
        <f t="shared" si="0"/>
        <v>65</v>
      </c>
      <c r="B12" s="26">
        <v>0.72888984374992793</v>
      </c>
      <c r="C12" s="27">
        <v>0.73957187499992671</v>
      </c>
      <c r="D12" s="27">
        <v>0.73726015624992702</v>
      </c>
      <c r="E12" s="25"/>
      <c r="F12" s="27">
        <v>0.73298124999992753</v>
      </c>
      <c r="G12" s="27">
        <v>0.74402846153838786</v>
      </c>
      <c r="I12" s="31">
        <v>0.72898828124992798</v>
      </c>
      <c r="N12" s="11" t="s">
        <v>24</v>
      </c>
      <c r="O12" s="12" t="s">
        <v>25</v>
      </c>
      <c r="P12" s="12" t="s">
        <v>26</v>
      </c>
      <c r="Q12" s="12" t="s">
        <v>3</v>
      </c>
      <c r="R12" s="12" t="s">
        <v>4</v>
      </c>
      <c r="S12" s="13" t="s">
        <v>27</v>
      </c>
      <c r="T12" s="24" t="s">
        <v>7</v>
      </c>
      <c r="V12" s="11" t="s">
        <v>24</v>
      </c>
      <c r="W12" s="12" t="s">
        <v>25</v>
      </c>
      <c r="X12" s="12" t="s">
        <v>26</v>
      </c>
      <c r="Y12" s="12" t="s">
        <v>3</v>
      </c>
      <c r="Z12" s="12" t="s">
        <v>4</v>
      </c>
      <c r="AA12" s="13" t="s">
        <v>27</v>
      </c>
      <c r="AB12" s="24" t="s">
        <v>7</v>
      </c>
    </row>
    <row r="13" spans="1:28" x14ac:dyDescent="0.25">
      <c r="A13">
        <f t="shared" si="0"/>
        <v>70</v>
      </c>
      <c r="B13" s="27">
        <v>0.90082318840570608</v>
      </c>
      <c r="C13" s="26">
        <v>0.89901014492744546</v>
      </c>
      <c r="D13" s="27">
        <v>0.90133043478251762</v>
      </c>
      <c r="E13" s="25"/>
      <c r="F13" s="27">
        <v>0.90020072463759027</v>
      </c>
      <c r="G13" s="27">
        <v>0.90565214285705131</v>
      </c>
      <c r="I13" s="29">
        <v>0.90011159420280762</v>
      </c>
      <c r="N13" s="14">
        <v>1</v>
      </c>
      <c r="O13" s="33">
        <v>0.13051578947367601</v>
      </c>
      <c r="P13" s="29">
        <v>0.16457368421051571</v>
      </c>
      <c r="Q13" s="29">
        <v>0.1571684210526213</v>
      </c>
      <c r="R13" s="29">
        <v>0.15724999999998979</v>
      </c>
      <c r="S13" s="29">
        <v>0.13126842105262329</v>
      </c>
      <c r="T13" s="35">
        <v>0.16193249999998971</v>
      </c>
      <c r="V13" s="14">
        <v>1</v>
      </c>
      <c r="W13" s="33">
        <v>0.32746153846151049</v>
      </c>
      <c r="X13" s="29">
        <v>0.3633115384615066</v>
      </c>
      <c r="Y13" s="29">
        <v>0.33345769230766381</v>
      </c>
      <c r="Z13" s="29">
        <v>0.32950897435894622</v>
      </c>
      <c r="AA13" s="29">
        <v>0.33345512820509959</v>
      </c>
      <c r="AB13" s="35">
        <v>0.37868499999996652</v>
      </c>
    </row>
    <row r="14" spans="1:28" x14ac:dyDescent="0.25">
      <c r="A14">
        <f t="shared" si="0"/>
        <v>75</v>
      </c>
      <c r="B14" s="27">
        <v>0.85409662162153577</v>
      </c>
      <c r="C14" s="26">
        <v>0.83685540540532144</v>
      </c>
      <c r="D14" s="27">
        <v>0.85277432432423861</v>
      </c>
      <c r="E14" s="25"/>
      <c r="F14" s="27">
        <v>0.85285135135126566</v>
      </c>
      <c r="G14" s="27">
        <v>0.86036933333324683</v>
      </c>
      <c r="I14" s="31">
        <v>0.84995675675667137</v>
      </c>
      <c r="N14" s="11">
        <v>2</v>
      </c>
      <c r="O14" s="33">
        <v>0.1359138888888797</v>
      </c>
      <c r="P14" s="29">
        <v>0.19132777777776441</v>
      </c>
      <c r="Q14" s="29">
        <v>0.1534249999999901</v>
      </c>
      <c r="R14" s="29">
        <v>0.15506666666665661</v>
      </c>
      <c r="S14" s="29">
        <v>0.17180833333332149</v>
      </c>
      <c r="T14" s="35">
        <v>0.21878249999998381</v>
      </c>
      <c r="V14" s="11">
        <v>2</v>
      </c>
      <c r="W14" s="29">
        <v>0.33608684210523432</v>
      </c>
      <c r="X14" s="29">
        <v>0.4131144736841732</v>
      </c>
      <c r="Y14" s="29">
        <v>0.35987631578944218</v>
      </c>
      <c r="Z14" s="29">
        <v>0.36211184210523151</v>
      </c>
      <c r="AA14" s="33">
        <v>0.3338092105262872</v>
      </c>
      <c r="AB14" s="35">
        <v>0.44914749999995868</v>
      </c>
    </row>
    <row r="15" spans="1:28" x14ac:dyDescent="0.25">
      <c r="A15">
        <f t="shared" si="0"/>
        <v>80</v>
      </c>
      <c r="I15" s="3"/>
      <c r="N15" s="14">
        <v>3</v>
      </c>
      <c r="O15" s="33">
        <v>5.882352941175871E-2</v>
      </c>
      <c r="P15" s="29">
        <v>5.882352941175871E-2</v>
      </c>
      <c r="Q15" s="33">
        <v>5.882352941175871E-2</v>
      </c>
      <c r="R15" s="29">
        <v>8.3888235294111019E-2</v>
      </c>
      <c r="S15" s="33">
        <v>5.882352941175871E-2</v>
      </c>
      <c r="T15" s="35">
        <v>7.7234999999994364E-2</v>
      </c>
      <c r="V15" s="14">
        <v>3</v>
      </c>
      <c r="W15" s="29">
        <v>0.35431756756753668</v>
      </c>
      <c r="X15" s="29">
        <v>0.44077972972968937</v>
      </c>
      <c r="Y15" s="29">
        <v>0.35346486486483408</v>
      </c>
      <c r="Z15" s="33">
        <v>0.35142162162159107</v>
      </c>
      <c r="AA15" s="29">
        <v>0.3601743243242928</v>
      </c>
      <c r="AB15" s="35">
        <v>0.50842249999995226</v>
      </c>
    </row>
    <row r="16" spans="1:28" x14ac:dyDescent="0.25">
      <c r="A16">
        <f t="shared" si="0"/>
        <v>85</v>
      </c>
      <c r="I16" s="12"/>
      <c r="N16" s="11">
        <v>4</v>
      </c>
      <c r="O16" s="28">
        <v>6.249999999999363E-2</v>
      </c>
      <c r="P16" s="28">
        <v>6.249999999999363E-2</v>
      </c>
      <c r="Q16" s="28">
        <v>6.249999999999363E-2</v>
      </c>
      <c r="R16" s="28">
        <v>6.249999999999363E-2</v>
      </c>
      <c r="S16" s="28">
        <v>6.249999999999363E-2</v>
      </c>
      <c r="T16" s="32">
        <v>4.9999999999994903E-2</v>
      </c>
      <c r="V16" s="11">
        <v>4</v>
      </c>
      <c r="W16" s="33">
        <v>0.24104305555553721</v>
      </c>
      <c r="X16" s="29">
        <v>0.32038333333330621</v>
      </c>
      <c r="Y16" s="29">
        <v>0.24441527777775901</v>
      </c>
      <c r="Z16" s="29">
        <v>0.24511527777775899</v>
      </c>
      <c r="AA16" s="29">
        <v>0.25243194444442468</v>
      </c>
      <c r="AB16" s="35">
        <v>0.41747374999996217</v>
      </c>
    </row>
    <row r="17" spans="1:28" x14ac:dyDescent="0.25">
      <c r="A17">
        <f t="shared" si="0"/>
        <v>90</v>
      </c>
      <c r="I17" s="3"/>
      <c r="P17" s="23" t="s">
        <v>30</v>
      </c>
      <c r="Q17" s="23"/>
      <c r="X17" s="23" t="s">
        <v>31</v>
      </c>
      <c r="Y17" s="23"/>
    </row>
    <row r="18" spans="1:28" x14ac:dyDescent="0.25">
      <c r="A18">
        <f t="shared" si="0"/>
        <v>95</v>
      </c>
      <c r="I18" s="12"/>
      <c r="N18" s="10" t="s">
        <v>18</v>
      </c>
      <c r="O18" s="4" t="s">
        <v>19</v>
      </c>
      <c r="P18" s="4" t="s">
        <v>20</v>
      </c>
      <c r="Q18" s="4" t="s">
        <v>21</v>
      </c>
      <c r="R18" s="4" t="s">
        <v>22</v>
      </c>
      <c r="S18" s="5" t="s">
        <v>23</v>
      </c>
      <c r="V18" s="10" t="s">
        <v>18</v>
      </c>
      <c r="W18" s="4" t="s">
        <v>19</v>
      </c>
      <c r="X18" s="4" t="s">
        <v>20</v>
      </c>
      <c r="Y18" s="4" t="s">
        <v>21</v>
      </c>
      <c r="Z18" s="4" t="s">
        <v>22</v>
      </c>
      <c r="AA18" s="5" t="s">
        <v>23</v>
      </c>
    </row>
    <row r="19" spans="1:28" x14ac:dyDescent="0.25">
      <c r="A19">
        <f t="shared" si="0"/>
        <v>100</v>
      </c>
      <c r="I19" s="3"/>
      <c r="N19" s="11" t="s">
        <v>24</v>
      </c>
      <c r="O19" s="12" t="s">
        <v>25</v>
      </c>
      <c r="P19" s="12" t="s">
        <v>26</v>
      </c>
      <c r="Q19" s="12" t="s">
        <v>3</v>
      </c>
      <c r="R19" s="12" t="s">
        <v>4</v>
      </c>
      <c r="S19" s="13" t="s">
        <v>27</v>
      </c>
      <c r="T19" s="24" t="s">
        <v>7</v>
      </c>
      <c r="V19" s="11" t="s">
        <v>24</v>
      </c>
      <c r="W19" s="12" t="s">
        <v>25</v>
      </c>
      <c r="X19" s="12" t="s">
        <v>26</v>
      </c>
      <c r="Y19" s="12" t="s">
        <v>3</v>
      </c>
      <c r="Z19" s="12" t="s">
        <v>4</v>
      </c>
      <c r="AA19" s="13" t="s">
        <v>27</v>
      </c>
      <c r="AB19" s="24" t="s">
        <v>7</v>
      </c>
    </row>
    <row r="20" spans="1:28" x14ac:dyDescent="0.25">
      <c r="N20" s="14">
        <v>1</v>
      </c>
      <c r="O20" s="31">
        <v>7.9674999999995541E-2</v>
      </c>
      <c r="P20" s="31">
        <v>0.12974166666665979</v>
      </c>
      <c r="Q20" s="31">
        <v>7.8452083333328884E-2</v>
      </c>
      <c r="R20" s="31">
        <v>7.8729166666662215E-2</v>
      </c>
      <c r="S20" s="33">
        <v>7.8258333333328878E-2</v>
      </c>
      <c r="T20" s="34">
        <v>0.1274339999999935</v>
      </c>
      <c r="V20" s="14">
        <v>1</v>
      </c>
      <c r="W20" s="31">
        <v>0.5488386363635841</v>
      </c>
      <c r="X20" s="31">
        <v>0.57460227272721764</v>
      </c>
      <c r="Y20" s="31">
        <v>0.54761477272722059</v>
      </c>
      <c r="Z20" s="33">
        <v>0.54655795454540257</v>
      </c>
      <c r="AA20" s="31">
        <v>0.54978295454540216</v>
      </c>
      <c r="AB20" s="34">
        <v>0.593862222222165</v>
      </c>
    </row>
    <row r="21" spans="1:28" x14ac:dyDescent="0.25">
      <c r="A21" t="s">
        <v>13</v>
      </c>
      <c r="B21" s="4" t="s">
        <v>1</v>
      </c>
      <c r="C21" s="4" t="s">
        <v>2</v>
      </c>
      <c r="D21" s="4" t="s">
        <v>3</v>
      </c>
      <c r="E21" s="4" t="s">
        <v>4</v>
      </c>
      <c r="F21" s="4" t="s">
        <v>5</v>
      </c>
      <c r="G21" s="6" t="s">
        <v>7</v>
      </c>
      <c r="H21" t="s">
        <v>14</v>
      </c>
      <c r="I21" s="5" t="s">
        <v>6</v>
      </c>
      <c r="N21" s="11">
        <v>2</v>
      </c>
      <c r="O21" s="31">
        <v>0.12422173913042769</v>
      </c>
      <c r="P21" s="31">
        <v>0.17476739130433611</v>
      </c>
      <c r="Q21" s="31">
        <v>0.1246739130434711</v>
      </c>
      <c r="R21" s="33">
        <v>0.12396086956521039</v>
      </c>
      <c r="S21" s="31">
        <v>0.16114565217390281</v>
      </c>
      <c r="T21" s="34">
        <v>0.20116999999998569</v>
      </c>
      <c r="V21" s="11">
        <v>2</v>
      </c>
      <c r="W21" s="33">
        <v>0.3681848837208978</v>
      </c>
      <c r="X21" s="31">
        <v>0.40007325581391762</v>
      </c>
      <c r="Y21" s="31">
        <v>0.37801976744182703</v>
      </c>
      <c r="Z21" s="31">
        <v>0.37943255813950127</v>
      </c>
      <c r="AA21" s="31">
        <v>0.37000697674415339</v>
      </c>
      <c r="AB21" s="34">
        <v>0.4628766666666238</v>
      </c>
    </row>
    <row r="22" spans="1:28" x14ac:dyDescent="0.25">
      <c r="A22">
        <v>15</v>
      </c>
      <c r="B22">
        <v>0.15953461538460251</v>
      </c>
      <c r="C22">
        <v>0.15794999999998721</v>
      </c>
      <c r="D22" s="7">
        <v>0.13756923076922001</v>
      </c>
      <c r="E22">
        <v>0.13878846153845059</v>
      </c>
      <c r="F22">
        <v>0.15971538461537171</v>
      </c>
      <c r="G22">
        <v>0.15196333333332199</v>
      </c>
      <c r="H22" t="s">
        <v>10</v>
      </c>
      <c r="I22" s="12">
        <v>0.1378384615384507</v>
      </c>
      <c r="J22" s="21" t="s">
        <v>1</v>
      </c>
      <c r="K22" s="21">
        <v>4</v>
      </c>
      <c r="N22" s="14">
        <v>3</v>
      </c>
      <c r="O22" s="31">
        <v>8.6502272727267085E-2</v>
      </c>
      <c r="P22" s="31">
        <v>9.0406818181812565E-2</v>
      </c>
      <c r="Q22" s="31">
        <v>8.9295454545448905E-2</v>
      </c>
      <c r="R22" s="31">
        <v>8.9506818181812511E-2</v>
      </c>
      <c r="S22" s="33">
        <v>8.5109090909085292E-2</v>
      </c>
      <c r="T22" s="34">
        <v>0.12097799999999349</v>
      </c>
      <c r="V22" s="14">
        <v>3</v>
      </c>
      <c r="W22" s="33">
        <v>0.35019523809520769</v>
      </c>
      <c r="X22" s="31">
        <v>0.42052738095234282</v>
      </c>
      <c r="Y22" s="31">
        <v>0.37037261904758639</v>
      </c>
      <c r="Z22" s="28"/>
      <c r="AA22" s="31">
        <v>0.36144523809520651</v>
      </c>
      <c r="AB22" s="34">
        <v>0.50261222222217505</v>
      </c>
    </row>
    <row r="23" spans="1:28" x14ac:dyDescent="0.25">
      <c r="A23">
        <f t="shared" ref="A23:A39" si="1">A22+5</f>
        <v>20</v>
      </c>
      <c r="B23" s="7">
        <v>0.1359138888888797</v>
      </c>
      <c r="C23">
        <v>0.19132777777776441</v>
      </c>
      <c r="D23">
        <v>0.1534249999999901</v>
      </c>
      <c r="E23">
        <v>0.15506666666665661</v>
      </c>
      <c r="F23">
        <v>0.17180833333332149</v>
      </c>
      <c r="G23">
        <v>0.21878249999998381</v>
      </c>
      <c r="I23" s="3">
        <v>0.15450833333332331</v>
      </c>
      <c r="J23" s="21" t="s">
        <v>15</v>
      </c>
      <c r="K23" s="21">
        <v>1</v>
      </c>
      <c r="N23" s="11">
        <v>4</v>
      </c>
      <c r="O23" s="31">
        <v>4.7619047619042773E-2</v>
      </c>
      <c r="P23" s="28">
        <v>8.5845238095232923E-2</v>
      </c>
      <c r="Q23" s="31">
        <v>4.7619047619042773E-2</v>
      </c>
      <c r="R23" s="31">
        <v>4.7619047619042773E-2</v>
      </c>
      <c r="S23" s="31">
        <v>4.7619047619042773E-2</v>
      </c>
      <c r="T23" s="34">
        <v>8.5789999999995883E-2</v>
      </c>
      <c r="V23" s="11">
        <v>4</v>
      </c>
      <c r="W23" s="33">
        <v>0.29696707317070709</v>
      </c>
      <c r="X23" s="31">
        <v>0.38152195121947829</v>
      </c>
      <c r="Y23" s="31">
        <v>0.3010890243902189</v>
      </c>
      <c r="Z23" s="31">
        <v>0.30284878048777969</v>
      </c>
      <c r="AA23" s="31">
        <v>0.29794999999997529</v>
      </c>
      <c r="AB23" s="34">
        <v>0.4541722222221804</v>
      </c>
    </row>
    <row r="24" spans="1:28" x14ac:dyDescent="0.25">
      <c r="A24">
        <f t="shared" si="1"/>
        <v>25</v>
      </c>
      <c r="B24">
        <v>0.12422173913042769</v>
      </c>
      <c r="C24">
        <v>0.17476739130433611</v>
      </c>
      <c r="D24">
        <v>0.1246739130434711</v>
      </c>
      <c r="E24" s="7">
        <v>0.12396086956521039</v>
      </c>
      <c r="F24">
        <v>0.16114565217390281</v>
      </c>
      <c r="G24">
        <v>0.20116999999998569</v>
      </c>
      <c r="I24" s="12">
        <v>0.1248630434782539</v>
      </c>
      <c r="J24" s="21" t="s">
        <v>3</v>
      </c>
      <c r="K24" s="21">
        <v>2</v>
      </c>
      <c r="P24" s="23" t="s">
        <v>32</v>
      </c>
      <c r="Q24" s="23"/>
      <c r="X24" s="23" t="s">
        <v>33</v>
      </c>
      <c r="Y24" s="23"/>
    </row>
    <row r="25" spans="1:28" x14ac:dyDescent="0.25">
      <c r="A25">
        <f t="shared" si="1"/>
        <v>30</v>
      </c>
      <c r="B25">
        <v>7.0478571428566963E-2</v>
      </c>
      <c r="C25">
        <v>8.6307142857138558E-2</v>
      </c>
      <c r="D25">
        <v>7.1091071428566979E-2</v>
      </c>
      <c r="E25">
        <v>7.0824999999995558E-2</v>
      </c>
      <c r="F25" s="7">
        <v>7.0467857142852683E-2</v>
      </c>
      <c r="G25">
        <v>8.4976666666662704E-2</v>
      </c>
      <c r="I25" s="3">
        <v>7.0807142857138378E-2</v>
      </c>
      <c r="J25" s="21" t="s">
        <v>4</v>
      </c>
      <c r="K25" s="21">
        <v>1</v>
      </c>
      <c r="N25" s="10" t="s">
        <v>18</v>
      </c>
      <c r="O25" s="4" t="s">
        <v>19</v>
      </c>
      <c r="P25" s="4" t="s">
        <v>20</v>
      </c>
      <c r="Q25" s="4" t="s">
        <v>21</v>
      </c>
      <c r="R25" s="4" t="s">
        <v>22</v>
      </c>
      <c r="S25" s="5" t="s">
        <v>23</v>
      </c>
      <c r="V25" s="10" t="s">
        <v>18</v>
      </c>
      <c r="W25" s="4" t="s">
        <v>19</v>
      </c>
      <c r="X25" s="4" t="s">
        <v>20</v>
      </c>
      <c r="Y25" s="4" t="s">
        <v>21</v>
      </c>
      <c r="Z25" s="4" t="s">
        <v>22</v>
      </c>
      <c r="AA25" s="5" t="s">
        <v>23</v>
      </c>
    </row>
    <row r="26" spans="1:28" x14ac:dyDescent="0.25">
      <c r="A26">
        <f t="shared" si="1"/>
        <v>35</v>
      </c>
      <c r="B26" s="7">
        <v>0.227489393939377</v>
      </c>
      <c r="C26">
        <v>0.2342272727272551</v>
      </c>
      <c r="D26">
        <v>0.23916666666664849</v>
      </c>
      <c r="E26">
        <v>0.2408075757575574</v>
      </c>
      <c r="F26">
        <v>0.23951666666664839</v>
      </c>
      <c r="G26">
        <v>0.29933142857140382</v>
      </c>
      <c r="I26" s="12">
        <v>0.2405287878787695</v>
      </c>
      <c r="J26" s="21" t="s">
        <v>27</v>
      </c>
      <c r="K26" s="21">
        <v>5</v>
      </c>
      <c r="N26" s="11" t="s">
        <v>24</v>
      </c>
      <c r="O26" s="12" t="s">
        <v>25</v>
      </c>
      <c r="P26" s="12" t="s">
        <v>26</v>
      </c>
      <c r="Q26" s="12" t="s">
        <v>3</v>
      </c>
      <c r="R26" s="12" t="s">
        <v>4</v>
      </c>
      <c r="S26" s="13" t="s">
        <v>27</v>
      </c>
      <c r="T26" s="24" t="s">
        <v>7</v>
      </c>
      <c r="V26" s="11" t="s">
        <v>24</v>
      </c>
      <c r="W26" s="12" t="s">
        <v>25</v>
      </c>
      <c r="X26" s="12" t="s">
        <v>26</v>
      </c>
      <c r="Y26" s="12" t="s">
        <v>3</v>
      </c>
      <c r="Z26" s="12" t="s">
        <v>4</v>
      </c>
      <c r="AA26" s="13" t="s">
        <v>27</v>
      </c>
      <c r="AB26" s="24" t="s">
        <v>7</v>
      </c>
    </row>
    <row r="27" spans="1:28" x14ac:dyDescent="0.25">
      <c r="A27">
        <f t="shared" si="1"/>
        <v>40</v>
      </c>
      <c r="B27">
        <v>0.33608684210523432</v>
      </c>
      <c r="C27">
        <v>0.4131144736841732</v>
      </c>
      <c r="D27">
        <v>0.35987631578944218</v>
      </c>
      <c r="E27">
        <v>0.36211184210523151</v>
      </c>
      <c r="F27" s="7">
        <v>0.3338092105262872</v>
      </c>
      <c r="G27">
        <v>0.44914749999995868</v>
      </c>
      <c r="I27" s="3">
        <v>0.35832368421049499</v>
      </c>
      <c r="J27" s="21" t="s">
        <v>7</v>
      </c>
      <c r="K27" s="21">
        <v>0</v>
      </c>
      <c r="N27" s="14">
        <v>1</v>
      </c>
      <c r="O27" s="29">
        <v>0.13914655172412979</v>
      </c>
      <c r="P27" s="33">
        <v>0.1383068965517161</v>
      </c>
      <c r="Q27" s="29">
        <v>0.13875517241378499</v>
      </c>
      <c r="R27" s="29">
        <v>0.13935862068964711</v>
      </c>
      <c r="S27" s="29">
        <v>0.13922068965516429</v>
      </c>
      <c r="T27" s="35">
        <v>0.1643199999999895</v>
      </c>
      <c r="V27" s="14">
        <v>1</v>
      </c>
      <c r="W27" s="29">
        <v>0.55398367346933497</v>
      </c>
      <c r="X27" s="29">
        <v>0.57939693877545462</v>
      </c>
      <c r="Y27" s="29">
        <v>0.55533979591831439</v>
      </c>
      <c r="Z27" s="28"/>
      <c r="AA27" s="33">
        <v>0.55349999999994726</v>
      </c>
      <c r="AB27" s="35">
        <v>0.59354099999994281</v>
      </c>
    </row>
    <row r="28" spans="1:28" x14ac:dyDescent="0.25">
      <c r="A28">
        <f t="shared" si="1"/>
        <v>45</v>
      </c>
      <c r="B28" s="7">
        <v>0.3681848837208978</v>
      </c>
      <c r="C28">
        <v>0.40007325581391762</v>
      </c>
      <c r="D28">
        <v>0.37801976744182703</v>
      </c>
      <c r="E28">
        <v>0.37943255813950127</v>
      </c>
      <c r="F28">
        <v>0.37000697674415339</v>
      </c>
      <c r="G28">
        <v>0.4628766666666238</v>
      </c>
      <c r="I28" s="12">
        <v>0.37244069767438581</v>
      </c>
      <c r="N28" s="11">
        <v>2</v>
      </c>
      <c r="O28" s="29">
        <v>7.0478571428566963E-2</v>
      </c>
      <c r="P28" s="29">
        <v>8.6307142857138558E-2</v>
      </c>
      <c r="Q28" s="29">
        <v>7.1091071428566979E-2</v>
      </c>
      <c r="R28" s="29">
        <v>7.0824999999995558E-2</v>
      </c>
      <c r="S28" s="33">
        <v>7.0467857142852683E-2</v>
      </c>
      <c r="T28" s="35">
        <v>8.4976666666662704E-2</v>
      </c>
      <c r="V28" s="11">
        <v>2</v>
      </c>
      <c r="W28" s="29">
        <v>0.45818437499995768</v>
      </c>
      <c r="X28" s="29">
        <v>0.49026874999995418</v>
      </c>
      <c r="Y28" s="29">
        <v>0.46224270833329062</v>
      </c>
      <c r="Z28" s="28"/>
      <c r="AA28" s="33">
        <v>0.45391770833329148</v>
      </c>
      <c r="AB28" s="35">
        <v>0.54204799999994846</v>
      </c>
    </row>
    <row r="29" spans="1:28" x14ac:dyDescent="0.25">
      <c r="A29">
        <f t="shared" si="1"/>
        <v>50</v>
      </c>
      <c r="B29">
        <v>0.45818437499995768</v>
      </c>
      <c r="C29">
        <v>0.49026874999995418</v>
      </c>
      <c r="D29">
        <v>0.46224270833329062</v>
      </c>
      <c r="E29" s="15"/>
      <c r="F29" s="7">
        <v>0.45391770833329148</v>
      </c>
      <c r="G29">
        <v>0.54204799999994846</v>
      </c>
      <c r="I29" s="3">
        <v>0.46207291666662398</v>
      </c>
      <c r="N29" s="14">
        <v>3</v>
      </c>
      <c r="O29" s="29">
        <v>0.15112962962962051</v>
      </c>
      <c r="P29" s="29">
        <v>0.15750185185184251</v>
      </c>
      <c r="Q29" s="29">
        <v>0.1494185185185096</v>
      </c>
      <c r="R29" s="29">
        <v>0.14954444444443549</v>
      </c>
      <c r="S29" s="33">
        <v>0.12675185185184479</v>
      </c>
      <c r="T29" s="35">
        <v>0.23228833333331589</v>
      </c>
      <c r="V29" s="14">
        <v>3</v>
      </c>
      <c r="W29" s="29">
        <v>0.62393510638291816</v>
      </c>
      <c r="X29" s="29">
        <v>0.66617765957440289</v>
      </c>
      <c r="Y29" s="33">
        <v>0.61839787234036558</v>
      </c>
      <c r="Z29" s="28"/>
      <c r="AA29" s="29">
        <v>0.62279680851057795</v>
      </c>
      <c r="AB29" s="35">
        <v>0.71886899999992904</v>
      </c>
    </row>
    <row r="30" spans="1:28" x14ac:dyDescent="0.25">
      <c r="A30">
        <f t="shared" si="1"/>
        <v>55</v>
      </c>
      <c r="B30" s="7">
        <v>0.56404622641504043</v>
      </c>
      <c r="C30">
        <v>0.61070377358484662</v>
      </c>
      <c r="D30">
        <v>0.56607358490560622</v>
      </c>
      <c r="E30" s="15"/>
      <c r="F30">
        <v>0.57251698113202065</v>
      </c>
      <c r="G30">
        <v>0.62447090909084846</v>
      </c>
      <c r="I30" s="12">
        <v>0.55949528301881446</v>
      </c>
      <c r="N30" s="11">
        <v>4</v>
      </c>
      <c r="O30" s="29">
        <v>0.12862499999999161</v>
      </c>
      <c r="P30" s="29">
        <v>0.17439807692306519</v>
      </c>
      <c r="Q30" s="29">
        <v>0.13168846153845301</v>
      </c>
      <c r="R30" s="29">
        <v>0.12915576923076069</v>
      </c>
      <c r="S30" s="33">
        <v>0.12139999999999231</v>
      </c>
      <c r="T30" s="35">
        <v>0.20972166666665129</v>
      </c>
      <c r="V30" s="11">
        <v>4</v>
      </c>
      <c r="W30" s="29">
        <v>0.39844565217387728</v>
      </c>
      <c r="X30" s="29">
        <v>0.51535326086951661</v>
      </c>
      <c r="Y30" s="29">
        <v>0.36240434782605518</v>
      </c>
      <c r="Z30" s="28"/>
      <c r="AA30" s="33">
        <v>0.39834456521735562</v>
      </c>
      <c r="AB30" s="35">
        <v>0.56904199999994554</v>
      </c>
    </row>
    <row r="31" spans="1:28" x14ac:dyDescent="0.25">
      <c r="A31">
        <f t="shared" si="1"/>
        <v>60</v>
      </c>
      <c r="B31">
        <v>0.63122068965511113</v>
      </c>
      <c r="C31" s="7">
        <v>0.62174224137925005</v>
      </c>
      <c r="D31">
        <v>0.63397931034476596</v>
      </c>
      <c r="E31" s="15"/>
      <c r="F31">
        <v>0.63394051724131761</v>
      </c>
      <c r="G31">
        <v>0.68310083333326632</v>
      </c>
      <c r="I31" s="3">
        <v>0.63368620689649025</v>
      </c>
    </row>
    <row r="32" spans="1:28" x14ac:dyDescent="0.25">
      <c r="A32">
        <f t="shared" si="1"/>
        <v>65</v>
      </c>
      <c r="B32">
        <v>0.70794682539675557</v>
      </c>
      <c r="C32">
        <v>0.75019285714278283</v>
      </c>
      <c r="D32">
        <v>0.70453253968247032</v>
      </c>
      <c r="E32" s="15"/>
      <c r="F32" s="7">
        <v>0.70396031746024823</v>
      </c>
      <c r="G32">
        <v>0.76160846153838591</v>
      </c>
      <c r="I32" s="12">
        <v>0.74063095238087895</v>
      </c>
      <c r="P32" s="23" t="s">
        <v>34</v>
      </c>
      <c r="Q32" s="23"/>
      <c r="X32" s="23" t="s">
        <v>35</v>
      </c>
      <c r="Y32" s="23"/>
    </row>
    <row r="33" spans="1:28" x14ac:dyDescent="0.25">
      <c r="A33">
        <f t="shared" si="1"/>
        <v>70</v>
      </c>
      <c r="B33">
        <v>0.79830367647050848</v>
      </c>
      <c r="C33">
        <v>0.77958897058815768</v>
      </c>
      <c r="D33" s="7">
        <v>0.77031985294109984</v>
      </c>
      <c r="E33" s="15"/>
      <c r="F33">
        <v>0.77183014705874675</v>
      </c>
      <c r="G33">
        <v>0.81560999999991834</v>
      </c>
      <c r="I33" s="3">
        <v>0.80033970588227299</v>
      </c>
      <c r="N33" s="10" t="s">
        <v>18</v>
      </c>
      <c r="O33" s="4" t="s">
        <v>19</v>
      </c>
      <c r="P33" s="4" t="s">
        <v>20</v>
      </c>
      <c r="Q33" s="4" t="s">
        <v>21</v>
      </c>
      <c r="R33" s="4" t="s">
        <v>22</v>
      </c>
      <c r="S33" s="5" t="s">
        <v>23</v>
      </c>
      <c r="V33" s="10" t="s">
        <v>18</v>
      </c>
      <c r="W33" s="4" t="s">
        <v>19</v>
      </c>
      <c r="X33" s="4" t="s">
        <v>20</v>
      </c>
      <c r="Y33" s="4" t="s">
        <v>21</v>
      </c>
      <c r="Z33" s="4" t="s">
        <v>22</v>
      </c>
      <c r="AA33" s="5" t="s">
        <v>23</v>
      </c>
    </row>
    <row r="34" spans="1:28" x14ac:dyDescent="0.25">
      <c r="A34">
        <f t="shared" si="1"/>
        <v>75</v>
      </c>
      <c r="B34">
        <v>0.91293698630127751</v>
      </c>
      <c r="C34">
        <v>0.91400479452045558</v>
      </c>
      <c r="D34">
        <v>0.90572739726018248</v>
      </c>
      <c r="E34" s="15"/>
      <c r="F34" s="7">
        <v>0.90482671232867573</v>
      </c>
      <c r="G34">
        <v>0.92516733333323964</v>
      </c>
      <c r="I34" s="12">
        <v>0.91213219178072968</v>
      </c>
      <c r="N34" s="11" t="s">
        <v>24</v>
      </c>
      <c r="O34" s="12" t="s">
        <v>25</v>
      </c>
      <c r="P34" s="12" t="s">
        <v>26</v>
      </c>
      <c r="Q34" s="12" t="s">
        <v>3</v>
      </c>
      <c r="R34" s="12" t="s">
        <v>4</v>
      </c>
      <c r="S34" s="13" t="s">
        <v>27</v>
      </c>
      <c r="T34" s="24" t="s">
        <v>7</v>
      </c>
      <c r="V34" s="11" t="s">
        <v>24</v>
      </c>
      <c r="W34" s="12" t="s">
        <v>25</v>
      </c>
      <c r="X34" s="12" t="s">
        <v>26</v>
      </c>
      <c r="Y34" s="12" t="s">
        <v>3</v>
      </c>
      <c r="Z34" s="12" t="s">
        <v>4</v>
      </c>
      <c r="AA34" s="13" t="s">
        <v>27</v>
      </c>
      <c r="AB34" s="24" t="s">
        <v>7</v>
      </c>
    </row>
    <row r="35" spans="1:28" x14ac:dyDescent="0.25">
      <c r="A35">
        <f t="shared" si="1"/>
        <v>80</v>
      </c>
      <c r="N35" s="14">
        <v>1</v>
      </c>
      <c r="O35" s="33">
        <v>0.63441388888882722</v>
      </c>
      <c r="P35" s="31">
        <v>0.65075092592586248</v>
      </c>
      <c r="Q35" s="31">
        <v>0.63498611111104941</v>
      </c>
      <c r="R35" s="28"/>
      <c r="S35" s="31">
        <v>0.634454629629568</v>
      </c>
      <c r="T35" s="34">
        <v>0.66288636363629883</v>
      </c>
      <c r="V35" s="14">
        <v>1</v>
      </c>
      <c r="W35" s="33">
        <v>0.72888984374992793</v>
      </c>
      <c r="X35" s="31">
        <v>0.73957187499992671</v>
      </c>
      <c r="Y35" s="31">
        <v>0.73726015624992702</v>
      </c>
      <c r="Z35" s="28"/>
      <c r="AA35" s="31">
        <v>0.73298124999992753</v>
      </c>
      <c r="AB35" s="34">
        <v>0.74402846153838786</v>
      </c>
    </row>
    <row r="36" spans="1:28" x14ac:dyDescent="0.25">
      <c r="A36">
        <f t="shared" si="1"/>
        <v>85</v>
      </c>
      <c r="N36" s="11">
        <v>2</v>
      </c>
      <c r="O36" s="33">
        <v>0.56404622641504043</v>
      </c>
      <c r="P36" s="31">
        <v>0.61070377358484662</v>
      </c>
      <c r="Q36" s="31">
        <v>0.56607358490560622</v>
      </c>
      <c r="R36" s="28"/>
      <c r="S36" s="31">
        <v>0.57251698113202065</v>
      </c>
      <c r="T36" s="34">
        <v>0.62447090909084846</v>
      </c>
      <c r="V36" s="11">
        <v>2</v>
      </c>
      <c r="W36" s="31">
        <v>0.70794682539675557</v>
      </c>
      <c r="X36" s="31">
        <v>0.75019285714278283</v>
      </c>
      <c r="Y36" s="31">
        <v>0.70453253968247032</v>
      </c>
      <c r="Z36" s="28"/>
      <c r="AA36" s="33">
        <v>0.70396031746024823</v>
      </c>
      <c r="AB36" s="34">
        <v>0.76160846153838591</v>
      </c>
    </row>
    <row r="37" spans="1:28" x14ac:dyDescent="0.25">
      <c r="A37">
        <f t="shared" si="1"/>
        <v>90</v>
      </c>
      <c r="N37" s="14">
        <v>3</v>
      </c>
      <c r="O37" s="31">
        <v>0.62754519230763139</v>
      </c>
      <c r="P37" s="33">
        <v>0.61713749999994028</v>
      </c>
      <c r="Q37" s="31">
        <v>0.62602403846147781</v>
      </c>
      <c r="R37" s="28"/>
      <c r="S37" s="31">
        <v>0.62200673076917046</v>
      </c>
      <c r="T37" s="34">
        <v>0.68842272727265974</v>
      </c>
      <c r="V37" s="14">
        <v>3</v>
      </c>
      <c r="W37" s="31">
        <v>0.75170080645153836</v>
      </c>
      <c r="X37" s="31">
        <v>0.78520967741927661</v>
      </c>
      <c r="Y37" s="33">
        <v>0.75092258064508688</v>
      </c>
      <c r="Z37" s="28"/>
      <c r="AA37" s="31">
        <v>0.75550967741927988</v>
      </c>
      <c r="AB37" s="34">
        <v>0.81101076923068804</v>
      </c>
    </row>
    <row r="38" spans="1:28" x14ac:dyDescent="0.25">
      <c r="A38">
        <f t="shared" si="1"/>
        <v>95</v>
      </c>
      <c r="N38" s="11">
        <v>4</v>
      </c>
      <c r="O38" s="33">
        <v>0.44108823529407731</v>
      </c>
      <c r="P38" s="31">
        <v>0.57326274509798436</v>
      </c>
      <c r="Q38" s="31">
        <v>0.44822058823525301</v>
      </c>
      <c r="R38" s="28"/>
      <c r="S38" s="31">
        <v>0.44400588235290039</v>
      </c>
      <c r="T38" s="34">
        <v>0.59187999999994312</v>
      </c>
      <c r="V38" s="11">
        <v>4</v>
      </c>
      <c r="W38" s="33">
        <v>0.77070983606549714</v>
      </c>
      <c r="X38" s="31">
        <v>0.81058524590155834</v>
      </c>
      <c r="Y38" s="31">
        <v>0.77460409836057864</v>
      </c>
      <c r="Z38" s="28"/>
      <c r="AA38" s="31">
        <v>0.76858114754090712</v>
      </c>
      <c r="AB38" s="34">
        <v>0.84758307692299173</v>
      </c>
    </row>
    <row r="39" spans="1:28" x14ac:dyDescent="0.25">
      <c r="A39">
        <f t="shared" si="1"/>
        <v>100</v>
      </c>
    </row>
    <row r="40" spans="1:28" x14ac:dyDescent="0.25">
      <c r="Q40" s="23" t="s">
        <v>36</v>
      </c>
      <c r="R40" s="23"/>
      <c r="Y40" s="23" t="s">
        <v>37</v>
      </c>
      <c r="Z40" s="23"/>
    </row>
    <row r="41" spans="1:28" x14ac:dyDescent="0.25">
      <c r="A41" t="s">
        <v>13</v>
      </c>
      <c r="B41" s="4" t="s">
        <v>1</v>
      </c>
      <c r="C41" s="4" t="s">
        <v>2</v>
      </c>
      <c r="D41" s="4" t="s">
        <v>3</v>
      </c>
      <c r="E41" s="4" t="s">
        <v>4</v>
      </c>
      <c r="F41" s="4" t="s">
        <v>5</v>
      </c>
      <c r="G41" s="6" t="s">
        <v>7</v>
      </c>
      <c r="H41" t="s">
        <v>14</v>
      </c>
      <c r="I41" s="5" t="s">
        <v>6</v>
      </c>
      <c r="J41" s="21" t="s">
        <v>1</v>
      </c>
      <c r="K41" s="21">
        <v>3</v>
      </c>
      <c r="N41" s="10" t="s">
        <v>18</v>
      </c>
      <c r="O41" s="4" t="s">
        <v>19</v>
      </c>
      <c r="P41" s="4" t="s">
        <v>20</v>
      </c>
      <c r="Q41" s="4" t="s">
        <v>21</v>
      </c>
      <c r="R41" s="4" t="s">
        <v>22</v>
      </c>
      <c r="S41" s="5" t="s">
        <v>23</v>
      </c>
      <c r="V41" s="10" t="s">
        <v>18</v>
      </c>
      <c r="W41" s="4" t="s">
        <v>19</v>
      </c>
      <c r="X41" s="4" t="s">
        <v>20</v>
      </c>
      <c r="Y41" s="4" t="s">
        <v>21</v>
      </c>
      <c r="Z41" s="4" t="s">
        <v>22</v>
      </c>
      <c r="AA41" s="5" t="s">
        <v>23</v>
      </c>
    </row>
    <row r="42" spans="1:28" x14ac:dyDescent="0.25">
      <c r="A42">
        <v>15</v>
      </c>
      <c r="B42">
        <v>0.1203499999999892</v>
      </c>
      <c r="C42">
        <v>0.1248083333333227</v>
      </c>
      <c r="D42">
        <v>0.12037083333332251</v>
      </c>
      <c r="E42">
        <v>0.1194208333333226</v>
      </c>
      <c r="F42" s="7">
        <v>9.9716666666657058E-2</v>
      </c>
      <c r="G42">
        <v>0.13615666666665679</v>
      </c>
      <c r="H42" t="s">
        <v>11</v>
      </c>
      <c r="I42" s="12">
        <v>0.1197333333333226</v>
      </c>
      <c r="J42" s="21" t="s">
        <v>15</v>
      </c>
      <c r="K42" s="21">
        <v>1</v>
      </c>
      <c r="N42" s="11" t="s">
        <v>24</v>
      </c>
      <c r="O42" s="12" t="s">
        <v>25</v>
      </c>
      <c r="P42" s="12" t="s">
        <v>26</v>
      </c>
      <c r="Q42" s="12" t="s">
        <v>3</v>
      </c>
      <c r="R42" s="12" t="s">
        <v>4</v>
      </c>
      <c r="S42" s="13" t="s">
        <v>27</v>
      </c>
      <c r="T42" s="24" t="s">
        <v>7</v>
      </c>
      <c r="V42" s="11" t="s">
        <v>24</v>
      </c>
      <c r="W42" s="12" t="s">
        <v>25</v>
      </c>
      <c r="X42" s="12" t="s">
        <v>26</v>
      </c>
      <c r="Y42" s="12" t="s">
        <v>3</v>
      </c>
      <c r="Z42" s="12" t="s">
        <v>4</v>
      </c>
      <c r="AA42" s="13" t="s">
        <v>27</v>
      </c>
      <c r="AB42" s="24" t="s">
        <v>7</v>
      </c>
    </row>
    <row r="43" spans="1:28" x14ac:dyDescent="0.25">
      <c r="A43">
        <f t="shared" ref="A43:A59" si="2">A42+5</f>
        <v>20</v>
      </c>
      <c r="B43" s="7">
        <v>5.882352941175871E-2</v>
      </c>
      <c r="C43">
        <v>5.882352941175871E-2</v>
      </c>
      <c r="D43" s="7">
        <v>5.882352941175871E-2</v>
      </c>
      <c r="E43">
        <v>8.3888235294111019E-2</v>
      </c>
      <c r="F43" s="7">
        <v>5.882352941175871E-2</v>
      </c>
      <c r="G43">
        <v>7.7234999999994364E-2</v>
      </c>
      <c r="I43" s="3">
        <v>8.3576470588228646E-2</v>
      </c>
      <c r="J43" s="21" t="s">
        <v>3</v>
      </c>
      <c r="K43" s="21">
        <v>4</v>
      </c>
      <c r="N43" s="14">
        <v>1</v>
      </c>
      <c r="O43" s="29">
        <v>0.75267288135585753</v>
      </c>
      <c r="P43" s="29">
        <v>0.75281271186433207</v>
      </c>
      <c r="Q43" s="29">
        <v>0.7507627118643323</v>
      </c>
      <c r="R43" s="28"/>
      <c r="S43" s="33">
        <v>0.7481847457626376</v>
      </c>
      <c r="T43" s="35">
        <v>0.76589083333325725</v>
      </c>
      <c r="V43" s="14">
        <v>1</v>
      </c>
      <c r="W43" s="29">
        <v>0.90082318840570608</v>
      </c>
      <c r="X43" s="33">
        <v>0.89901014492744546</v>
      </c>
      <c r="Y43" s="29">
        <v>0.90133043478251762</v>
      </c>
      <c r="Z43" s="28"/>
      <c r="AA43" s="29">
        <v>0.90020072463759027</v>
      </c>
      <c r="AB43" s="35">
        <v>0.90565214285705131</v>
      </c>
    </row>
    <row r="44" spans="1:28" x14ac:dyDescent="0.25">
      <c r="A44">
        <f t="shared" si="2"/>
        <v>25</v>
      </c>
      <c r="B44">
        <v>8.6502272727267085E-2</v>
      </c>
      <c r="C44">
        <v>9.0406818181812565E-2</v>
      </c>
      <c r="D44">
        <v>8.9295454545448905E-2</v>
      </c>
      <c r="E44">
        <v>8.9506818181812511E-2</v>
      </c>
      <c r="F44" s="7">
        <v>8.5109090909085292E-2</v>
      </c>
      <c r="G44">
        <v>0.12097799999999349</v>
      </c>
      <c r="I44" s="12">
        <v>8.5431818181812502E-2</v>
      </c>
      <c r="J44" s="21" t="s">
        <v>4</v>
      </c>
      <c r="K44" s="21">
        <v>1</v>
      </c>
      <c r="N44" s="11">
        <v>2</v>
      </c>
      <c r="O44" s="29">
        <v>0.63122068965511113</v>
      </c>
      <c r="P44" s="33">
        <v>0.62174224137925005</v>
      </c>
      <c r="Q44" s="29">
        <v>0.63397931034476596</v>
      </c>
      <c r="R44" s="28"/>
      <c r="S44" s="29">
        <v>0.63394051724131761</v>
      </c>
      <c r="T44" s="35">
        <v>0.68310083333326632</v>
      </c>
      <c r="V44" s="11">
        <v>2</v>
      </c>
      <c r="W44" s="29">
        <v>0.79830367647050848</v>
      </c>
      <c r="X44" s="29">
        <v>0.77958897058815768</v>
      </c>
      <c r="Y44" s="33">
        <v>0.77031985294109984</v>
      </c>
      <c r="Z44" s="28"/>
      <c r="AA44" s="29">
        <v>0.77183014705874675</v>
      </c>
      <c r="AB44" s="35">
        <v>0.81560999999991834</v>
      </c>
    </row>
    <row r="45" spans="1:28" x14ac:dyDescent="0.25">
      <c r="A45">
        <f t="shared" si="2"/>
        <v>30</v>
      </c>
      <c r="B45">
        <v>0.15112962962962051</v>
      </c>
      <c r="C45">
        <v>0.15750185185184251</v>
      </c>
      <c r="D45">
        <v>0.1494185185185096</v>
      </c>
      <c r="E45">
        <v>0.14954444444443549</v>
      </c>
      <c r="F45" s="7">
        <v>0.12675185185184479</v>
      </c>
      <c r="G45">
        <v>0.23228833333331589</v>
      </c>
      <c r="I45" s="3">
        <v>0.12514814814814129</v>
      </c>
      <c r="J45" s="21" t="s">
        <v>27</v>
      </c>
      <c r="K45" s="21">
        <v>4</v>
      </c>
      <c r="N45" s="14">
        <v>3</v>
      </c>
      <c r="O45" s="33">
        <v>0.72645263157887563</v>
      </c>
      <c r="P45" s="29">
        <v>0.77934824561395755</v>
      </c>
      <c r="Q45" s="29">
        <v>0.72730263157887554</v>
      </c>
      <c r="R45" s="28"/>
      <c r="S45" s="29">
        <v>0.74682280701746984</v>
      </c>
      <c r="T45" s="35">
        <v>0.79784083333325373</v>
      </c>
      <c r="V45" s="14">
        <v>3</v>
      </c>
      <c r="W45" s="33">
        <v>0.80770447761185959</v>
      </c>
      <c r="X45" s="29">
        <v>0.85574029850737665</v>
      </c>
      <c r="Y45" s="29">
        <v>0.80673507462678506</v>
      </c>
      <c r="Z45" s="28"/>
      <c r="AA45" s="29">
        <v>0.83030373134320035</v>
      </c>
      <c r="AB45" s="35">
        <v>0.86666142857134132</v>
      </c>
    </row>
    <row r="46" spans="1:28" x14ac:dyDescent="0.25">
      <c r="A46">
        <f t="shared" si="2"/>
        <v>35</v>
      </c>
      <c r="B46">
        <v>7.9831249999996093E-2</v>
      </c>
      <c r="C46">
        <v>0.12618124999999381</v>
      </c>
      <c r="D46">
        <v>0.1046062499999952</v>
      </c>
      <c r="E46">
        <v>0.1057968749999952</v>
      </c>
      <c r="F46" s="7">
        <v>5.5142187499996512E-2</v>
      </c>
      <c r="G46">
        <v>0.14155142857142089</v>
      </c>
      <c r="I46" s="12">
        <v>0.10577499999999521</v>
      </c>
      <c r="J46" s="21" t="s">
        <v>7</v>
      </c>
      <c r="K46" s="21">
        <v>0</v>
      </c>
      <c r="N46" s="11">
        <v>4</v>
      </c>
      <c r="O46" s="29">
        <v>0.74371249999992628</v>
      </c>
      <c r="P46" s="29">
        <v>0.78942410714277844</v>
      </c>
      <c r="Q46" s="29">
        <v>0.74287053571421213</v>
      </c>
      <c r="R46" s="28"/>
      <c r="S46" s="33">
        <v>0.74143035714278371</v>
      </c>
      <c r="T46" s="35">
        <v>0.82359916666658417</v>
      </c>
      <c r="V46" s="11">
        <v>4</v>
      </c>
      <c r="W46" s="33">
        <v>0.80078712121204121</v>
      </c>
      <c r="X46" s="29">
        <v>0.83373560606052244</v>
      </c>
      <c r="Y46" s="29">
        <v>0.82367954545446287</v>
      </c>
      <c r="Z46" s="28"/>
      <c r="AA46" s="29">
        <v>0.80224242424234415</v>
      </c>
      <c r="AB46" s="35">
        <v>0.86913785714276959</v>
      </c>
    </row>
    <row r="47" spans="1:28" x14ac:dyDescent="0.25">
      <c r="A47">
        <f t="shared" si="2"/>
        <v>40</v>
      </c>
      <c r="B47">
        <v>0.35431756756753668</v>
      </c>
      <c r="C47">
        <v>0.44077972972968937</v>
      </c>
      <c r="D47">
        <v>0.35346486486483408</v>
      </c>
      <c r="E47" s="7">
        <v>0.35142162162159107</v>
      </c>
      <c r="F47">
        <v>0.3601743243242928</v>
      </c>
      <c r="G47">
        <v>0.50842249999995226</v>
      </c>
      <c r="I47" s="3">
        <v>0.35899054054050922</v>
      </c>
    </row>
    <row r="48" spans="1:28" x14ac:dyDescent="0.25">
      <c r="A48">
        <f t="shared" si="2"/>
        <v>45</v>
      </c>
      <c r="B48" s="7">
        <v>0.35019523809520769</v>
      </c>
      <c r="C48">
        <v>0.42052738095234282</v>
      </c>
      <c r="D48">
        <v>0.37037261904758639</v>
      </c>
      <c r="E48" s="15"/>
      <c r="F48">
        <v>0.36144523809520651</v>
      </c>
      <c r="G48">
        <v>0.50261222222217505</v>
      </c>
      <c r="I48" s="12">
        <v>0.37216071428568143</v>
      </c>
    </row>
    <row r="49" spans="1:28" x14ac:dyDescent="0.25">
      <c r="A49">
        <f t="shared" si="2"/>
        <v>50</v>
      </c>
      <c r="B49">
        <v>0.62393510638291816</v>
      </c>
      <c r="C49">
        <v>0.66617765957440289</v>
      </c>
      <c r="D49" s="7">
        <v>0.61839787234036558</v>
      </c>
      <c r="E49" s="15"/>
      <c r="F49">
        <v>0.62279680851057795</v>
      </c>
      <c r="G49">
        <v>0.71886899999992904</v>
      </c>
      <c r="I49" s="3">
        <v>0.61596382978717445</v>
      </c>
    </row>
    <row r="50" spans="1:28" x14ac:dyDescent="0.25">
      <c r="A50">
        <f t="shared" si="2"/>
        <v>55</v>
      </c>
      <c r="B50">
        <v>0.62754519230763139</v>
      </c>
      <c r="C50" s="7">
        <v>0.61713749999994028</v>
      </c>
      <c r="D50">
        <v>0.62602403846147781</v>
      </c>
      <c r="E50" s="15"/>
      <c r="F50">
        <v>0.62200673076917046</v>
      </c>
      <c r="G50">
        <v>0.68842272727265974</v>
      </c>
      <c r="I50" s="12">
        <v>0.62694903846147754</v>
      </c>
      <c r="P50" s="23" t="s">
        <v>38</v>
      </c>
      <c r="Q50" s="23"/>
    </row>
    <row r="51" spans="1:28" x14ac:dyDescent="0.25">
      <c r="A51">
        <f t="shared" si="2"/>
        <v>60</v>
      </c>
      <c r="B51" s="7">
        <v>0.72645263157887563</v>
      </c>
      <c r="C51">
        <v>0.77934824561395755</v>
      </c>
      <c r="D51">
        <v>0.72730263157887554</v>
      </c>
      <c r="E51" s="15"/>
      <c r="F51">
        <v>0.74682280701746984</v>
      </c>
      <c r="G51">
        <v>0.79784083333325373</v>
      </c>
      <c r="I51" s="3">
        <v>0.72704999999992814</v>
      </c>
      <c r="N51" s="10" t="s">
        <v>18</v>
      </c>
      <c r="O51" s="4" t="s">
        <v>19</v>
      </c>
      <c r="P51" s="4" t="s">
        <v>20</v>
      </c>
      <c r="Q51" s="4" t="s">
        <v>21</v>
      </c>
      <c r="R51" s="4" t="s">
        <v>22</v>
      </c>
      <c r="S51" s="5" t="s">
        <v>23</v>
      </c>
    </row>
    <row r="52" spans="1:28" x14ac:dyDescent="0.25">
      <c r="A52">
        <f t="shared" si="2"/>
        <v>65</v>
      </c>
      <c r="B52">
        <v>0.75170080645153836</v>
      </c>
      <c r="C52">
        <v>0.78520967741927661</v>
      </c>
      <c r="D52" s="7">
        <v>0.75092258064508688</v>
      </c>
      <c r="E52" s="15"/>
      <c r="F52">
        <v>0.75550967741927988</v>
      </c>
      <c r="G52">
        <v>0.81101076923068804</v>
      </c>
      <c r="I52" s="12">
        <v>0.7475427419354097</v>
      </c>
      <c r="N52" s="11" t="s">
        <v>24</v>
      </c>
      <c r="O52" s="12" t="s">
        <v>25</v>
      </c>
      <c r="P52" s="12" t="s">
        <v>26</v>
      </c>
      <c r="Q52" s="12" t="s">
        <v>3</v>
      </c>
      <c r="R52" s="12" t="s">
        <v>4</v>
      </c>
      <c r="S52" s="13" t="s">
        <v>27</v>
      </c>
      <c r="T52" s="24" t="s">
        <v>7</v>
      </c>
    </row>
    <row r="53" spans="1:28" x14ac:dyDescent="0.25">
      <c r="A53">
        <f t="shared" si="2"/>
        <v>70</v>
      </c>
      <c r="B53" s="7">
        <v>0.80770447761185959</v>
      </c>
      <c r="C53">
        <v>0.85574029850737665</v>
      </c>
      <c r="D53">
        <v>0.80673507462678506</v>
      </c>
      <c r="E53" s="15"/>
      <c r="F53">
        <v>0.83030373134320035</v>
      </c>
      <c r="G53">
        <v>0.86666142857134132</v>
      </c>
      <c r="I53" s="3">
        <v>0.80998134328350113</v>
      </c>
      <c r="N53" s="14">
        <v>1</v>
      </c>
      <c r="O53" s="31">
        <v>0.85409662162153577</v>
      </c>
      <c r="P53" s="33">
        <v>0.83685540540532144</v>
      </c>
      <c r="Q53" s="31">
        <v>0.85277432432423861</v>
      </c>
      <c r="R53" s="28"/>
      <c r="S53" s="31">
        <v>0.85285135135126566</v>
      </c>
      <c r="T53" s="34">
        <v>0.86036933333324683</v>
      </c>
    </row>
    <row r="54" spans="1:28" x14ac:dyDescent="0.25">
      <c r="A54">
        <f t="shared" si="2"/>
        <v>75</v>
      </c>
      <c r="B54">
        <v>0.87051319444435682</v>
      </c>
      <c r="C54">
        <v>0.89272638888879874</v>
      </c>
      <c r="D54" s="7">
        <v>0.864168749999913</v>
      </c>
      <c r="E54" s="15"/>
      <c r="F54">
        <v>0.86713819444435714</v>
      </c>
      <c r="G54">
        <v>0.90224999999990885</v>
      </c>
      <c r="I54" s="12">
        <v>0.87371736111102316</v>
      </c>
      <c r="N54" s="11">
        <v>2</v>
      </c>
      <c r="O54" s="31">
        <v>0.91293698630127751</v>
      </c>
      <c r="P54" s="31">
        <v>0.91400479452045558</v>
      </c>
      <c r="Q54" s="31">
        <v>0.90572739726018248</v>
      </c>
      <c r="R54" s="28"/>
      <c r="S54" s="33">
        <v>0.90482671232867573</v>
      </c>
      <c r="T54" s="34">
        <v>0.92516733333323964</v>
      </c>
    </row>
    <row r="55" spans="1:28" x14ac:dyDescent="0.25">
      <c r="A55">
        <f t="shared" si="2"/>
        <v>80</v>
      </c>
      <c r="N55" s="14">
        <v>3</v>
      </c>
      <c r="O55" s="31">
        <v>0.87051319444435682</v>
      </c>
      <c r="P55" s="31">
        <v>0.89272638888879874</v>
      </c>
      <c r="Q55" s="33">
        <v>0.864168749999913</v>
      </c>
      <c r="R55" s="28"/>
      <c r="S55" s="31">
        <v>0.86713819444435714</v>
      </c>
      <c r="T55" s="34">
        <v>0.90224999999990885</v>
      </c>
    </row>
    <row r="56" spans="1:28" x14ac:dyDescent="0.25">
      <c r="A56">
        <f t="shared" si="2"/>
        <v>85</v>
      </c>
      <c r="N56" s="11">
        <v>4</v>
      </c>
      <c r="O56" s="31">
        <v>0.85236197183090023</v>
      </c>
      <c r="P56" s="31">
        <v>0.88392887323934755</v>
      </c>
      <c r="Q56" s="33">
        <v>0.83961197183090164</v>
      </c>
      <c r="R56" s="28"/>
      <c r="S56" s="31">
        <v>0.85661126760554762</v>
      </c>
      <c r="T56" s="34">
        <v>0.89830133333324269</v>
      </c>
    </row>
    <row r="57" spans="1:28" x14ac:dyDescent="0.25">
      <c r="A57">
        <f t="shared" si="2"/>
        <v>90</v>
      </c>
    </row>
    <row r="58" spans="1:28" x14ac:dyDescent="0.25">
      <c r="A58">
        <f t="shared" si="2"/>
        <v>95</v>
      </c>
    </row>
    <row r="59" spans="1:28" x14ac:dyDescent="0.25">
      <c r="A59">
        <f t="shared" si="2"/>
        <v>100</v>
      </c>
    </row>
    <row r="60" spans="1:28" x14ac:dyDescent="0.25">
      <c r="O60" s="23" t="s">
        <v>14</v>
      </c>
      <c r="Q60" s="23" t="s">
        <v>16</v>
      </c>
      <c r="R60" s="23"/>
      <c r="Y60" s="23" t="s">
        <v>17</v>
      </c>
      <c r="Z60" s="23"/>
    </row>
    <row r="61" spans="1:28" x14ac:dyDescent="0.25">
      <c r="A61" t="s">
        <v>13</v>
      </c>
      <c r="B61" s="4" t="s">
        <v>1</v>
      </c>
      <c r="C61" s="4" t="s">
        <v>2</v>
      </c>
      <c r="D61" s="4" t="s">
        <v>3</v>
      </c>
      <c r="E61" s="4" t="s">
        <v>4</v>
      </c>
      <c r="F61" s="4" t="s">
        <v>5</v>
      </c>
      <c r="G61" s="6" t="s">
        <v>7</v>
      </c>
      <c r="H61" t="s">
        <v>14</v>
      </c>
      <c r="I61" s="5" t="s">
        <v>6</v>
      </c>
      <c r="J61" s="21" t="s">
        <v>1</v>
      </c>
      <c r="K61" s="21">
        <v>6</v>
      </c>
      <c r="N61" s="10" t="s">
        <v>18</v>
      </c>
      <c r="O61" s="4" t="s">
        <v>19</v>
      </c>
      <c r="P61" s="4" t="s">
        <v>20</v>
      </c>
      <c r="Q61" s="4" t="s">
        <v>21</v>
      </c>
      <c r="R61" s="4" t="s">
        <v>22</v>
      </c>
      <c r="S61" s="5" t="s">
        <v>23</v>
      </c>
      <c r="V61" s="10" t="s">
        <v>18</v>
      </c>
      <c r="W61" s="4" t="s">
        <v>19</v>
      </c>
      <c r="X61" s="4" t="s">
        <v>20</v>
      </c>
      <c r="Y61" s="4" t="s">
        <v>21</v>
      </c>
      <c r="Z61" s="4" t="s">
        <v>22</v>
      </c>
      <c r="AA61" s="5" t="s">
        <v>23</v>
      </c>
    </row>
    <row r="62" spans="1:28" x14ac:dyDescent="0.25">
      <c r="A62">
        <v>15</v>
      </c>
      <c r="B62" s="15">
        <v>9.0909090909081641E-2</v>
      </c>
      <c r="C62" s="15">
        <v>9.0909090909081641E-2</v>
      </c>
      <c r="D62" s="15">
        <v>9.0909090909081641E-2</v>
      </c>
      <c r="E62" s="15">
        <v>9.0909090909081641E-2</v>
      </c>
      <c r="F62" s="15">
        <v>9.0909090909081641E-2</v>
      </c>
      <c r="G62" s="7">
        <v>6.6666666666659866E-2</v>
      </c>
      <c r="H62" t="s">
        <v>12</v>
      </c>
      <c r="I62" s="18">
        <v>9.0909090909081641E-2</v>
      </c>
      <c r="J62" s="21" t="s">
        <v>15</v>
      </c>
      <c r="K62" s="21">
        <v>0</v>
      </c>
      <c r="N62" s="11" t="s">
        <v>24</v>
      </c>
      <c r="O62" s="12" t="s">
        <v>25</v>
      </c>
      <c r="P62" s="12" t="s">
        <v>26</v>
      </c>
      <c r="Q62" s="12" t="s">
        <v>3</v>
      </c>
      <c r="R62" s="12" t="s">
        <v>4</v>
      </c>
      <c r="S62" s="13" t="s">
        <v>27</v>
      </c>
      <c r="T62" s="24" t="s">
        <v>7</v>
      </c>
      <c r="V62" s="11" t="s">
        <v>24</v>
      </c>
      <c r="W62" s="12" t="s">
        <v>25</v>
      </c>
      <c r="X62" s="12" t="s">
        <v>26</v>
      </c>
      <c r="Y62" s="12" t="s">
        <v>3</v>
      </c>
      <c r="Z62" s="12" t="s">
        <v>4</v>
      </c>
      <c r="AA62" s="13" t="s">
        <v>27</v>
      </c>
      <c r="AB62" s="24" t="s">
        <v>7</v>
      </c>
    </row>
    <row r="63" spans="1:28" x14ac:dyDescent="0.25">
      <c r="A63">
        <f t="shared" ref="A63:A79" si="3">A62+5</f>
        <v>20</v>
      </c>
      <c r="B63" s="15">
        <v>6.249999999999363E-2</v>
      </c>
      <c r="C63" s="15">
        <v>6.249999999999363E-2</v>
      </c>
      <c r="D63" s="15">
        <v>6.249999999999363E-2</v>
      </c>
      <c r="E63" s="15">
        <v>6.249999999999363E-2</v>
      </c>
      <c r="F63" s="15">
        <v>6.249999999999363E-2</v>
      </c>
      <c r="G63" s="7">
        <v>4.9999999999994903E-2</v>
      </c>
      <c r="I63" s="18">
        <v>6.249999999999363E-2</v>
      </c>
      <c r="J63" s="21" t="s">
        <v>3</v>
      </c>
      <c r="K63" s="21">
        <v>1</v>
      </c>
      <c r="N63" s="14">
        <v>1</v>
      </c>
      <c r="O63" s="18">
        <f>$T$6-O6</f>
        <v>-5.8283333333327553E-3</v>
      </c>
      <c r="P63" s="18">
        <f>$T$6-P6</f>
        <v>-5.5819047619042189E-3</v>
      </c>
      <c r="Q63" s="18">
        <f>$T$6-Q6</f>
        <v>-5.5461904761899411E-3</v>
      </c>
      <c r="R63" s="18">
        <f>$T$6-R6</f>
        <v>-5.9997619047613138E-3</v>
      </c>
      <c r="S63" s="18">
        <f>$T$6-S6</f>
        <v>-5.5390476190470828E-3</v>
      </c>
      <c r="T63" s="1">
        <v>8.0146666666658942E-2</v>
      </c>
      <c r="V63" s="14">
        <v>1</v>
      </c>
      <c r="W63" s="3">
        <f>$AB$6-W6</f>
        <v>3.6048025210080104E-2</v>
      </c>
      <c r="X63" s="3">
        <f>$AB$6-X6</f>
        <v>1.8427436974787881E-2</v>
      </c>
      <c r="Y63" s="3">
        <f>$AB$6-Y6</f>
        <v>7.6317142857134507E-2</v>
      </c>
      <c r="Z63" s="3">
        <f>$AB$6-Z6</f>
        <v>3.3958319327727526E-2</v>
      </c>
      <c r="AA63" s="3">
        <f>$AB$6-AA6</f>
        <v>3.3580378151256918E-2</v>
      </c>
      <c r="AB63" s="1">
        <v>0.29906714285711811</v>
      </c>
    </row>
    <row r="64" spans="1:28" x14ac:dyDescent="0.25">
      <c r="A64">
        <f t="shared" si="3"/>
        <v>25</v>
      </c>
      <c r="B64">
        <v>4.7619047619042773E-2</v>
      </c>
      <c r="C64" s="15">
        <v>8.5845238095232923E-2</v>
      </c>
      <c r="D64">
        <v>4.7619047619042773E-2</v>
      </c>
      <c r="E64">
        <v>4.7619047619042773E-2</v>
      </c>
      <c r="F64">
        <v>4.7619047619042773E-2</v>
      </c>
      <c r="G64">
        <v>8.5789999999995883E-2</v>
      </c>
      <c r="I64" s="12">
        <v>4.7619047619042773E-2</v>
      </c>
      <c r="J64" s="21" t="s">
        <v>4</v>
      </c>
      <c r="K64" s="21">
        <v>0</v>
      </c>
      <c r="N64" s="11">
        <v>2</v>
      </c>
      <c r="O64" s="12">
        <f>$T$7-O7</f>
        <v>-7.5712820512805201E-3</v>
      </c>
      <c r="P64" s="12">
        <f>$T$7-P7</f>
        <v>-5.9866666666652246E-3</v>
      </c>
      <c r="Q64" s="12">
        <f>$T$7-Q7</f>
        <v>1.4394102564101979E-2</v>
      </c>
      <c r="R64" s="12">
        <f>$T$7-R7</f>
        <v>1.3174871794871396E-2</v>
      </c>
      <c r="S64" s="12">
        <f>$T$7-S7</f>
        <v>-7.7520512820497267E-3</v>
      </c>
      <c r="T64" s="1">
        <v>0.15196333333332199</v>
      </c>
      <c r="V64" s="11">
        <v>2</v>
      </c>
      <c r="W64" s="3">
        <f>$AB$7-W7</f>
        <v>7.1842034632026819E-2</v>
      </c>
      <c r="X64" s="3">
        <f>$AB$7-X7</f>
        <v>6.510415584414872E-2</v>
      </c>
      <c r="Y64" s="3">
        <f>$AB$7-Y7</f>
        <v>6.0164761904755337E-2</v>
      </c>
      <c r="Z64" s="3">
        <f>$AB$7-Z7</f>
        <v>5.8523852813846422E-2</v>
      </c>
      <c r="AA64" s="3">
        <f>$AB$7-AA7</f>
        <v>5.9814761904755431E-2</v>
      </c>
      <c r="AB64" s="1">
        <v>0.29933142857140382</v>
      </c>
    </row>
    <row r="65" spans="1:28" x14ac:dyDescent="0.25">
      <c r="A65">
        <f t="shared" si="3"/>
        <v>30</v>
      </c>
      <c r="B65">
        <v>0.12862499999999161</v>
      </c>
      <c r="C65">
        <v>0.17439807692306519</v>
      </c>
      <c r="D65">
        <v>0.13168846153845301</v>
      </c>
      <c r="E65">
        <v>0.12915576923076069</v>
      </c>
      <c r="F65" s="7">
        <v>0.12139999999999231</v>
      </c>
      <c r="G65">
        <v>0.20972166666665129</v>
      </c>
      <c r="I65" s="3">
        <v>0.131513461538453</v>
      </c>
      <c r="J65" s="21" t="s">
        <v>27</v>
      </c>
      <c r="K65" s="21">
        <v>3</v>
      </c>
      <c r="N65" s="14">
        <v>3</v>
      </c>
      <c r="O65" s="12">
        <f>$T$8-O8</f>
        <v>1.5806666666667593E-2</v>
      </c>
      <c r="P65" s="12">
        <f>$T$8-P8</f>
        <v>1.1348333333334099E-2</v>
      </c>
      <c r="Q65" s="12">
        <f>$T$8-Q8</f>
        <v>1.578583333333429E-2</v>
      </c>
      <c r="R65" s="12">
        <f>$T$8-R8</f>
        <v>1.6735833333334199E-2</v>
      </c>
      <c r="S65" s="12">
        <f>$T$8-S8</f>
        <v>3.6439999999999736E-2</v>
      </c>
      <c r="T65" s="1">
        <v>0.13615666666665679</v>
      </c>
      <c r="V65" s="14">
        <v>3</v>
      </c>
      <c r="W65" s="3">
        <f>$AB$8-W8</f>
        <v>6.1720178571424797E-2</v>
      </c>
      <c r="X65" s="3">
        <f>$AB$8-X8</f>
        <v>1.5370178571427084E-2</v>
      </c>
      <c r="Y65" s="3">
        <f>$AB$8-Y8</f>
        <v>3.6945178571425694E-2</v>
      </c>
      <c r="Z65" s="3">
        <f>$AB$8-Z8</f>
        <v>3.5754553571425693E-2</v>
      </c>
      <c r="AA65" s="3">
        <f>$AB$8-AA8</f>
        <v>8.6409241071424378E-2</v>
      </c>
      <c r="AB65" s="1">
        <v>0.14155142857142089</v>
      </c>
    </row>
    <row r="66" spans="1:28" x14ac:dyDescent="0.25">
      <c r="A66">
        <f t="shared" si="3"/>
        <v>35</v>
      </c>
      <c r="B66" s="7">
        <v>0.16688387096773111</v>
      </c>
      <c r="C66">
        <v>0.21123709677417851</v>
      </c>
      <c r="D66">
        <v>0.18661451612901969</v>
      </c>
      <c r="E66">
        <v>0.1874177419354712</v>
      </c>
      <c r="F66">
        <v>0.19289516129030901</v>
      </c>
      <c r="G66">
        <v>0.31623857142854472</v>
      </c>
      <c r="I66" s="12">
        <v>0.1681129032257955</v>
      </c>
      <c r="J66" s="21" t="s">
        <v>7</v>
      </c>
      <c r="K66" s="21">
        <v>2</v>
      </c>
      <c r="N66" s="11">
        <v>4</v>
      </c>
      <c r="O66" s="18">
        <f>$T$9-O9</f>
        <v>-2.4242424242421776E-2</v>
      </c>
      <c r="P66" s="18">
        <f>$T$9-P9</f>
        <v>-2.4242424242421776E-2</v>
      </c>
      <c r="Q66" s="18">
        <f>$T$9-Q9</f>
        <v>-2.4242424242421776E-2</v>
      </c>
      <c r="R66" s="18">
        <f>$T$9-R9</f>
        <v>-2.4242424242421776E-2</v>
      </c>
      <c r="S66" s="18">
        <f>$T$9-S9</f>
        <v>-2.4242424242421776E-2</v>
      </c>
      <c r="T66" s="1">
        <v>6.6666666666659866E-2</v>
      </c>
      <c r="V66" s="11">
        <v>4</v>
      </c>
      <c r="W66" s="3">
        <f>$AB$9-W9</f>
        <v>0.14935470046081362</v>
      </c>
      <c r="X66" s="3">
        <f>$AB$9-X9</f>
        <v>0.10500147465436621</v>
      </c>
      <c r="Y66" s="3">
        <f>$AB$9-Y9</f>
        <v>0.12962405529952503</v>
      </c>
      <c r="Z66" s="3">
        <f>$AB$9-Z9</f>
        <v>0.12882082949307352</v>
      </c>
      <c r="AA66" s="3">
        <f>$AB$9-AA9</f>
        <v>0.12334341013823572</v>
      </c>
      <c r="AB66" s="1">
        <v>0.31623857142854472</v>
      </c>
    </row>
    <row r="67" spans="1:28" x14ac:dyDescent="0.25">
      <c r="A67">
        <f t="shared" si="3"/>
        <v>40</v>
      </c>
      <c r="B67" s="7">
        <v>0.24104305555553721</v>
      </c>
      <c r="C67">
        <v>0.32038333333330621</v>
      </c>
      <c r="D67">
        <v>0.24441527777775901</v>
      </c>
      <c r="E67">
        <v>0.24511527777775899</v>
      </c>
      <c r="F67">
        <v>0.25243194444442468</v>
      </c>
      <c r="G67">
        <v>0.41747374999996217</v>
      </c>
      <c r="I67" s="3">
        <v>0.27917222222219962</v>
      </c>
      <c r="P67" s="23" t="s">
        <v>28</v>
      </c>
      <c r="Q67" s="23"/>
      <c r="X67" s="23" t="s">
        <v>29</v>
      </c>
      <c r="Y67" s="23"/>
    </row>
    <row r="68" spans="1:28" x14ac:dyDescent="0.25">
      <c r="A68">
        <f t="shared" si="3"/>
        <v>45</v>
      </c>
      <c r="B68" s="7">
        <v>0.29696707317070709</v>
      </c>
      <c r="C68">
        <v>0.38152195121947829</v>
      </c>
      <c r="D68">
        <v>0.3010890243902189</v>
      </c>
      <c r="E68">
        <v>0.30284878048777969</v>
      </c>
      <c r="F68">
        <v>0.29794999999997529</v>
      </c>
      <c r="G68">
        <v>0.4541722222221804</v>
      </c>
      <c r="I68" s="12">
        <v>0.31350487804875421</v>
      </c>
      <c r="N68" s="10" t="s">
        <v>18</v>
      </c>
      <c r="O68" s="4" t="s">
        <v>19</v>
      </c>
      <c r="P68" s="4" t="s">
        <v>20</v>
      </c>
      <c r="Q68" s="4" t="s">
        <v>21</v>
      </c>
      <c r="R68" s="4" t="s">
        <v>22</v>
      </c>
      <c r="S68" s="5" t="s">
        <v>23</v>
      </c>
      <c r="V68" s="10" t="s">
        <v>18</v>
      </c>
      <c r="W68" s="4" t="s">
        <v>19</v>
      </c>
      <c r="X68" s="4" t="s">
        <v>20</v>
      </c>
      <c r="Y68" s="4" t="s">
        <v>21</v>
      </c>
      <c r="Z68" s="4" t="s">
        <v>22</v>
      </c>
      <c r="AA68" s="5" t="s">
        <v>23</v>
      </c>
    </row>
    <row r="69" spans="1:28" x14ac:dyDescent="0.25">
      <c r="A69">
        <f t="shared" si="3"/>
        <v>50</v>
      </c>
      <c r="B69">
        <v>0.39844565217387728</v>
      </c>
      <c r="C69">
        <v>0.51535326086951661</v>
      </c>
      <c r="D69">
        <v>0.36240434782605518</v>
      </c>
      <c r="E69" s="15"/>
      <c r="F69" s="7">
        <v>0.39834456521735562</v>
      </c>
      <c r="G69">
        <v>0.56904199999994554</v>
      </c>
      <c r="I69" s="3">
        <v>0.39839456521735561</v>
      </c>
      <c r="N69" s="11" t="s">
        <v>24</v>
      </c>
      <c r="O69" s="12" t="s">
        <v>25</v>
      </c>
      <c r="P69" s="12" t="s">
        <v>26</v>
      </c>
      <c r="Q69" s="12" t="s">
        <v>3</v>
      </c>
      <c r="R69" s="12" t="s">
        <v>4</v>
      </c>
      <c r="S69" s="13" t="s">
        <v>27</v>
      </c>
      <c r="T69" s="24" t="s">
        <v>7</v>
      </c>
      <c r="V69" s="11" t="s">
        <v>24</v>
      </c>
      <c r="W69" s="12" t="s">
        <v>25</v>
      </c>
      <c r="X69" s="12" t="s">
        <v>26</v>
      </c>
      <c r="Y69" s="12" t="s">
        <v>3</v>
      </c>
      <c r="Z69" s="12" t="s">
        <v>4</v>
      </c>
      <c r="AA69" s="13" t="s">
        <v>27</v>
      </c>
      <c r="AB69" s="24" t="s">
        <v>7</v>
      </c>
    </row>
    <row r="70" spans="1:28" x14ac:dyDescent="0.25">
      <c r="A70">
        <f t="shared" si="3"/>
        <v>55</v>
      </c>
      <c r="B70" s="7">
        <v>0.44108823529407731</v>
      </c>
      <c r="C70">
        <v>0.57326274509798436</v>
      </c>
      <c r="D70">
        <v>0.44822058823525301</v>
      </c>
      <c r="E70" s="15"/>
      <c r="F70">
        <v>0.44400588235290039</v>
      </c>
      <c r="G70">
        <v>0.59187999999994312</v>
      </c>
      <c r="I70" s="12">
        <v>0.44246764705878289</v>
      </c>
      <c r="N70" s="14">
        <v>1</v>
      </c>
      <c r="O70" s="3">
        <f>$T$13-O13</f>
        <v>3.1416710526313701E-2</v>
      </c>
      <c r="P70" s="3">
        <f>$T$13-P13</f>
        <v>-2.6411842105260042E-3</v>
      </c>
      <c r="Q70" s="3">
        <f>$T$13-Q13</f>
        <v>4.7640789473684109E-3</v>
      </c>
      <c r="R70" s="3">
        <f>$T$13-R13</f>
        <v>4.6824999999999228E-3</v>
      </c>
      <c r="S70" s="3">
        <f>$T$13-S13</f>
        <v>3.0664078947366419E-2</v>
      </c>
      <c r="T70" s="1">
        <v>0.16193249999998971</v>
      </c>
      <c r="V70" s="14">
        <v>1</v>
      </c>
      <c r="W70" s="3">
        <f>$AB$13-W13</f>
        <v>5.1223461538456028E-2</v>
      </c>
      <c r="X70" s="3">
        <f>$AB$13-X13</f>
        <v>1.537346153845992E-2</v>
      </c>
      <c r="Y70" s="3">
        <f>$AB$13-Y13</f>
        <v>4.522730769230271E-2</v>
      </c>
      <c r="Z70" s="3">
        <f>$AB$13-Z13</f>
        <v>4.9176025641020304E-2</v>
      </c>
      <c r="AA70" s="3">
        <f>$AB$13-AA13</f>
        <v>4.5229871794866927E-2</v>
      </c>
      <c r="AB70" s="1">
        <v>0.37868499999996652</v>
      </c>
    </row>
    <row r="71" spans="1:28" x14ac:dyDescent="0.25">
      <c r="A71">
        <f t="shared" si="3"/>
        <v>60</v>
      </c>
      <c r="B71">
        <v>0.74371249999992628</v>
      </c>
      <c r="C71">
        <v>0.78942410714277844</v>
      </c>
      <c r="D71">
        <v>0.74287053571421213</v>
      </c>
      <c r="E71" s="15"/>
      <c r="F71" s="7">
        <v>0.74143035714278371</v>
      </c>
      <c r="G71">
        <v>0.82359916666658417</v>
      </c>
      <c r="I71" s="3">
        <v>0.74232857142849784</v>
      </c>
      <c r="N71" s="11">
        <v>2</v>
      </c>
      <c r="O71" s="3">
        <f>$T$14-O14</f>
        <v>8.2868611111104107E-2</v>
      </c>
      <c r="P71" s="3">
        <f>$T$14-P14</f>
        <v>2.7454722222219397E-2</v>
      </c>
      <c r="Q71" s="3">
        <f>$T$14-Q14</f>
        <v>6.5357499999993712E-2</v>
      </c>
      <c r="R71" s="3">
        <f>$T$14-R14</f>
        <v>6.3715833333327199E-2</v>
      </c>
      <c r="S71" s="3">
        <f>$T$14-S14</f>
        <v>4.697416666666232E-2</v>
      </c>
      <c r="T71" s="1">
        <v>0.21878249999998381</v>
      </c>
      <c r="V71" s="11">
        <v>2</v>
      </c>
      <c r="W71" s="3">
        <f>$AB$14-W14</f>
        <v>0.11306065789472436</v>
      </c>
      <c r="X71" s="3">
        <f>$AB$14-X14</f>
        <v>3.6033026315785477E-2</v>
      </c>
      <c r="Y71" s="3">
        <f>$AB$14-Y14</f>
        <v>8.9271184210516497E-2</v>
      </c>
      <c r="Z71" s="3">
        <f>$AB$14-Z14</f>
        <v>8.703565789472717E-2</v>
      </c>
      <c r="AA71" s="3">
        <f>$AB$14-AA14</f>
        <v>0.11533828947367147</v>
      </c>
      <c r="AB71" s="1">
        <v>0.44914749999995868</v>
      </c>
    </row>
    <row r="72" spans="1:28" x14ac:dyDescent="0.25">
      <c r="A72">
        <f t="shared" si="3"/>
        <v>65</v>
      </c>
      <c r="B72" s="7">
        <v>0.77070983606549714</v>
      </c>
      <c r="C72">
        <v>0.81058524590155834</v>
      </c>
      <c r="D72">
        <v>0.77460409836057864</v>
      </c>
      <c r="E72" s="15"/>
      <c r="F72">
        <v>0.76858114754090712</v>
      </c>
      <c r="G72">
        <v>0.84758307692299173</v>
      </c>
      <c r="I72" s="12">
        <v>0.77324426229500498</v>
      </c>
      <c r="J72" s="22" t="s">
        <v>1</v>
      </c>
      <c r="K72" s="22">
        <f t="shared" ref="K72:K77" si="4">SUM(K2,K22,K41,K61)</f>
        <v>17</v>
      </c>
      <c r="N72" s="14">
        <v>3</v>
      </c>
      <c r="O72" s="3">
        <f>$T$15-O15</f>
        <v>1.8411470588235654E-2</v>
      </c>
      <c r="P72" s="3">
        <f>$T$15-P15</f>
        <v>1.8411470588235654E-2</v>
      </c>
      <c r="Q72" s="3">
        <f>$T$15-Q15</f>
        <v>1.8411470588235654E-2</v>
      </c>
      <c r="R72" s="3">
        <f>$T$15-R15</f>
        <v>-6.653235294116655E-3</v>
      </c>
      <c r="S72" s="3">
        <f>$T$15-S15</f>
        <v>1.8411470588235654E-2</v>
      </c>
      <c r="T72" s="1">
        <v>7.7234999999994364E-2</v>
      </c>
      <c r="V72" s="14">
        <v>3</v>
      </c>
      <c r="W72" s="3">
        <f>$AB$15-W15</f>
        <v>0.15410493243241558</v>
      </c>
      <c r="X72" s="3">
        <f>$AB$15-X15</f>
        <v>6.7642770270262886E-2</v>
      </c>
      <c r="Y72" s="3">
        <f>$AB$15-Y15</f>
        <v>0.15495763513511818</v>
      </c>
      <c r="Z72" s="3">
        <f>$AB$15-Z15</f>
        <v>0.15700087837836119</v>
      </c>
      <c r="AA72" s="3">
        <f>$AB$15-AA15</f>
        <v>0.14824817567565945</v>
      </c>
      <c r="AB72" s="1">
        <v>0.50842249999995226</v>
      </c>
    </row>
    <row r="73" spans="1:28" x14ac:dyDescent="0.25">
      <c r="A73">
        <f t="shared" si="3"/>
        <v>70</v>
      </c>
      <c r="B73" s="7">
        <v>0.80078712121204121</v>
      </c>
      <c r="C73">
        <v>0.83373560606052244</v>
      </c>
      <c r="D73">
        <v>0.82367954545446287</v>
      </c>
      <c r="E73" s="15"/>
      <c r="F73">
        <v>0.80224242424234415</v>
      </c>
      <c r="G73">
        <v>0.86913785714276959</v>
      </c>
      <c r="I73" s="3">
        <v>0.80707651515143453</v>
      </c>
      <c r="J73" s="22" t="s">
        <v>15</v>
      </c>
      <c r="K73" s="22">
        <f t="shared" si="4"/>
        <v>5</v>
      </c>
      <c r="N73" s="11">
        <v>4</v>
      </c>
      <c r="O73" s="18">
        <f>$T$16-O16</f>
        <v>-1.2499999999998727E-2</v>
      </c>
      <c r="P73" s="18">
        <f>$T$16-P16</f>
        <v>-1.2499999999998727E-2</v>
      </c>
      <c r="Q73" s="18">
        <f>$T$16-Q16</f>
        <v>-1.2499999999998727E-2</v>
      </c>
      <c r="R73" s="18">
        <f>$T$16-R16</f>
        <v>-1.2499999999998727E-2</v>
      </c>
      <c r="S73" s="18">
        <f>$T$16-S16</f>
        <v>-1.2499999999998727E-2</v>
      </c>
      <c r="T73" s="1">
        <v>4.9999999999994903E-2</v>
      </c>
      <c r="V73" s="11">
        <v>4</v>
      </c>
      <c r="W73" s="3">
        <f>$AB$16-W16</f>
        <v>0.17643069444442497</v>
      </c>
      <c r="X73" s="3">
        <f>$AB$16-X16</f>
        <v>9.7090416666655965E-2</v>
      </c>
      <c r="Y73" s="3">
        <f>$AB$16-Y16</f>
        <v>0.17305847222220316</v>
      </c>
      <c r="Z73" s="3">
        <f>$AB$16-Z16</f>
        <v>0.17235847222220319</v>
      </c>
      <c r="AA73" s="3">
        <f>$AB$16-AA16</f>
        <v>0.16504180555553749</v>
      </c>
      <c r="AB73" s="1">
        <v>0.41747374999996217</v>
      </c>
    </row>
    <row r="74" spans="1:28" x14ac:dyDescent="0.25">
      <c r="A74">
        <f t="shared" si="3"/>
        <v>75</v>
      </c>
      <c r="B74">
        <v>0.85236197183090023</v>
      </c>
      <c r="C74">
        <v>0.88392887323934755</v>
      </c>
      <c r="D74" s="7">
        <v>0.83961197183090164</v>
      </c>
      <c r="E74" s="15"/>
      <c r="F74">
        <v>0.85661126760554762</v>
      </c>
      <c r="G74">
        <v>0.89830133333324269</v>
      </c>
      <c r="I74" s="12">
        <v>0.85689999999991384</v>
      </c>
      <c r="J74" s="22" t="s">
        <v>3</v>
      </c>
      <c r="K74" s="22">
        <f t="shared" si="4"/>
        <v>8</v>
      </c>
      <c r="P74" s="23" t="s">
        <v>30</v>
      </c>
      <c r="Q74" s="23"/>
      <c r="X74" s="23" t="s">
        <v>31</v>
      </c>
      <c r="Y74" s="23"/>
    </row>
    <row r="75" spans="1:28" x14ac:dyDescent="0.25">
      <c r="A75">
        <f t="shared" si="3"/>
        <v>80</v>
      </c>
      <c r="J75" s="22" t="s">
        <v>4</v>
      </c>
      <c r="K75" s="22">
        <f t="shared" si="4"/>
        <v>3</v>
      </c>
      <c r="N75" s="10" t="s">
        <v>18</v>
      </c>
      <c r="O75" s="4" t="s">
        <v>19</v>
      </c>
      <c r="P75" s="4" t="s">
        <v>20</v>
      </c>
      <c r="Q75" s="4" t="s">
        <v>21</v>
      </c>
      <c r="R75" s="4" t="s">
        <v>22</v>
      </c>
      <c r="S75" s="5" t="s">
        <v>23</v>
      </c>
      <c r="V75" s="10" t="s">
        <v>18</v>
      </c>
      <c r="W75" s="4" t="s">
        <v>19</v>
      </c>
      <c r="X75" s="4" t="s">
        <v>20</v>
      </c>
      <c r="Y75" s="4" t="s">
        <v>21</v>
      </c>
      <c r="Z75" s="4" t="s">
        <v>22</v>
      </c>
      <c r="AA75" s="5" t="s">
        <v>23</v>
      </c>
    </row>
    <row r="76" spans="1:28" x14ac:dyDescent="0.25">
      <c r="A76">
        <f t="shared" si="3"/>
        <v>85</v>
      </c>
      <c r="J76" s="22" t="s">
        <v>27</v>
      </c>
      <c r="K76" s="22">
        <f t="shared" si="4"/>
        <v>15</v>
      </c>
      <c r="N76" s="11" t="s">
        <v>24</v>
      </c>
      <c r="O76" s="12" t="s">
        <v>25</v>
      </c>
      <c r="P76" s="12" t="s">
        <v>26</v>
      </c>
      <c r="Q76" s="12" t="s">
        <v>3</v>
      </c>
      <c r="R76" s="12" t="s">
        <v>4</v>
      </c>
      <c r="S76" s="13" t="s">
        <v>27</v>
      </c>
      <c r="T76" s="24" t="s">
        <v>7</v>
      </c>
      <c r="V76" s="11" t="s">
        <v>24</v>
      </c>
      <c r="W76" s="12" t="s">
        <v>25</v>
      </c>
      <c r="X76" s="12" t="s">
        <v>26</v>
      </c>
      <c r="Y76" s="12" t="s">
        <v>3</v>
      </c>
      <c r="Z76" s="12" t="s">
        <v>4</v>
      </c>
      <c r="AA76" s="13" t="s">
        <v>27</v>
      </c>
      <c r="AB76" s="24" t="s">
        <v>7</v>
      </c>
    </row>
    <row r="77" spans="1:28" x14ac:dyDescent="0.25">
      <c r="A77">
        <f t="shared" si="3"/>
        <v>90</v>
      </c>
      <c r="J77" s="22" t="s">
        <v>7</v>
      </c>
      <c r="K77" s="22">
        <f t="shared" si="4"/>
        <v>3</v>
      </c>
      <c r="N77" s="14">
        <v>1</v>
      </c>
      <c r="O77" s="12">
        <f>$T$20-O20</f>
        <v>4.7758999999997956E-2</v>
      </c>
      <c r="P77" s="12">
        <f>$T$20-P20</f>
        <v>-2.3076666666662915E-3</v>
      </c>
      <c r="Q77" s="12">
        <f>$T$20-Q20</f>
        <v>4.8981916666664613E-2</v>
      </c>
      <c r="R77" s="12">
        <f>$T$20-R20</f>
        <v>4.8704833333331282E-2</v>
      </c>
      <c r="S77" s="12">
        <f>$T$20-S20</f>
        <v>4.9175666666664619E-2</v>
      </c>
      <c r="T77" s="13">
        <v>0.1274339999999935</v>
      </c>
      <c r="V77" s="14">
        <v>1</v>
      </c>
      <c r="W77" s="31">
        <f>$AB$20-W20</f>
        <v>4.5023585858580906E-2</v>
      </c>
      <c r="X77" s="31">
        <f>$AB$20-X20</f>
        <v>1.9259949494947359E-2</v>
      </c>
      <c r="Y77" s="31">
        <f>$AB$20-Y20</f>
        <v>4.6247449494944415E-2</v>
      </c>
      <c r="Z77" s="31">
        <f>$AB$20-Z20</f>
        <v>4.7304267676762435E-2</v>
      </c>
      <c r="AA77" s="31">
        <f>$AB$20-AA20</f>
        <v>4.4079267676762846E-2</v>
      </c>
      <c r="AB77" s="34">
        <v>0.593862222222165</v>
      </c>
    </row>
    <row r="78" spans="1:28" x14ac:dyDescent="0.25">
      <c r="A78">
        <f t="shared" si="3"/>
        <v>95</v>
      </c>
      <c r="N78" s="11">
        <v>2</v>
      </c>
      <c r="O78" s="12">
        <f>$T$21-O21</f>
        <v>7.6948260869557999E-2</v>
      </c>
      <c r="P78" s="12">
        <f>$T$21-P21</f>
        <v>2.6402608695649588E-2</v>
      </c>
      <c r="Q78" s="12">
        <f>$T$21-Q21</f>
        <v>7.6496086956514595E-2</v>
      </c>
      <c r="R78" s="12">
        <f>$T$21-R21</f>
        <v>7.72091304347753E-2</v>
      </c>
      <c r="S78" s="12">
        <f>$T$21-S21</f>
        <v>4.0024347826082884E-2</v>
      </c>
      <c r="T78" s="13">
        <v>0.20116999999998569</v>
      </c>
      <c r="V78" s="11">
        <v>2</v>
      </c>
      <c r="W78" s="29">
        <f>$AB$21-W21</f>
        <v>9.4691782945726E-2</v>
      </c>
      <c r="X78" s="29">
        <f>$AB$21-X21</f>
        <v>6.2803410852706187E-2</v>
      </c>
      <c r="Y78" s="29">
        <f>$AB$21-Y21</f>
        <v>8.4856899224796778E-2</v>
      </c>
      <c r="Z78" s="29">
        <f>$AB$21-Z21</f>
        <v>8.3444108527122529E-2</v>
      </c>
      <c r="AA78" s="29">
        <f>$AB$21-AA21</f>
        <v>9.2869689922470411E-2</v>
      </c>
      <c r="AB78" s="34">
        <v>0.4628766666666238</v>
      </c>
    </row>
    <row r="79" spans="1:28" x14ac:dyDescent="0.25">
      <c r="A79">
        <f t="shared" si="3"/>
        <v>100</v>
      </c>
      <c r="N79" s="14">
        <v>3</v>
      </c>
      <c r="O79" s="12">
        <f>$T$22-O22</f>
        <v>3.4475727272726409E-2</v>
      </c>
      <c r="P79" s="12">
        <f>$T$22-P22</f>
        <v>3.0571181818180929E-2</v>
      </c>
      <c r="Q79" s="12">
        <f>$T$22-Q22</f>
        <v>3.1682545454544589E-2</v>
      </c>
      <c r="R79" s="12">
        <f>$T$22-R22</f>
        <v>3.1471181818180982E-2</v>
      </c>
      <c r="S79" s="12">
        <f>$T$22-S22</f>
        <v>3.5868909090908202E-2</v>
      </c>
      <c r="T79" s="13">
        <v>0.12097799999999349</v>
      </c>
      <c r="V79" s="14">
        <v>3</v>
      </c>
      <c r="W79" s="29">
        <f>$AB$22-W22</f>
        <v>0.15241698412696736</v>
      </c>
      <c r="X79" s="29">
        <f>$AB$22-X22</f>
        <v>8.2084841269832232E-2</v>
      </c>
      <c r="Y79" s="29">
        <f>$AB$22-Y22</f>
        <v>0.13223960317458866</v>
      </c>
      <c r="Z79" s="29"/>
      <c r="AA79" s="29">
        <f>$AB$22-AA22</f>
        <v>0.14116698412696854</v>
      </c>
      <c r="AB79" s="34">
        <v>0.50261222222217505</v>
      </c>
    </row>
    <row r="80" spans="1:28" x14ac:dyDescent="0.25">
      <c r="N80" s="11">
        <v>4</v>
      </c>
      <c r="O80" s="12">
        <f>$T$23-O23</f>
        <v>3.817095238095311E-2</v>
      </c>
      <c r="P80" s="12">
        <f>$T$23-P23</f>
        <v>-5.5238095237039597E-5</v>
      </c>
      <c r="Q80" s="12">
        <f>$T$23-Q23</f>
        <v>3.817095238095311E-2</v>
      </c>
      <c r="R80" s="12">
        <f>$T$23-R23</f>
        <v>3.817095238095311E-2</v>
      </c>
      <c r="S80" s="12">
        <f>$T$23-S23</f>
        <v>3.817095238095311E-2</v>
      </c>
      <c r="T80" s="13">
        <v>8.5789999999995883E-2</v>
      </c>
      <c r="V80" s="11">
        <v>4</v>
      </c>
      <c r="W80" s="29">
        <f>$AB$23-W23</f>
        <v>0.15720514905147331</v>
      </c>
      <c r="X80" s="29">
        <f>$AB$23-X23</f>
        <v>7.2650271002702105E-2</v>
      </c>
      <c r="Y80" s="29">
        <f>$AB$23-Y23</f>
        <v>0.1530831978319615</v>
      </c>
      <c r="Z80" s="29">
        <f>$AB$23-Z23</f>
        <v>0.15132344173440071</v>
      </c>
      <c r="AA80" s="29">
        <f>$AB$23-AA23</f>
        <v>0.15622222222220511</v>
      </c>
      <c r="AB80" s="34">
        <v>0.4541722222221804</v>
      </c>
    </row>
    <row r="81" spans="15:29" x14ac:dyDescent="0.25">
      <c r="Q81" s="23" t="s">
        <v>32</v>
      </c>
      <c r="R81" s="23"/>
      <c r="Y81" s="23" t="s">
        <v>33</v>
      </c>
      <c r="Z81" s="23"/>
    </row>
    <row r="82" spans="15:29" x14ac:dyDescent="0.25">
      <c r="O82" s="10" t="s">
        <v>18</v>
      </c>
      <c r="P82" s="4" t="s">
        <v>19</v>
      </c>
      <c r="Q82" s="4" t="s">
        <v>20</v>
      </c>
      <c r="R82" s="4" t="s">
        <v>21</v>
      </c>
      <c r="S82" s="4" t="s">
        <v>22</v>
      </c>
      <c r="T82" s="5" t="s">
        <v>23</v>
      </c>
      <c r="W82" s="10" t="s">
        <v>18</v>
      </c>
      <c r="X82" s="4" t="s">
        <v>19</v>
      </c>
      <c r="Y82" s="4" t="s">
        <v>20</v>
      </c>
      <c r="Z82" s="4" t="s">
        <v>21</v>
      </c>
      <c r="AA82" s="4" t="s">
        <v>22</v>
      </c>
      <c r="AB82" s="5" t="s">
        <v>23</v>
      </c>
    </row>
    <row r="83" spans="15:29" x14ac:dyDescent="0.25">
      <c r="O83" s="11" t="s">
        <v>24</v>
      </c>
      <c r="P83" s="12" t="s">
        <v>25</v>
      </c>
      <c r="Q83" s="12" t="s">
        <v>26</v>
      </c>
      <c r="R83" s="12" t="s">
        <v>3</v>
      </c>
      <c r="S83" s="12" t="s">
        <v>4</v>
      </c>
      <c r="T83" s="13" t="s">
        <v>27</v>
      </c>
      <c r="U83" s="24" t="s">
        <v>7</v>
      </c>
      <c r="W83" s="11" t="s">
        <v>24</v>
      </c>
      <c r="X83" s="12" t="s">
        <v>25</v>
      </c>
      <c r="Y83" s="12" t="s">
        <v>26</v>
      </c>
      <c r="Z83" s="12" t="s">
        <v>3</v>
      </c>
      <c r="AA83" s="12" t="s">
        <v>4</v>
      </c>
      <c r="AB83" s="13" t="s">
        <v>27</v>
      </c>
      <c r="AC83" s="24" t="s">
        <v>7</v>
      </c>
    </row>
    <row r="84" spans="15:29" x14ac:dyDescent="0.25">
      <c r="O84" s="14">
        <v>1</v>
      </c>
      <c r="P84" s="3">
        <f>$T$27-O27</f>
        <v>2.5173448275859711E-2</v>
      </c>
      <c r="Q84" s="3">
        <f>$T$27-P27</f>
        <v>2.60131034482734E-2</v>
      </c>
      <c r="R84" s="3">
        <f>$T$27-Q27</f>
        <v>2.5564827586204514E-2</v>
      </c>
      <c r="S84" s="3">
        <f>$T$27-R27</f>
        <v>2.4961379310342396E-2</v>
      </c>
      <c r="T84" s="3">
        <f>$T$27-S27</f>
        <v>2.509931034482521E-2</v>
      </c>
      <c r="U84" s="1">
        <v>0.1643199999999895</v>
      </c>
      <c r="W84" s="14">
        <v>1</v>
      </c>
      <c r="X84" s="3">
        <f>$AB$27-W27</f>
        <v>3.9557326530607839E-2</v>
      </c>
      <c r="Y84" s="3">
        <f>$AB$27-X27</f>
        <v>1.4144061224488191E-2</v>
      </c>
      <c r="Z84" s="3">
        <f>$AB$27-Y27</f>
        <v>3.8201204081628415E-2</v>
      </c>
      <c r="AA84" s="3"/>
      <c r="AB84" s="3">
        <f>$AB$27-AA27</f>
        <v>4.0040999999995552E-2</v>
      </c>
      <c r="AC84" s="1">
        <v>0.59354099999994281</v>
      </c>
    </row>
    <row r="85" spans="15:29" x14ac:dyDescent="0.25">
      <c r="O85" s="11">
        <v>2</v>
      </c>
      <c r="P85" s="3">
        <f>$T$28-O28</f>
        <v>1.449809523809574E-2</v>
      </c>
      <c r="Q85" s="3">
        <f>$T$28-P28</f>
        <v>-1.3304761904758544E-3</v>
      </c>
      <c r="R85" s="3">
        <f>$T$28-Q28</f>
        <v>1.3885595238095724E-2</v>
      </c>
      <c r="S85" s="3">
        <f>$T$28-R28</f>
        <v>1.4151666666667145E-2</v>
      </c>
      <c r="T85" s="3">
        <f>$T$28-S28</f>
        <v>1.4508809523810021E-2</v>
      </c>
      <c r="U85" s="1">
        <v>8.4976666666662704E-2</v>
      </c>
      <c r="W85" s="11">
        <v>2</v>
      </c>
      <c r="X85" s="3">
        <f>$AB$28-W28</f>
        <v>8.3863624999990782E-2</v>
      </c>
      <c r="Y85" s="3">
        <f>$AB$28-X28</f>
        <v>5.1779249999994281E-2</v>
      </c>
      <c r="Z85" s="3">
        <f>$AB$28-Y28</f>
        <v>7.980529166665784E-2</v>
      </c>
      <c r="AA85" s="3"/>
      <c r="AB85" s="3">
        <f>$AB$28-AA28</f>
        <v>8.8130291666656979E-2</v>
      </c>
      <c r="AC85" s="1">
        <v>0.54204799999994846</v>
      </c>
    </row>
    <row r="86" spans="15:29" x14ac:dyDescent="0.25">
      <c r="O86" s="14">
        <v>3</v>
      </c>
      <c r="P86" s="3">
        <f>$T$29-O29</f>
        <v>8.1158703703695378E-2</v>
      </c>
      <c r="Q86" s="3">
        <f>$T$29-P29</f>
        <v>7.4786481481473377E-2</v>
      </c>
      <c r="R86" s="3">
        <f>$T$29-Q29</f>
        <v>8.2869814814806292E-2</v>
      </c>
      <c r="S86" s="3">
        <f>$T$29-R29</f>
        <v>8.2743888888880401E-2</v>
      </c>
      <c r="T86" s="3">
        <f>$T$29-S29</f>
        <v>0.1055364814814711</v>
      </c>
      <c r="U86" s="1">
        <v>0.23228833333331589</v>
      </c>
      <c r="W86" s="14">
        <v>3</v>
      </c>
      <c r="X86" s="3">
        <f>$AB$29-W29</f>
        <v>9.4933893617010878E-2</v>
      </c>
      <c r="Y86" s="3">
        <f>$AB$29-X29</f>
        <v>5.2691340425526145E-2</v>
      </c>
      <c r="Z86" s="3">
        <f>$AB$29-Y29</f>
        <v>0.10047112765956345</v>
      </c>
      <c r="AA86" s="3"/>
      <c r="AB86" s="3">
        <f>$AB$29-AA29</f>
        <v>9.6072191489351089E-2</v>
      </c>
      <c r="AC86" s="1">
        <v>0.71886899999992904</v>
      </c>
    </row>
    <row r="87" spans="15:29" x14ac:dyDescent="0.25">
      <c r="O87" s="11">
        <v>4</v>
      </c>
      <c r="P87" s="3">
        <f>$T$30-O30</f>
        <v>8.1096666666659684E-2</v>
      </c>
      <c r="Q87" s="3">
        <f>$T$30-P30</f>
        <v>3.5323589743586098E-2</v>
      </c>
      <c r="R87" s="3">
        <f>$T$30-Q30</f>
        <v>7.803320512819828E-2</v>
      </c>
      <c r="S87" s="3">
        <f>$T$30-R30</f>
        <v>8.0565897435890599E-2</v>
      </c>
      <c r="T87" s="3">
        <f>$T$30-S30</f>
        <v>8.8321666666658985E-2</v>
      </c>
      <c r="U87" s="1">
        <v>0.20972166666665129</v>
      </c>
      <c r="W87" s="11">
        <v>4</v>
      </c>
      <c r="X87" s="3">
        <f>$AB$30-W30</f>
        <v>0.17059634782606825</v>
      </c>
      <c r="Y87" s="3">
        <f>$AB$30-X30</f>
        <v>5.3688739130428931E-2</v>
      </c>
      <c r="Z87" s="3">
        <f>$AB$30-Y30</f>
        <v>0.20663765217389035</v>
      </c>
      <c r="AA87" s="3"/>
      <c r="AB87" s="3">
        <f>$AB$30-AA30</f>
        <v>0.17069743478258992</v>
      </c>
      <c r="AC87" s="1">
        <v>0.56904199999994554</v>
      </c>
    </row>
    <row r="89" spans="15:29" x14ac:dyDescent="0.25">
      <c r="Q89" s="23" t="s">
        <v>34</v>
      </c>
      <c r="R89" s="23"/>
      <c r="Y89" s="23" t="s">
        <v>35</v>
      </c>
      <c r="Z89" s="23"/>
    </row>
    <row r="90" spans="15:29" x14ac:dyDescent="0.25">
      <c r="O90" s="10" t="s">
        <v>18</v>
      </c>
      <c r="P90" s="4" t="s">
        <v>19</v>
      </c>
      <c r="Q90" s="4" t="s">
        <v>20</v>
      </c>
      <c r="R90" s="4" t="s">
        <v>21</v>
      </c>
      <c r="S90" s="4" t="s">
        <v>22</v>
      </c>
      <c r="T90" s="5" t="s">
        <v>23</v>
      </c>
      <c r="W90" s="10" t="s">
        <v>18</v>
      </c>
      <c r="X90" s="4" t="s">
        <v>19</v>
      </c>
      <c r="Y90" s="4" t="s">
        <v>20</v>
      </c>
      <c r="Z90" s="4" t="s">
        <v>21</v>
      </c>
      <c r="AA90" s="4" t="s">
        <v>22</v>
      </c>
      <c r="AB90" s="5" t="s">
        <v>23</v>
      </c>
    </row>
    <row r="91" spans="15:29" x14ac:dyDescent="0.25">
      <c r="O91" s="11" t="s">
        <v>24</v>
      </c>
      <c r="P91" s="12" t="s">
        <v>25</v>
      </c>
      <c r="Q91" s="12" t="s">
        <v>26</v>
      </c>
      <c r="R91" s="12" t="s">
        <v>3</v>
      </c>
      <c r="S91" s="12" t="s">
        <v>4</v>
      </c>
      <c r="T91" s="13" t="s">
        <v>27</v>
      </c>
      <c r="U91" s="24" t="s">
        <v>7</v>
      </c>
      <c r="W91" s="11" t="s">
        <v>24</v>
      </c>
      <c r="X91" s="12" t="s">
        <v>25</v>
      </c>
      <c r="Y91" s="12" t="s">
        <v>26</v>
      </c>
      <c r="Z91" s="12" t="s">
        <v>3</v>
      </c>
      <c r="AA91" s="12" t="s">
        <v>4</v>
      </c>
      <c r="AB91" s="13" t="s">
        <v>27</v>
      </c>
      <c r="AC91" s="24" t="s">
        <v>7</v>
      </c>
    </row>
    <row r="92" spans="15:29" x14ac:dyDescent="0.25">
      <c r="O92" s="14">
        <v>1</v>
      </c>
      <c r="P92" s="3">
        <f>$T$35-O35</f>
        <v>2.847247474747161E-2</v>
      </c>
      <c r="Q92" s="3">
        <f>$T$35-P35</f>
        <v>1.2135437710436348E-2</v>
      </c>
      <c r="R92" s="3">
        <f>$T$35-Q35</f>
        <v>2.7900252525249414E-2</v>
      </c>
      <c r="S92" s="3"/>
      <c r="T92" s="3">
        <f>$T$35-S35</f>
        <v>2.8431734006730824E-2</v>
      </c>
      <c r="U92" s="1">
        <v>0.66288636363629883</v>
      </c>
      <c r="W92" s="14">
        <v>1</v>
      </c>
      <c r="X92" s="3">
        <f>$AB$35-W35</f>
        <v>1.5138617788459929E-2</v>
      </c>
      <c r="Y92" s="3">
        <f>$AB$35-X35</f>
        <v>4.4565865384611492E-3</v>
      </c>
      <c r="Z92" s="3">
        <f>$AB$35-Y35</f>
        <v>6.7683052884608408E-3</v>
      </c>
      <c r="AA92" s="3"/>
      <c r="AB92" s="3">
        <f>$AB$35-AA35</f>
        <v>1.1047211538460333E-2</v>
      </c>
      <c r="AC92" s="1">
        <v>0.74402846153838786</v>
      </c>
    </row>
    <row r="93" spans="15:29" x14ac:dyDescent="0.25">
      <c r="O93" s="11">
        <v>2</v>
      </c>
      <c r="P93" s="3">
        <f>$T$36-O36</f>
        <v>6.0424682675808028E-2</v>
      </c>
      <c r="Q93" s="3">
        <f>$T$36-P36</f>
        <v>1.3767135506001837E-2</v>
      </c>
      <c r="R93" s="3">
        <f>$T$36-Q36</f>
        <v>5.8397324185242239E-2</v>
      </c>
      <c r="S93" s="3"/>
      <c r="T93" s="3">
        <f>$T$36-S36</f>
        <v>5.1953927958827806E-2</v>
      </c>
      <c r="U93" s="1">
        <v>0.62447090909084846</v>
      </c>
      <c r="W93" s="14">
        <v>2</v>
      </c>
      <c r="X93" s="3">
        <f>$AB$36-W36</f>
        <v>5.3661636141630331E-2</v>
      </c>
      <c r="Y93" s="3">
        <f>$AB$36-X36</f>
        <v>1.1415604395603074E-2</v>
      </c>
      <c r="Z93" s="3">
        <f>$AB$36-Y36</f>
        <v>5.707592185591559E-2</v>
      </c>
      <c r="AA93" s="3"/>
      <c r="AB93" s="3">
        <f>$AB$36-AA36</f>
        <v>5.7648144078137675E-2</v>
      </c>
      <c r="AC93" s="1">
        <v>0.76160846153838591</v>
      </c>
    </row>
    <row r="94" spans="15:29" x14ac:dyDescent="0.25">
      <c r="O94" s="14">
        <v>3</v>
      </c>
      <c r="P94" s="3">
        <f>$T$37-O37</f>
        <v>6.0877534965028346E-2</v>
      </c>
      <c r="Q94" s="3">
        <f>$T$37-P37</f>
        <v>7.1285227272719465E-2</v>
      </c>
      <c r="R94" s="3">
        <f>$T$37-Q37</f>
        <v>6.2398688811181935E-2</v>
      </c>
      <c r="S94" s="3"/>
      <c r="T94" s="3">
        <f>$T$37-S37</f>
        <v>6.6415996503489283E-2</v>
      </c>
      <c r="U94" s="1">
        <v>0.68842272727265974</v>
      </c>
      <c r="W94" s="14">
        <v>3</v>
      </c>
      <c r="X94" s="3">
        <f>$AB$37-W37</f>
        <v>5.9309962779149683E-2</v>
      </c>
      <c r="Y94" s="3">
        <f>$AB$37-X37</f>
        <v>2.5801091811411436E-2</v>
      </c>
      <c r="Z94" s="3">
        <f>$AB$37-Y37</f>
        <v>6.0088188585601165E-2</v>
      </c>
      <c r="AA94" s="3"/>
      <c r="AB94" s="3">
        <f>$AB$37-AA37</f>
        <v>5.5501091811408165E-2</v>
      </c>
      <c r="AC94" s="1">
        <v>0.81101076923068804</v>
      </c>
    </row>
    <row r="95" spans="15:29" x14ac:dyDescent="0.25">
      <c r="O95" s="11">
        <v>4</v>
      </c>
      <c r="P95" s="3">
        <f>$T$38-O38</f>
        <v>0.15079176470586581</v>
      </c>
      <c r="Q95" s="3">
        <f>$T$38-P38</f>
        <v>1.8617254901958757E-2</v>
      </c>
      <c r="R95" s="3">
        <f>$T$38-Q38</f>
        <v>0.1436594117646901</v>
      </c>
      <c r="S95" s="3"/>
      <c r="T95" s="3">
        <f>$T$38-S38</f>
        <v>0.14787411764704272</v>
      </c>
      <c r="U95" s="1">
        <v>0.59187999999994312</v>
      </c>
      <c r="W95" s="14">
        <v>4</v>
      </c>
      <c r="X95" s="3">
        <f>$AB$38-W38</f>
        <v>7.6873240857494585E-2</v>
      </c>
      <c r="Y95" s="3">
        <f>$AB$38-X38</f>
        <v>3.6997831021433392E-2</v>
      </c>
      <c r="Z95" s="3">
        <f>$AB$38-Y38</f>
        <v>7.2978978562413088E-2</v>
      </c>
      <c r="AA95" s="3"/>
      <c r="AB95" s="3">
        <f>$AB$38-AA38</f>
        <v>7.9001929382084612E-2</v>
      </c>
      <c r="AC95" s="1">
        <v>0.84758307692299173</v>
      </c>
    </row>
    <row r="97" spans="15:29" x14ac:dyDescent="0.25">
      <c r="Q97" s="23" t="s">
        <v>36</v>
      </c>
      <c r="R97" s="23"/>
      <c r="Y97" s="23" t="s">
        <v>37</v>
      </c>
      <c r="Z97" s="23"/>
    </row>
    <row r="98" spans="15:29" x14ac:dyDescent="0.25">
      <c r="O98" s="10" t="s">
        <v>18</v>
      </c>
      <c r="P98" s="4" t="s">
        <v>19</v>
      </c>
      <c r="Q98" s="4" t="s">
        <v>20</v>
      </c>
      <c r="R98" s="4" t="s">
        <v>21</v>
      </c>
      <c r="S98" s="4" t="s">
        <v>22</v>
      </c>
      <c r="T98" s="5" t="s">
        <v>23</v>
      </c>
      <c r="W98" s="10" t="s">
        <v>18</v>
      </c>
      <c r="X98" s="4" t="s">
        <v>19</v>
      </c>
      <c r="Y98" s="4" t="s">
        <v>20</v>
      </c>
      <c r="Z98" s="4" t="s">
        <v>21</v>
      </c>
      <c r="AA98" s="4" t="s">
        <v>22</v>
      </c>
      <c r="AB98" s="5" t="s">
        <v>23</v>
      </c>
    </row>
    <row r="99" spans="15:29" x14ac:dyDescent="0.25">
      <c r="O99" s="11" t="s">
        <v>24</v>
      </c>
      <c r="P99" s="12" t="s">
        <v>25</v>
      </c>
      <c r="Q99" s="12" t="s">
        <v>26</v>
      </c>
      <c r="R99" s="12" t="s">
        <v>3</v>
      </c>
      <c r="S99" s="12" t="s">
        <v>4</v>
      </c>
      <c r="T99" s="13" t="s">
        <v>27</v>
      </c>
      <c r="U99" s="24" t="s">
        <v>7</v>
      </c>
      <c r="W99" s="11" t="s">
        <v>24</v>
      </c>
      <c r="X99" s="12" t="s">
        <v>25</v>
      </c>
      <c r="Y99" s="12" t="s">
        <v>26</v>
      </c>
      <c r="Z99" s="12" t="s">
        <v>3</v>
      </c>
      <c r="AA99" s="12" t="s">
        <v>4</v>
      </c>
      <c r="AB99" s="13" t="s">
        <v>27</v>
      </c>
      <c r="AC99" s="24" t="s">
        <v>7</v>
      </c>
    </row>
    <row r="100" spans="15:29" x14ac:dyDescent="0.25">
      <c r="O100" s="14">
        <v>1</v>
      </c>
      <c r="P100" s="3">
        <f>$T$43-O43</f>
        <v>1.3217951977399722E-2</v>
      </c>
      <c r="Q100" s="3">
        <f>$T$43-P43</f>
        <v>1.3078121468925175E-2</v>
      </c>
      <c r="R100" s="3">
        <f>$T$43-Q43</f>
        <v>1.5128121468924949E-2</v>
      </c>
      <c r="S100" s="3"/>
      <c r="T100" s="3">
        <f>$T$43-S43</f>
        <v>1.7706087570619644E-2</v>
      </c>
      <c r="U100" s="1">
        <v>0.76589083333325725</v>
      </c>
      <c r="W100" s="14">
        <v>1</v>
      </c>
      <c r="X100" s="3">
        <f>$AB$43-W43</f>
        <v>4.8289544513452354E-3</v>
      </c>
      <c r="Y100" s="3">
        <f>$AB$43-X43</f>
        <v>6.6419979296058473E-3</v>
      </c>
      <c r="Z100" s="3">
        <f>$AB$43-Y43</f>
        <v>4.3217080745336922E-3</v>
      </c>
      <c r="AA100" s="3"/>
      <c r="AB100" s="3">
        <f>$AB$43-AA43</f>
        <v>5.4514182194610461E-3</v>
      </c>
      <c r="AC100" s="1">
        <v>0.90565214285705131</v>
      </c>
    </row>
    <row r="101" spans="15:29" x14ac:dyDescent="0.25">
      <c r="O101" s="11">
        <v>2</v>
      </c>
      <c r="P101" s="3">
        <f>$T$44-O44</f>
        <v>5.1880143678155188E-2</v>
      </c>
      <c r="Q101" s="3">
        <f>$T$44-P44</f>
        <v>6.1358591954016273E-2</v>
      </c>
      <c r="R101" s="3">
        <f>$T$44-Q44</f>
        <v>4.9121522988500366E-2</v>
      </c>
      <c r="S101" s="3"/>
      <c r="T101" s="3">
        <f>$T$44-S44</f>
        <v>4.9160316091948708E-2</v>
      </c>
      <c r="U101" s="1">
        <v>0.68310083333326632</v>
      </c>
      <c r="W101" s="14">
        <v>2</v>
      </c>
      <c r="X101" s="3">
        <f>$AB$44-W44</f>
        <v>1.7306323529409862E-2</v>
      </c>
      <c r="Y101" s="3">
        <f>$AB$44-X44</f>
        <v>3.6021029411760663E-2</v>
      </c>
      <c r="Z101" s="3">
        <f>$AB$44-Y44</f>
        <v>4.5290147058818508E-2</v>
      </c>
      <c r="AA101" s="3"/>
      <c r="AB101" s="3">
        <f>$AB$44-AA44</f>
        <v>4.3779852941171593E-2</v>
      </c>
      <c r="AC101" s="1">
        <v>0.81560999999991834</v>
      </c>
    </row>
    <row r="102" spans="15:29" x14ac:dyDescent="0.25">
      <c r="O102" s="14">
        <v>3</v>
      </c>
      <c r="P102" s="3">
        <f>$T$45-O45</f>
        <v>7.13882017543781E-2</v>
      </c>
      <c r="Q102" s="3">
        <f>$T$45-P45</f>
        <v>1.8492587719296183E-2</v>
      </c>
      <c r="R102" s="3">
        <f>$T$45-Q45</f>
        <v>7.0538201754378194E-2</v>
      </c>
      <c r="S102" s="3"/>
      <c r="T102" s="3">
        <f>$T$45-S45</f>
        <v>5.1018026315783893E-2</v>
      </c>
      <c r="U102" s="1">
        <v>0.79784083333325373</v>
      </c>
      <c r="W102" s="14">
        <v>3</v>
      </c>
      <c r="X102" s="3">
        <f>$AB$45-W45</f>
        <v>5.8956950959481724E-2</v>
      </c>
      <c r="Y102" s="3">
        <f>$AB$45-X45</f>
        <v>1.0921130063964668E-2</v>
      </c>
      <c r="Z102" s="3">
        <f>$AB$45-Y45</f>
        <v>5.9926353944556254E-2</v>
      </c>
      <c r="AA102" s="3"/>
      <c r="AB102" s="3">
        <f>$AB$45-AA45</f>
        <v>3.6357697228140973E-2</v>
      </c>
      <c r="AC102" s="1">
        <v>0.86666142857134132</v>
      </c>
    </row>
    <row r="103" spans="15:29" x14ac:dyDescent="0.25">
      <c r="O103" s="11">
        <v>4</v>
      </c>
      <c r="P103" s="3">
        <f>$T$46-O46</f>
        <v>7.9886666666657891E-2</v>
      </c>
      <c r="Q103" s="3">
        <f>$T$46-P46</f>
        <v>3.4175059523805729E-2</v>
      </c>
      <c r="R103" s="3">
        <f>$T$46-Q46</f>
        <v>8.0728630952372038E-2</v>
      </c>
      <c r="S103" s="3"/>
      <c r="T103" s="3">
        <f>$T$46-S46</f>
        <v>8.2168809523800457E-2</v>
      </c>
      <c r="U103" s="1">
        <v>0.82359916666658417</v>
      </c>
      <c r="W103" s="14">
        <v>4</v>
      </c>
      <c r="X103" s="3">
        <f>$AB$46-W46</f>
        <v>6.8350735930728379E-2</v>
      </c>
      <c r="Y103" s="3">
        <f>$AB$46-X46</f>
        <v>3.5402251082247149E-2</v>
      </c>
      <c r="Z103" s="3">
        <f>$AB$46-Y46</f>
        <v>4.5458311688306718E-2</v>
      </c>
      <c r="AA103" s="3"/>
      <c r="AB103" s="3">
        <f>$AB$46-AA46</f>
        <v>6.6895432900425433E-2</v>
      </c>
      <c r="AC103" s="1">
        <v>0.86913785714276959</v>
      </c>
    </row>
    <row r="107" spans="15:29" x14ac:dyDescent="0.25">
      <c r="Q107" s="23" t="s">
        <v>38</v>
      </c>
      <c r="R107" s="23"/>
    </row>
    <row r="108" spans="15:29" x14ac:dyDescent="0.25">
      <c r="O108" s="10" t="s">
        <v>18</v>
      </c>
      <c r="P108" s="4" t="s">
        <v>19</v>
      </c>
      <c r="Q108" s="4" t="s">
        <v>20</v>
      </c>
      <c r="R108" s="4" t="s">
        <v>21</v>
      </c>
      <c r="S108" s="4" t="s">
        <v>22</v>
      </c>
      <c r="T108" s="5" t="s">
        <v>23</v>
      </c>
    </row>
    <row r="109" spans="15:29" x14ac:dyDescent="0.25">
      <c r="O109" s="11" t="s">
        <v>24</v>
      </c>
      <c r="P109" s="12" t="s">
        <v>25</v>
      </c>
      <c r="Q109" s="12" t="s">
        <v>26</v>
      </c>
      <c r="R109" s="12" t="s">
        <v>3</v>
      </c>
      <c r="S109" s="12" t="s">
        <v>4</v>
      </c>
      <c r="T109" s="13" t="s">
        <v>27</v>
      </c>
      <c r="U109" s="24" t="s">
        <v>7</v>
      </c>
    </row>
    <row r="110" spans="15:29" x14ac:dyDescent="0.25">
      <c r="O110" s="14">
        <v>1</v>
      </c>
      <c r="P110" s="12">
        <f>$T$53-O53</f>
        <v>6.2727117117110653E-3</v>
      </c>
      <c r="Q110" s="12">
        <f>$T$53-P53</f>
        <v>2.3513927927925393E-2</v>
      </c>
      <c r="R110" s="12">
        <f>$T$53-Q53</f>
        <v>7.5950090090082245E-3</v>
      </c>
      <c r="S110" s="12"/>
      <c r="T110" s="12">
        <f>$T$53-S53</f>
        <v>7.51798198198117E-3</v>
      </c>
      <c r="U110" s="13">
        <v>0.86036933333324683</v>
      </c>
    </row>
    <row r="111" spans="15:29" x14ac:dyDescent="0.25">
      <c r="O111" s="11">
        <v>2</v>
      </c>
      <c r="P111" s="12">
        <f>$T$54-O54</f>
        <v>1.223034703196213E-2</v>
      </c>
      <c r="Q111" s="12">
        <f>$T$54-P54</f>
        <v>1.1162538812784062E-2</v>
      </c>
      <c r="R111" s="12">
        <f>$T$54-Q54</f>
        <v>1.9439936073057162E-2</v>
      </c>
      <c r="S111" s="12"/>
      <c r="T111" s="12">
        <f>$T$54-S54</f>
        <v>2.0340621004563908E-2</v>
      </c>
      <c r="U111" s="13">
        <v>0.92516733333323964</v>
      </c>
    </row>
    <row r="112" spans="15:29" x14ac:dyDescent="0.25">
      <c r="O112" s="14">
        <v>3</v>
      </c>
      <c r="P112" s="12">
        <f>$T$55-O55</f>
        <v>3.1736805555552028E-2</v>
      </c>
      <c r="Q112" s="12">
        <f>$T$55-P55</f>
        <v>9.5236111111101085E-3</v>
      </c>
      <c r="R112" s="12">
        <f>$T$55-Q55</f>
        <v>3.8081249999995848E-2</v>
      </c>
      <c r="S112" s="12"/>
      <c r="T112" s="12">
        <f>$T$55-S55</f>
        <v>3.5111805555551712E-2</v>
      </c>
      <c r="U112" s="13">
        <v>0.90224999999990885</v>
      </c>
    </row>
    <row r="113" spans="15:21" x14ac:dyDescent="0.25">
      <c r="O113" s="11">
        <v>4</v>
      </c>
      <c r="P113" s="12">
        <f>$T$56-O56</f>
        <v>4.5939361502342457E-2</v>
      </c>
      <c r="Q113" s="12">
        <f>$T$56-P56</f>
        <v>1.4372460093895145E-2</v>
      </c>
      <c r="R113" s="12">
        <f>$T$56-Q56</f>
        <v>5.8689361502341053E-2</v>
      </c>
      <c r="S113" s="12"/>
      <c r="T113" s="12">
        <f>$T$56-S56</f>
        <v>4.1690065727695069E-2</v>
      </c>
      <c r="U113" s="13">
        <v>0.89830133333324269</v>
      </c>
    </row>
    <row r="153" spans="12:13" x14ac:dyDescent="0.25">
      <c r="L153" t="s">
        <v>39</v>
      </c>
    </row>
    <row r="154" spans="12:13" x14ac:dyDescent="0.25">
      <c r="L154" s="22" t="s">
        <v>1</v>
      </c>
      <c r="M154" s="36">
        <f>AVERAGE(O63:O66,O70:O73,O77:O80,P84:P87,P92:P95,W63:W66,W70:W73,W77:W80,X84:X87,X92:X95,X100:X103,P100:P103,P110:P113)</f>
        <v>5.9947321600454948E-2</v>
      </c>
    </row>
    <row r="155" spans="12:13" x14ac:dyDescent="0.25">
      <c r="L155" s="22" t="s">
        <v>15</v>
      </c>
      <c r="M155" s="36">
        <f>AVERAGE(P62:P66,P70:P73,P77:P80,Q84:Q87,Q92:Q95,X63:X66,X70:X73,X77:X80,Y84:Y87,Y92:Y95,Q100:Q103,Y100:Y103,Q110:Q113)</f>
        <v>2.8729811365210373E-2</v>
      </c>
    </row>
    <row r="156" spans="12:13" x14ac:dyDescent="0.25">
      <c r="L156" s="22" t="s">
        <v>3</v>
      </c>
      <c r="M156" s="36">
        <f>AVERAGE(Y77:Y80,Y70:Y73,Y63:Y66,Q63:Q66,Q70:Q73,Q77:Q80,R84:R87,Z84:Z87,R92:R95,Z92:Z95,Z100:Z103,R100:R103,R110:R113)</f>
        <v>5.8900059696826226E-2</v>
      </c>
    </row>
    <row r="157" spans="12:13" x14ac:dyDescent="0.25">
      <c r="L157" s="22" t="s">
        <v>4</v>
      </c>
      <c r="M157" s="22">
        <f>AVERAGE(Z77,Z78,Z80,S84:S87,S77:S80,R70:R73,R63:R66,Z63:Z66,Z70:Z73)</f>
        <v>5.2565804909899781E-2</v>
      </c>
    </row>
    <row r="158" spans="12:13" x14ac:dyDescent="0.25">
      <c r="L158" s="22" t="s">
        <v>27</v>
      </c>
      <c r="M158" s="36">
        <f>AVERAGE(T110:T113,T100:T103,AB100:AB103,AB92:AB95,T92:T95,T84:T87,AB84:AB87,S77:S80,AA77:AA80,AA70:AA73,AA63:AA66,S63:S66,S70:S73)</f>
        <v>5.8471531166920263E-2</v>
      </c>
    </row>
    <row r="159" spans="12:13" x14ac:dyDescent="0.25">
      <c r="L159" s="22"/>
      <c r="M159" s="22"/>
    </row>
    <row r="161" spans="12:13" x14ac:dyDescent="0.25">
      <c r="L161" s="22" t="s">
        <v>1</v>
      </c>
      <c r="M161" s="36">
        <f>AVERAGE(O70,O77,P84,P92,P100,W70,W77,X84,X92,X100,X107,P110,P117,W63,O63)</f>
        <v>2.6023379637150082E-2</v>
      </c>
    </row>
    <row r="162" spans="12:13" x14ac:dyDescent="0.25">
      <c r="L162" s="22" t="s">
        <v>15</v>
      </c>
      <c r="M162" s="36">
        <f>AVERAGE(P70,P77,Q84,Q110,Q100,X70,X77,Y84,Y92,Y100,X63,Q92,P63)</f>
        <v>1.0962563739785705E-2</v>
      </c>
    </row>
    <row r="163" spans="12:13" x14ac:dyDescent="0.25">
      <c r="L163" s="22" t="s">
        <v>3</v>
      </c>
      <c r="M163" s="36">
        <f>AVERAGE(Q77,R84,R92,R100,Q70,Q63,Y63,Y70,Y77,Z84,Z92,Z100,R110)</f>
        <v>2.6267010247402675E-2</v>
      </c>
    </row>
    <row r="164" spans="12:13" x14ac:dyDescent="0.25">
      <c r="L164" s="22" t="s">
        <v>4</v>
      </c>
      <c r="M164" s="36">
        <f>AVERAGE(S84,Z77,R77,R70,Z70,Z63,R63)</f>
        <v>2.8969651912060364E-2</v>
      </c>
    </row>
    <row r="165" spans="12:13" x14ac:dyDescent="0.25">
      <c r="L165" s="22" t="s">
        <v>27</v>
      </c>
      <c r="M165" s="36">
        <f>AVERAGE(T110,T100,AB100,AB92,T92,T84,S77,AB84,AA77,S70,AA70,AA63,S63)</f>
        <v>2.5575766098457259E-2</v>
      </c>
    </row>
    <row r="166" spans="12:13" x14ac:dyDescent="0.25">
      <c r="L166" s="22"/>
      <c r="M166" s="22"/>
    </row>
  </sheetData>
  <pageMargins left="0.7" right="0.7" top="0.75" bottom="0.75" header="0.3" footer="0.3"/>
  <pageSetup paperSize="9" orientation="portrait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nollayksi</vt:lpstr>
      <vt:lpstr>nollakaksi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 Koski</dc:creator>
  <cp:lastModifiedBy>Minja Koski</cp:lastModifiedBy>
  <dcterms:created xsi:type="dcterms:W3CDTF">2025-02-05T15:35:06Z</dcterms:created>
  <dcterms:modified xsi:type="dcterms:W3CDTF">2025-02-20T15:14:05Z</dcterms:modified>
</cp:coreProperties>
</file>