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360" yWindow="405" windowWidth="18855" windowHeight="11985" activeTab="1"/>
  </bookViews>
  <sheets>
    <sheet name="Ошибки" sheetId="4" r:id="rId1"/>
    <sheet name="Структура ИМ" sheetId="2" r:id="rId2"/>
    <sheet name="Требовния к ИМ" sheetId="1" r:id="rId3"/>
    <sheet name="Лист3" sheetId="3" r:id="rId4"/>
  </sheets>
  <calcPr calcId="125725"/>
</workbook>
</file>

<file path=xl/calcChain.xml><?xml version="1.0" encoding="utf-8"?>
<calcChain xmlns="http://schemas.openxmlformats.org/spreadsheetml/2006/main">
  <c r="Q87" i="2"/>
  <c r="AA87"/>
  <c r="Q88"/>
  <c r="AA88"/>
  <c r="Q89"/>
  <c r="AA89"/>
  <c r="Q90"/>
  <c r="AA90"/>
  <c r="Q91"/>
  <c r="AA91"/>
  <c r="Q92"/>
  <c r="AA92"/>
  <c r="Q93"/>
  <c r="AA93"/>
  <c r="Q94"/>
  <c r="AA94"/>
  <c r="Q95"/>
  <c r="AA95"/>
  <c r="Q96"/>
  <c r="AA96"/>
  <c r="Q97"/>
  <c r="AA97"/>
  <c r="Q98"/>
  <c r="AA98"/>
  <c r="Q99"/>
  <c r="AA99"/>
  <c r="Q100"/>
  <c r="AA100"/>
  <c r="Q101"/>
  <c r="AA101"/>
  <c r="Q102"/>
  <c r="AA102"/>
  <c r="Q103"/>
  <c r="AA103"/>
  <c r="Q104"/>
  <c r="AA104"/>
  <c r="Q105"/>
  <c r="AA105"/>
  <c r="AA83"/>
  <c r="Q83"/>
  <c r="AA82"/>
  <c r="Q82"/>
  <c r="Q70"/>
  <c r="AA70"/>
  <c r="Q71"/>
  <c r="AA71"/>
  <c r="Q72"/>
  <c r="AA72"/>
  <c r="Q73"/>
  <c r="AA73"/>
  <c r="Q74"/>
  <c r="AA74"/>
  <c r="Q75"/>
  <c r="AA75"/>
  <c r="Q76"/>
  <c r="AA76"/>
  <c r="Q77"/>
  <c r="AA77"/>
  <c r="Q78"/>
  <c r="AA78"/>
  <c r="Q79"/>
  <c r="AA79"/>
  <c r="Q80"/>
  <c r="AA80"/>
  <c r="AA69"/>
  <c r="Q81"/>
  <c r="K83"/>
  <c r="N83"/>
  <c r="K82"/>
  <c r="N82"/>
  <c r="Q86"/>
  <c r="Q69"/>
  <c r="AA31"/>
  <c r="AA32"/>
  <c r="AA33"/>
  <c r="AA30"/>
  <c r="K69"/>
  <c r="N69"/>
  <c r="K68"/>
  <c r="Q68" s="1"/>
  <c r="N68"/>
  <c r="K100"/>
  <c r="N100"/>
  <c r="K101"/>
  <c r="N101"/>
  <c r="K102"/>
  <c r="N102"/>
  <c r="K103"/>
  <c r="N103"/>
  <c r="K104"/>
  <c r="N104"/>
  <c r="K105"/>
  <c r="N105"/>
  <c r="K77"/>
  <c r="N77"/>
  <c r="K78"/>
  <c r="N78"/>
  <c r="K79"/>
  <c r="N79"/>
  <c r="K80"/>
  <c r="N80"/>
  <c r="F9" i="4"/>
  <c r="F10"/>
  <c r="F11"/>
  <c r="F12"/>
  <c r="F13"/>
  <c r="F8"/>
  <c r="K146" i="2"/>
  <c r="N146"/>
  <c r="K81"/>
  <c r="N81"/>
  <c r="K130"/>
  <c r="N130"/>
  <c r="K128"/>
  <c r="N128"/>
  <c r="K122" l="1"/>
  <c r="N122"/>
  <c r="K120"/>
  <c r="N120"/>
  <c r="K96"/>
  <c r="N96"/>
  <c r="K97"/>
  <c r="N97"/>
  <c r="K98"/>
  <c r="N98"/>
  <c r="K99"/>
  <c r="N99"/>
  <c r="K61"/>
  <c r="N61"/>
  <c r="K144"/>
  <c r="N144"/>
  <c r="K145"/>
  <c r="N145"/>
  <c r="K143"/>
  <c r="N143"/>
  <c r="K142"/>
  <c r="N142"/>
  <c r="N86"/>
  <c r="N87"/>
  <c r="N88"/>
  <c r="N89"/>
  <c r="N90"/>
  <c r="N91"/>
  <c r="N92"/>
  <c r="N93"/>
  <c r="N94"/>
  <c r="N95"/>
  <c r="K86"/>
  <c r="AA86" s="1"/>
  <c r="K87"/>
  <c r="K88"/>
  <c r="K89"/>
  <c r="K90"/>
  <c r="K91"/>
  <c r="K92"/>
  <c r="K93"/>
  <c r="K94"/>
  <c r="K95"/>
  <c r="K59"/>
  <c r="N59"/>
  <c r="K60"/>
  <c r="N60"/>
  <c r="K141"/>
  <c r="N141"/>
  <c r="K140"/>
  <c r="N140"/>
  <c r="K139"/>
  <c r="N139"/>
  <c r="N76"/>
  <c r="K76"/>
  <c r="N75"/>
  <c r="K75"/>
  <c r="N70"/>
  <c r="K70"/>
  <c r="J85"/>
  <c r="N116"/>
  <c r="K116"/>
  <c r="N118"/>
  <c r="K118"/>
  <c r="K135"/>
  <c r="N135"/>
  <c r="K136"/>
  <c r="N136"/>
  <c r="K137"/>
  <c r="N137"/>
  <c r="K138"/>
  <c r="N138"/>
  <c r="K124"/>
  <c r="N124"/>
  <c r="K126"/>
  <c r="N126"/>
  <c r="K133"/>
  <c r="N133"/>
  <c r="K134"/>
  <c r="N134"/>
  <c r="N108"/>
  <c r="N109"/>
  <c r="N110"/>
  <c r="N111"/>
  <c r="N112"/>
  <c r="N113"/>
  <c r="N114"/>
  <c r="N115"/>
  <c r="N117"/>
  <c r="N119"/>
  <c r="N121"/>
  <c r="N123"/>
  <c r="N125"/>
  <c r="N127"/>
  <c r="N129"/>
  <c r="N131"/>
  <c r="N132"/>
  <c r="N71"/>
  <c r="N67"/>
  <c r="N72"/>
  <c r="N73"/>
  <c r="N74"/>
  <c r="N66"/>
  <c r="N42"/>
  <c r="N43"/>
  <c r="N44"/>
  <c r="N45"/>
  <c r="N46"/>
  <c r="N47"/>
  <c r="N48"/>
  <c r="N49"/>
  <c r="N50"/>
  <c r="N51"/>
  <c r="N52"/>
  <c r="N53"/>
  <c r="N54"/>
  <c r="N55"/>
  <c r="N56"/>
  <c r="N57"/>
  <c r="N58"/>
  <c r="N41"/>
  <c r="N37"/>
  <c r="N38"/>
  <c r="N31"/>
  <c r="N32"/>
  <c r="N33"/>
  <c r="N30"/>
  <c r="N26"/>
  <c r="N25"/>
  <c r="N18"/>
  <c r="N19"/>
  <c r="N20"/>
  <c r="N21"/>
  <c r="N17"/>
  <c r="K108"/>
  <c r="K109"/>
  <c r="K110"/>
  <c r="K111"/>
  <c r="K112"/>
  <c r="K113"/>
  <c r="K114"/>
  <c r="K115"/>
  <c r="K117"/>
  <c r="K119"/>
  <c r="K121"/>
  <c r="K123"/>
  <c r="K125"/>
  <c r="K127"/>
  <c r="K129"/>
  <c r="K131"/>
  <c r="K132"/>
  <c r="J107"/>
  <c r="J65"/>
  <c r="J40"/>
  <c r="J36"/>
  <c r="J29"/>
  <c r="J24"/>
  <c r="J16"/>
  <c r="J3"/>
  <c r="N11"/>
  <c r="N12"/>
  <c r="N13"/>
  <c r="K11"/>
  <c r="K12"/>
  <c r="K13"/>
  <c r="K71"/>
  <c r="K67"/>
  <c r="Q67" s="1"/>
  <c r="K72"/>
  <c r="K73"/>
  <c r="K74"/>
  <c r="K66"/>
  <c r="Q66" s="1"/>
  <c r="K42"/>
  <c r="K43"/>
  <c r="K44"/>
  <c r="K45"/>
  <c r="K46"/>
  <c r="K47"/>
  <c r="K48"/>
  <c r="K49"/>
  <c r="K50"/>
  <c r="K51"/>
  <c r="K52"/>
  <c r="K53"/>
  <c r="K54"/>
  <c r="K55"/>
  <c r="K56"/>
  <c r="K57"/>
  <c r="K58"/>
  <c r="K41"/>
  <c r="K37"/>
  <c r="K38"/>
  <c r="K31"/>
  <c r="Q31" s="1"/>
  <c r="K32"/>
  <c r="Q32" s="1"/>
  <c r="K33"/>
  <c r="Q33" s="1"/>
  <c r="K30"/>
  <c r="Q30" s="1"/>
  <c r="K26"/>
  <c r="K25"/>
  <c r="K18"/>
  <c r="K19"/>
  <c r="K20"/>
  <c r="K21"/>
  <c r="K17"/>
  <c r="K5"/>
  <c r="K6"/>
  <c r="K7"/>
  <c r="K8"/>
  <c r="K9"/>
  <c r="K10"/>
  <c r="K4"/>
  <c r="C61" i="3" l="1"/>
  <c r="C44"/>
  <c r="N10" i="2"/>
  <c r="N5"/>
  <c r="N6"/>
  <c r="N7"/>
  <c r="N8"/>
  <c r="N9"/>
  <c r="N4"/>
</calcChain>
</file>

<file path=xl/sharedStrings.xml><?xml version="1.0" encoding="utf-8"?>
<sst xmlns="http://schemas.openxmlformats.org/spreadsheetml/2006/main" count="1111" uniqueCount="340">
  <si>
    <t>№</t>
  </si>
  <si>
    <t>Требование</t>
  </si>
  <si>
    <t>Отметка о выполнении</t>
  </si>
  <si>
    <t>Примечание</t>
  </si>
  <si>
    <t>Возможность использования для ИМ с командой "СТОП"</t>
  </si>
  <si>
    <t>Использование структур: каждый ИМ - экзепляр структуры (единая структура для всех ИМ)</t>
  </si>
  <si>
    <t>Блок управления ИМ должен быть написан на Си</t>
  </si>
  <si>
    <t>Возврат крана при самопроизвольной перестановке (дожим при перестановке)</t>
  </si>
  <si>
    <t>Формирование сигналов "не открыт", "не закрыт", "самопроизвольное открытие", "самопроизвольное закрытие", "неисправность концевиков", "обрыв цепи закрытия", "обрыв цепи открытия".</t>
  </si>
  <si>
    <t>Дожим с HMI не открытого/не закрытого ИМ не зависимо от запрета ручного управления данным ИМ</t>
  </si>
  <si>
    <t xml:space="preserve">Дата внесения </t>
  </si>
  <si>
    <t>раздельно по командам с возможностью отключения</t>
  </si>
  <si>
    <t>Возможность быстрой смены типа ИМ (унификация блока при подключении к внешней логике)</t>
  </si>
  <si>
    <t>рассмотреть при реализации</t>
  </si>
  <si>
    <t>+ резервные биты</t>
  </si>
  <si>
    <t>Передача в HMI посредством %R, n байт на каждый ИМ</t>
  </si>
  <si>
    <t>Контроль версий блока</t>
  </si>
  <si>
    <t>Поддержка блока (своевременное внесение изменений, исправлений)</t>
  </si>
  <si>
    <t>Таймеры на сигнализацию и подачу команд задержку для повторной подачи команд с возможностью изменения значений</t>
  </si>
  <si>
    <t>при "первом скане" ИМ не должны изменять своего текущего положения ()</t>
  </si>
  <si>
    <t>Возможность использования сигналов диагностики (КЦД, КЦУ и т.п.), Изменяемый тип КЦУ</t>
  </si>
  <si>
    <t>Не страгивание кранов (вне зависити от их положения) при включении контролера, перезаписи программы, при переключении руч/авт, дист управление и др. манипуляций не связанных с подачей команд с АРМ или алгоритмом управления</t>
  </si>
  <si>
    <t>Возможность использования инверскной логики (МУК)</t>
  </si>
  <si>
    <t>Реализация имитации внутри блока (без воздействия на внешние переменные)</t>
  </si>
  <si>
    <t>наличие слова статусов и слова ошибок для передачи на верхний уровень и использования в логике проекта</t>
  </si>
  <si>
    <t>Тип ИМ по имени</t>
  </si>
  <si>
    <t>подключение блока посредством 2х входов (Авт. Откр, Авт. Закр.)</t>
  </si>
  <si>
    <t>RU</t>
  </si>
  <si>
    <t>AL</t>
  </si>
  <si>
    <t>Обобщенная неисправность</t>
  </si>
  <si>
    <t>BAN</t>
  </si>
  <si>
    <t>Запрет ручного управления</t>
  </si>
  <si>
    <t>BTN_OF</t>
  </si>
  <si>
    <t>Кнопка Закрыть/Отключить</t>
  </si>
  <si>
    <t>BTN_ON</t>
  </si>
  <si>
    <t>Кнопка Открыть/Включить</t>
  </si>
  <si>
    <t>ON</t>
  </si>
  <si>
    <t>Открыт/Включен</t>
  </si>
  <si>
    <t>OF</t>
  </si>
  <si>
    <t>Закрыт/Выключен</t>
  </si>
  <si>
    <t>ONq</t>
  </si>
  <si>
    <t>Команда на открытие/включение</t>
  </si>
  <si>
    <t>OFq</t>
  </si>
  <si>
    <t>Команда на закрытие/выключение</t>
  </si>
  <si>
    <t>Ручной/автомат</t>
  </si>
  <si>
    <t>RUs</t>
  </si>
  <si>
    <t>Ручной/автомат сигнализация</t>
  </si>
  <si>
    <t>BOOL</t>
  </si>
  <si>
    <t>Narab</t>
  </si>
  <si>
    <t>Наработка</t>
  </si>
  <si>
    <t>Real</t>
  </si>
  <si>
    <t>Дискретные входы</t>
  </si>
  <si>
    <t>Дискретные выходы</t>
  </si>
  <si>
    <t>Команды автоматические</t>
  </si>
  <si>
    <t>Кнопки</t>
  </si>
  <si>
    <t>Настройки</t>
  </si>
  <si>
    <t>Статусы</t>
  </si>
  <si>
    <t>Открыт/включен</t>
  </si>
  <si>
    <t>Закрыт/выключен</t>
  </si>
  <si>
    <t>Открыть/включить</t>
  </si>
  <si>
    <t>Закрыть/выключить</t>
  </si>
  <si>
    <t>Время контроля цепей управления</t>
  </si>
  <si>
    <t>Время формирования сигнала "нестрагивание"</t>
  </si>
  <si>
    <t>Время формирования сигналов "не открыт, не закрыт"</t>
  </si>
  <si>
    <t>Время дожима</t>
  </si>
  <si>
    <t xml:space="preserve">Время перестановки в режиме имитации </t>
  </si>
  <si>
    <t>BOOl</t>
  </si>
  <si>
    <t>FLT</t>
  </si>
  <si>
    <t>Не открыт/не включен</t>
  </si>
  <si>
    <t>Не закрыт/не выключен</t>
  </si>
  <si>
    <t>SPON</t>
  </si>
  <si>
    <t>SPOF</t>
  </si>
  <si>
    <t>Самопроизвольное открытие / включение</t>
  </si>
  <si>
    <t>Самопроизвольное закрытие / выключение</t>
  </si>
  <si>
    <t>Неисправность конечных выключателей</t>
  </si>
  <si>
    <t>KV_FLT</t>
  </si>
  <si>
    <t>Открыть: ЦУ неисправна</t>
  </si>
  <si>
    <t>Закрыть: ЦУ неисправна</t>
  </si>
  <si>
    <t>KCU_ON_FLT</t>
  </si>
  <si>
    <t>KCU_OF_FLT</t>
  </si>
  <si>
    <t>Нестрагивание на открытие</t>
  </si>
  <si>
    <t>Нестрагивание на закрытие</t>
  </si>
  <si>
    <t>KCU_ON</t>
  </si>
  <si>
    <t>KCU_OF</t>
  </si>
  <si>
    <t>Контроль цепи открытия</t>
  </si>
  <si>
    <t>Контроль цепи закрытия</t>
  </si>
  <si>
    <t xml:space="preserve">Кнопка открыть / включить </t>
  </si>
  <si>
    <t>Кнопка закрыть / выключить</t>
  </si>
  <si>
    <t>Ручное управление сигнализация</t>
  </si>
  <si>
    <t>Запрет РУ</t>
  </si>
  <si>
    <t>Запрет выхода</t>
  </si>
  <si>
    <t>REAL</t>
  </si>
  <si>
    <t>Время наработки, ч / количество открытий</t>
  </si>
  <si>
    <t>TYPE_KCU</t>
  </si>
  <si>
    <t>STOP</t>
  </si>
  <si>
    <t>Остановить</t>
  </si>
  <si>
    <t>Ver</t>
  </si>
  <si>
    <t>Версия блока</t>
  </si>
  <si>
    <t>Инициализация при включении (перемещать / не перемещать)</t>
  </si>
  <si>
    <t>Init</t>
  </si>
  <si>
    <t>Дожим при самопроизвольной перестановке</t>
  </si>
  <si>
    <t>ON_IMIT</t>
  </si>
  <si>
    <t>Имитатор</t>
  </si>
  <si>
    <t>Move</t>
  </si>
  <si>
    <t>Перемещение</t>
  </si>
  <si>
    <t>Форсировать открытие</t>
  </si>
  <si>
    <t>Форсировать закрытие</t>
  </si>
  <si>
    <t>ONForce</t>
  </si>
  <si>
    <t>OFForce</t>
  </si>
  <si>
    <t>ONForceEN</t>
  </si>
  <si>
    <t>OFForceEN</t>
  </si>
  <si>
    <t>Включить форсировку открытия</t>
  </si>
  <si>
    <t>Включить форсировку закрытия</t>
  </si>
  <si>
    <t>Включить КЦУ команды ON</t>
  </si>
  <si>
    <t>Включить КЦУ команды OFF</t>
  </si>
  <si>
    <t>KCU_ON_EN</t>
  </si>
  <si>
    <t>KCU_OF_EN</t>
  </si>
  <si>
    <t>NarabReset</t>
  </si>
  <si>
    <t>T_Force</t>
  </si>
  <si>
    <t>Таймер форсировки</t>
  </si>
  <si>
    <t>T_Press</t>
  </si>
  <si>
    <t>T_Imit</t>
  </si>
  <si>
    <t>Ручное /автоматическое управление</t>
  </si>
  <si>
    <t>Срабатывание муфты ограничения момента</t>
  </si>
  <si>
    <t>Disable</t>
  </si>
  <si>
    <t>Отключение обработки блока</t>
  </si>
  <si>
    <t>Come_Back</t>
  </si>
  <si>
    <t>T_Block</t>
  </si>
  <si>
    <t>Время между подачей повторных команд</t>
  </si>
  <si>
    <t>M_Mufft</t>
  </si>
  <si>
    <t>MUK</t>
  </si>
  <si>
    <t>Использование управления с МУК</t>
  </si>
  <si>
    <t>IM.</t>
  </si>
  <si>
    <t>KR1.</t>
  </si>
  <si>
    <t>DI.</t>
  </si>
  <si>
    <t>DO.</t>
  </si>
  <si>
    <t>AVT.</t>
  </si>
  <si>
    <t>BTN.</t>
  </si>
  <si>
    <t>ALG.</t>
  </si>
  <si>
    <t>CFG.</t>
  </si>
  <si>
    <t>ST.</t>
  </si>
  <si>
    <t>Сбросить счетчик включений / наработку</t>
  </si>
  <si>
    <t>Тип КЦУ (с переключением входа при выдаче выхода или без переключения)</t>
  </si>
  <si>
    <t>T_NotMove</t>
  </si>
  <si>
    <t>T_NotCO</t>
  </si>
  <si>
    <t>T_KCU</t>
  </si>
  <si>
    <t>Время до срабатывания аварии</t>
  </si>
  <si>
    <t>T_Alarm</t>
  </si>
  <si>
    <t>Команды из алгоритма</t>
  </si>
  <si>
    <t>notON</t>
  </si>
  <si>
    <t>notOF</t>
  </si>
  <si>
    <t>notMove_ON</t>
  </si>
  <si>
    <t>notMove_OF</t>
  </si>
  <si>
    <t>Происходит перемещение ИМ</t>
  </si>
  <si>
    <t>Ошибки</t>
  </si>
  <si>
    <t>TMP.</t>
  </si>
  <si>
    <t>Необходимо разделить список Статусы на ошибки и статусы. Значения таймеров в секундах. Необходимо сделатьстатусы по состоянию механизма (открыт, закрыт, открывается, закрывается, промежутоное положение, открытие с АРМ, закрытие с АРМ, открытие по алгоритму, закрытие по алгоритму)</t>
  </si>
  <si>
    <t>Дыба А.В</t>
  </si>
  <si>
    <t>AVT.STOP забыл</t>
  </si>
  <si>
    <t>Родионов Р</t>
  </si>
  <si>
    <t>1. Предусмотреть типы механизмов как прямые, так и инвертированные (например, 1Х2: открыт, открыть-закрыть и 1Х2: закрыт, открыть-закрыть).</t>
  </si>
  <si>
    <t>Аксенов Н</t>
  </si>
  <si>
    <t>T_Alarm_EN</t>
  </si>
  <si>
    <t>T_NotMove_EN</t>
  </si>
  <si>
    <t>T_NotCO_EN</t>
  </si>
  <si>
    <t>Время до срабатывания аварии. Конец счета</t>
  </si>
  <si>
    <t>Время формирования сигнала "нестрагивание". Конец счета</t>
  </si>
  <si>
    <t>Время формирования сигналов "не открыт, не закрыт". Конец счета</t>
  </si>
  <si>
    <t>Время контроля цепей управления закрытия</t>
  </si>
  <si>
    <t>Время контроля цепей управления открытия</t>
  </si>
  <si>
    <t>T_KCU_ON</t>
  </si>
  <si>
    <t>T_KCU_OF</t>
  </si>
  <si>
    <t>AVT_ON1</t>
  </si>
  <si>
    <t>AVT_OF1</t>
  </si>
  <si>
    <t>#define</t>
  </si>
  <si>
    <t>Vibr</t>
  </si>
  <si>
    <t>Вибрация</t>
  </si>
  <si>
    <t>Низкий уровень масла</t>
  </si>
  <si>
    <t>FLT_</t>
  </si>
  <si>
    <t>Любая ошибка</t>
  </si>
  <si>
    <t>Массив ошибок (16 бит)</t>
  </si>
  <si>
    <t>Err_</t>
  </si>
  <si>
    <t>Команда не выполнилась</t>
  </si>
  <si>
    <t>Неисправность концевых выключателей</t>
  </si>
  <si>
    <t>Резерв</t>
  </si>
  <si>
    <t>Не страгивание на закрытие</t>
  </si>
  <si>
    <t>Не страгивание на открытие</t>
  </si>
  <si>
    <t>Обрыв цепи концевого выключателя "Закрыт"</t>
  </si>
  <si>
    <t>Обрыв цепи концевого выключателя "Открыт"</t>
  </si>
  <si>
    <t>Обрыв цепи соленоидов (сигнал с МУК)</t>
  </si>
  <si>
    <t>Значение уставки таймера на перестановку не корректно</t>
  </si>
  <si>
    <t>Значение уставки таймера на страгивание не корректно</t>
  </si>
  <si>
    <t xml:space="preserve">Самопроизвольное закрытие </t>
  </si>
  <si>
    <t>Самопроизвольное открытие</t>
  </si>
  <si>
    <t>Массив статусов (16 бит)</t>
  </si>
  <si>
    <t>Status_</t>
  </si>
  <si>
    <t>Закрыт</t>
  </si>
  <si>
    <t>Открыт</t>
  </si>
  <si>
    <t>Закрывается</t>
  </si>
  <si>
    <t>Открывается</t>
  </si>
  <si>
    <t>Закрытие с АРМа</t>
  </si>
  <si>
    <t>Закрытие по алгоритму</t>
  </si>
  <si>
    <t>Открытие с АРМа</t>
  </si>
  <si>
    <t>Открытие по алгоритму</t>
  </si>
  <si>
    <t xml:space="preserve">Промежуточное положение </t>
  </si>
  <si>
    <t>C_Q1_</t>
  </si>
  <si>
    <t>Команда "Закрыть"</t>
  </si>
  <si>
    <t>C_Q2_</t>
  </si>
  <si>
    <t>Команда "Открыть"</t>
  </si>
  <si>
    <t>AH_</t>
  </si>
  <si>
    <t>Ручной режим (1 ручной/0 автомат)</t>
  </si>
  <si>
    <t>IMITC</t>
  </si>
  <si>
    <t>Имитатор включен</t>
  </si>
  <si>
    <t>Ch_C_</t>
  </si>
  <si>
    <t>Контроль цепи концевого выключателя "Закрыт"</t>
  </si>
  <si>
    <t>Ch_O_</t>
  </si>
  <si>
    <t>Контроль цепи концевого выключателя "Открыт"</t>
  </si>
  <si>
    <t xml:space="preserve"> </t>
  </si>
  <si>
    <t>Значение по умолчанию (1 если не используется)</t>
  </si>
  <si>
    <t>In_Rd_</t>
  </si>
  <si>
    <t>Контроль цепи соленоидов (готовность с МУК)</t>
  </si>
  <si>
    <t>Lim_C_</t>
  </si>
  <si>
    <t>Закрыт (%I)</t>
  </si>
  <si>
    <t>Lim_O_</t>
  </si>
  <si>
    <t>Открыт (%I)</t>
  </si>
  <si>
    <t>Tm_All_</t>
  </si>
  <si>
    <t>DINT</t>
  </si>
  <si>
    <t xml:space="preserve">Уставка на перестановку </t>
  </si>
  <si>
    <t>Значение по умолчанию (сек.)</t>
  </si>
  <si>
    <t>Tm_not_</t>
  </si>
  <si>
    <t>INT</t>
  </si>
  <si>
    <t xml:space="preserve">Уставка на страгивание </t>
  </si>
  <si>
    <t xml:space="preserve">Значение по умолчанию (сек.) </t>
  </si>
  <si>
    <t>Tm_off_</t>
  </si>
  <si>
    <t xml:space="preserve">Уставка защиты повторного пуска </t>
  </si>
  <si>
    <t>Tm_bst_</t>
  </si>
  <si>
    <t xml:space="preserve">Уставка дожима </t>
  </si>
  <si>
    <t>Выходные параметры</t>
  </si>
  <si>
    <t>Out_C_</t>
  </si>
  <si>
    <t>Выходной сигнал "Закрыть" (%Q)</t>
  </si>
  <si>
    <t>Out_O_</t>
  </si>
  <si>
    <t>Выходной сигнал "Открыть" (%Q)</t>
  </si>
  <si>
    <t>Отсутствие напряжения</t>
  </si>
  <si>
    <t>Низкое давление масла</t>
  </si>
  <si>
    <t>Poil</t>
  </si>
  <si>
    <t>U_OF</t>
  </si>
  <si>
    <t>Loil</t>
  </si>
  <si>
    <t>Служебная область</t>
  </si>
  <si>
    <t>DO_Ban</t>
  </si>
  <si>
    <t>RU_Ban</t>
  </si>
  <si>
    <t>MUpr</t>
  </si>
  <si>
    <t>AUpr</t>
  </si>
  <si>
    <t>T_Block_ON_EN</t>
  </si>
  <si>
    <t>T_Block_OF_EN</t>
  </si>
  <si>
    <t>Время между подачей повторных команд открытия. Конец счета</t>
  </si>
  <si>
    <t>Время между подачей повторных команд закрытия. Конец счета</t>
  </si>
  <si>
    <t>T_Block_ON</t>
  </si>
  <si>
    <t>T_Block_OF</t>
  </si>
  <si>
    <t>Время между подачей повторных команд открытия</t>
  </si>
  <si>
    <t>Время между подачей повторных команд закрытия</t>
  </si>
  <si>
    <t>T_Move_ON</t>
  </si>
  <si>
    <t>T_Move_OF</t>
  </si>
  <si>
    <t>T_Move_ON_EN</t>
  </si>
  <si>
    <t>T_Move_OF_EN</t>
  </si>
  <si>
    <t>T_Press_ON_EN</t>
  </si>
  <si>
    <t>T_Press_OF_EN</t>
  </si>
  <si>
    <t>Время дожима открытия. Конец счета</t>
  </si>
  <si>
    <t>Время дожима закрытия. Конец счета</t>
  </si>
  <si>
    <t>T_Press_ON</t>
  </si>
  <si>
    <t>T_Press_OF</t>
  </si>
  <si>
    <t>Время дожима открытия</t>
  </si>
  <si>
    <t>Время дожима закрытия</t>
  </si>
  <si>
    <t>TYPE_IM</t>
  </si>
  <si>
    <t>TYPE_CMD</t>
  </si>
  <si>
    <t>WORD</t>
  </si>
  <si>
    <t>Тип блока</t>
  </si>
  <si>
    <t>Тип управления: 1 команда / 2 команды</t>
  </si>
  <si>
    <t>Открыть</t>
  </si>
  <si>
    <t>Закрыть</t>
  </si>
  <si>
    <t>Word</t>
  </si>
  <si>
    <t>MR</t>
  </si>
  <si>
    <t>MB</t>
  </si>
  <si>
    <t>PS.</t>
  </si>
  <si>
    <t>Open</t>
  </si>
  <si>
    <t>Close</t>
  </si>
  <si>
    <t>u_SPON</t>
  </si>
  <si>
    <t>u_SPOF</t>
  </si>
  <si>
    <t>PRIORITY_RU</t>
  </si>
  <si>
    <t>T_Force_ON</t>
  </si>
  <si>
    <t>Таймер форсировки открытия</t>
  </si>
  <si>
    <t>T_Force_OF</t>
  </si>
  <si>
    <t>Таймер форсировки закрытия</t>
  </si>
  <si>
    <t>Таймер форсировки открытия. Конец счета</t>
  </si>
  <si>
    <t>T_Force_ON_EN</t>
  </si>
  <si>
    <t>T_Force_OF_EN</t>
  </si>
  <si>
    <t>Таймер форсировки закрытия. Конец счета</t>
  </si>
  <si>
    <t>PS</t>
  </si>
  <si>
    <t>ERR[0]</t>
  </si>
  <si>
    <t>Не выбран тип блока</t>
  </si>
  <si>
    <t>T_Imit_ON</t>
  </si>
  <si>
    <t xml:space="preserve">Время открытия в режиме имитации </t>
  </si>
  <si>
    <t>T_Imit_OF</t>
  </si>
  <si>
    <t xml:space="preserve">Время закрытия в режиме имитации </t>
  </si>
  <si>
    <t>T_Imit_ON_EN</t>
  </si>
  <si>
    <t>Время открытия в режиме имитации. Конец счета</t>
  </si>
  <si>
    <t>T_Imit_OF_EN</t>
  </si>
  <si>
    <t>Время закрытия в режиме имитации. Конец счета</t>
  </si>
  <si>
    <t>Значение уставки таймера на перестановку (T_Alarm) мало</t>
  </si>
  <si>
    <t>Значение уставки "Время между подачей повторных команд" (T_Block) мало</t>
  </si>
  <si>
    <t>Значение уставки "Время контроля цепей управления" (T_KCU) не корректно</t>
  </si>
  <si>
    <t>Значение уставки "Время формирования сигнала "нестрагивание" (T_NotMove) не корректно</t>
  </si>
  <si>
    <t>Значение уставки "Время формирования сигналов "не открыт, не закрыт" (T_NotCO) не корректно</t>
  </si>
  <si>
    <t>Тип ИМ</t>
  </si>
  <si>
    <t>Приоритет ручного управления -1 / автоматического - 0</t>
  </si>
  <si>
    <t>Открыт по алгоритму</t>
  </si>
  <si>
    <t>Закрыт по алгоритму</t>
  </si>
  <si>
    <t>Открыт с АРМ</t>
  </si>
  <si>
    <t>Закрыт  с АРМ</t>
  </si>
  <si>
    <t>TYPE_IM_FLT</t>
  </si>
  <si>
    <t>T_Block_FLT</t>
  </si>
  <si>
    <t>T_KCU_FLT</t>
  </si>
  <si>
    <t>T_NotMove_FLT</t>
  </si>
  <si>
    <t>T_NotCO_FLT</t>
  </si>
  <si>
    <t>T_Alarm_FLT</t>
  </si>
  <si>
    <t>Значение уставки таймера на  перестановку (T_Alarm) мало</t>
  </si>
  <si>
    <t>Num</t>
  </si>
  <si>
    <t>Количество открытий</t>
  </si>
  <si>
    <t>H_WIRE;</t>
  </si>
  <si>
    <t xml:space="preserve">NOCON </t>
  </si>
  <si>
    <t>END_RUNG;</t>
  </si>
  <si>
    <t xml:space="preserve">COIL </t>
  </si>
  <si>
    <t xml:space="preserve">H_WIRE; </t>
  </si>
  <si>
    <t>DI_ON</t>
  </si>
  <si>
    <t>DI_OF</t>
  </si>
  <si>
    <t>DO_ON</t>
  </si>
  <si>
    <t>DO_OF</t>
  </si>
  <si>
    <t>AVT_ON</t>
  </si>
  <si>
    <t>AVT_OF</t>
  </si>
  <si>
    <t>Rep_ON</t>
  </si>
  <si>
    <t>Rep_OF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</si>
</sst>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1" xfId="0" applyFill="1" applyBorder="1"/>
    <xf numFmtId="0" fontId="0" fillId="0" borderId="3" xfId="0" applyBorder="1" applyAlignment="1">
      <alignment wrapText="1"/>
    </xf>
    <xf numFmtId="14" fontId="0" fillId="0" borderId="5" xfId="0" applyNumberFormat="1" applyBorder="1"/>
    <xf numFmtId="0" fontId="0" fillId="0" borderId="4" xfId="0" applyFill="1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/>
    <xf numFmtId="0" fontId="0" fillId="2" borderId="0" xfId="0" applyFill="1"/>
    <xf numFmtId="0" fontId="0" fillId="3" borderId="5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4" fontId="0" fillId="4" borderId="5" xfId="0" applyNumberFormat="1" applyFill="1" applyBorder="1"/>
    <xf numFmtId="14" fontId="0" fillId="4" borderId="1" xfId="0" applyNumberFormat="1" applyFill="1" applyBorder="1"/>
    <xf numFmtId="0" fontId="0" fillId="0" borderId="1" xfId="0" applyNumberFormat="1" applyBorder="1" applyAlignment="1">
      <alignment wrapText="1"/>
    </xf>
    <xf numFmtId="0" fontId="0" fillId="5" borderId="3" xfId="0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1" fillId="6" borderId="5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1" fillId="6" borderId="1" xfId="0" applyFont="1" applyFill="1" applyBorder="1" applyProtection="1">
      <protection locked="0"/>
    </xf>
    <xf numFmtId="0" fontId="0" fillId="6" borderId="6" xfId="0" applyFill="1" applyBorder="1" applyProtection="1">
      <protection locked="0"/>
    </xf>
    <xf numFmtId="0" fontId="1" fillId="6" borderId="6" xfId="0" applyFont="1" applyFill="1" applyBorder="1" applyProtection="1">
      <protection locked="0"/>
    </xf>
    <xf numFmtId="0" fontId="0" fillId="5" borderId="5" xfId="0" applyFill="1" applyBorder="1" applyProtection="1">
      <protection locked="0"/>
    </xf>
    <xf numFmtId="0" fontId="1" fillId="5" borderId="5" xfId="0" applyFon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7" borderId="1" xfId="0" applyFont="1" applyFill="1" applyBorder="1" applyProtection="1">
      <protection locked="0"/>
    </xf>
    <xf numFmtId="0" fontId="0" fillId="5" borderId="6" xfId="0" applyFill="1" applyBorder="1" applyProtection="1">
      <protection locked="0"/>
    </xf>
    <xf numFmtId="0" fontId="1" fillId="5" borderId="6" xfId="0" applyFont="1" applyFill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5" borderId="8" xfId="0" applyFill="1" applyBorder="1" applyProtection="1">
      <protection locked="0"/>
    </xf>
    <xf numFmtId="0" fontId="0" fillId="5" borderId="8" xfId="0" applyFont="1" applyFill="1" applyBorder="1" applyProtection="1">
      <protection locked="0"/>
    </xf>
    <xf numFmtId="0" fontId="0" fillId="5" borderId="9" xfId="0" applyFill="1" applyBorder="1" applyProtection="1">
      <protection locked="0"/>
    </xf>
    <xf numFmtId="0" fontId="0" fillId="6" borderId="5" xfId="0" applyFont="1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1" fillId="5" borderId="10" xfId="0" applyFont="1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1" fillId="6" borderId="13" xfId="0" applyFont="1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6" borderId="15" xfId="0" applyFill="1" applyBorder="1" applyProtection="1">
      <protection locked="0"/>
    </xf>
    <xf numFmtId="0" fontId="1" fillId="5" borderId="8" xfId="0" applyFont="1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1" fillId="6" borderId="8" xfId="0" applyFont="1" applyFill="1" applyBorder="1" applyProtection="1">
      <protection locked="0"/>
    </xf>
    <xf numFmtId="0" fontId="0" fillId="6" borderId="10" xfId="0" applyFill="1" applyBorder="1" applyProtection="1">
      <protection locked="0"/>
    </xf>
    <xf numFmtId="0" fontId="1" fillId="6" borderId="10" xfId="0" applyFont="1" applyFill="1" applyBorder="1" applyProtection="1">
      <protection locked="0"/>
    </xf>
    <xf numFmtId="0" fontId="0" fillId="6" borderId="7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0" borderId="0" xfId="0" applyBorder="1" applyProtection="1">
      <protection locked="0"/>
    </xf>
    <xf numFmtId="0" fontId="1" fillId="0" borderId="16" xfId="0" applyFont="1" applyBorder="1" applyProtection="1"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3" fillId="0" borderId="0" xfId="0" applyFont="1"/>
    <xf numFmtId="0" fontId="3" fillId="0" borderId="0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7:F23"/>
  <sheetViews>
    <sheetView topLeftCell="A7" workbookViewId="0">
      <selection activeCell="F8" sqref="F8:F13"/>
    </sheetView>
  </sheetViews>
  <sheetFormatPr defaultRowHeight="15"/>
  <cols>
    <col min="2" max="2" width="4.7109375" customWidth="1"/>
    <col min="3" max="3" width="8" customWidth="1"/>
    <col min="4" max="4" width="2.7109375" customWidth="1"/>
    <col min="5" max="5" width="110.85546875" customWidth="1"/>
    <col min="6" max="6" width="41.85546875" customWidth="1"/>
  </cols>
  <sheetData>
    <row r="7" spans="2:6">
      <c r="B7" t="s">
        <v>296</v>
      </c>
    </row>
    <row r="8" spans="2:6">
      <c r="C8" t="s">
        <v>297</v>
      </c>
      <c r="D8">
        <v>0</v>
      </c>
      <c r="E8" t="s">
        <v>298</v>
      </c>
      <c r="F8" t="str">
        <f>$C$8 &amp; "." &amp; D8 &amp; " - " &amp;E8</f>
        <v>ERR[0].0 - Не выбран тип блока</v>
      </c>
    </row>
    <row r="9" spans="2:6">
      <c r="D9">
        <v>1</v>
      </c>
      <c r="E9" t="s">
        <v>308</v>
      </c>
      <c r="F9" t="str">
        <f t="shared" ref="F9:F13" si="0">$C$8 &amp; "." &amp; D9 &amp; " - " &amp;E9</f>
        <v>ERR[0].1 - Значение уставки "Время между подачей повторных команд" (T_Block) мало</v>
      </c>
    </row>
    <row r="10" spans="2:6">
      <c r="D10">
        <v>2</v>
      </c>
      <c r="E10" t="s">
        <v>309</v>
      </c>
      <c r="F10" t="str">
        <f t="shared" si="0"/>
        <v>ERR[0].2 - Значение уставки "Время контроля цепей управления" (T_KCU) не корректно</v>
      </c>
    </row>
    <row r="11" spans="2:6">
      <c r="D11">
        <v>3</v>
      </c>
      <c r="E11" t="s">
        <v>310</v>
      </c>
      <c r="F11" t="str">
        <f t="shared" si="0"/>
        <v>ERR[0].3 - Значение уставки "Время формирования сигнала "нестрагивание" (T_NotMove) не корректно</v>
      </c>
    </row>
    <row r="12" spans="2:6">
      <c r="D12">
        <v>4</v>
      </c>
      <c r="E12" t="s">
        <v>311</v>
      </c>
      <c r="F12" t="str">
        <f t="shared" si="0"/>
        <v>ERR[0].4 - Значение уставки "Время формирования сигналов "не открыт, не закрыт" (T_NotCO) не корректно</v>
      </c>
    </row>
    <row r="13" spans="2:6">
      <c r="D13">
        <v>5</v>
      </c>
      <c r="E13" t="s">
        <v>307</v>
      </c>
      <c r="F13" t="str">
        <f t="shared" si="0"/>
        <v>ERR[0].5 - Значение уставки таймера на перестановку (T_Alarm) мало</v>
      </c>
    </row>
    <row r="14" spans="2:6">
      <c r="D14">
        <v>6</v>
      </c>
    </row>
    <row r="15" spans="2:6">
      <c r="D15">
        <v>7</v>
      </c>
    </row>
    <row r="16" spans="2:6">
      <c r="D16">
        <v>8</v>
      </c>
    </row>
    <row r="17" spans="4:4">
      <c r="D17">
        <v>9</v>
      </c>
    </row>
    <row r="18" spans="4:4">
      <c r="D18">
        <v>10</v>
      </c>
    </row>
    <row r="19" spans="4:4">
      <c r="D19">
        <v>11</v>
      </c>
    </row>
    <row r="20" spans="4:4">
      <c r="D20">
        <v>12</v>
      </c>
    </row>
    <row r="21" spans="4:4">
      <c r="D21">
        <v>13</v>
      </c>
    </row>
    <row r="22" spans="4:4">
      <c r="D22">
        <v>14</v>
      </c>
    </row>
    <row r="23" spans="4:4">
      <c r="D23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>
    <tabColor rgb="FFFFFF00"/>
  </sheetPr>
  <dimension ref="A1:AB146"/>
  <sheetViews>
    <sheetView tabSelected="1" topLeftCell="D71" zoomScaleNormal="100" workbookViewId="0">
      <selection activeCell="P66" sqref="P66:AB105"/>
    </sheetView>
  </sheetViews>
  <sheetFormatPr defaultRowHeight="15"/>
  <cols>
    <col min="1" max="1" width="4.28515625" customWidth="1"/>
    <col min="2" max="2" width="5.28515625" customWidth="1"/>
    <col min="3" max="3" width="5" customWidth="1"/>
    <col min="4" max="4" width="16" customWidth="1"/>
    <col min="6" max="6" width="3.42578125" customWidth="1"/>
    <col min="7" max="7" width="72.7109375" customWidth="1"/>
    <col min="8" max="8" width="1.42578125" style="14" customWidth="1"/>
    <col min="9" max="9" width="3.7109375" customWidth="1"/>
    <col min="10" max="10" width="13.140625" customWidth="1"/>
    <col min="11" max="11" width="20.140625" customWidth="1"/>
    <col min="12" max="13" width="1.42578125" customWidth="1"/>
    <col min="14" max="14" width="24.140625" bestFit="1" customWidth="1"/>
    <col min="15" max="15" width="2.85546875" style="14" customWidth="1"/>
    <col min="16" max="16" width="9.28515625" customWidth="1"/>
    <col min="17" max="17" width="30.5703125" customWidth="1"/>
    <col min="18" max="25" width="2.5703125" customWidth="1"/>
    <col min="26" max="26" width="5" bestFit="1" customWidth="1"/>
    <col min="27" max="27" width="20" bestFit="1" customWidth="1"/>
    <col min="28" max="28" width="11.42578125" bestFit="1" customWidth="1"/>
  </cols>
  <sheetData>
    <row r="1" spans="1:14">
      <c r="A1" t="s">
        <v>132</v>
      </c>
    </row>
    <row r="2" spans="1:14">
      <c r="B2" t="s">
        <v>133</v>
      </c>
    </row>
    <row r="3" spans="1:14">
      <c r="C3" s="14" t="s">
        <v>134</v>
      </c>
      <c r="D3" s="14"/>
      <c r="E3" s="14"/>
      <c r="F3" s="14"/>
      <c r="G3" s="14" t="s">
        <v>51</v>
      </c>
      <c r="J3" t="str">
        <f>"//" &amp; G3</f>
        <v>//Дискретные входы</v>
      </c>
    </row>
    <row r="4" spans="1:14">
      <c r="D4" t="s">
        <v>36</v>
      </c>
      <c r="E4" t="s">
        <v>66</v>
      </c>
      <c r="G4" t="s">
        <v>57</v>
      </c>
      <c r="J4" t="s">
        <v>174</v>
      </c>
      <c r="K4" t="str">
        <f>LEFT($C$3,2) &amp; "_" &amp; D4</f>
        <v>DI_ON</v>
      </c>
      <c r="N4" t="str">
        <f t="shared" ref="N4:N13" si="0">"IM-&gt;"&amp; $C$3 &amp; D4</f>
        <v>IM-&gt;DI.ON</v>
      </c>
    </row>
    <row r="5" spans="1:14">
      <c r="D5" t="s">
        <v>38</v>
      </c>
      <c r="E5" t="s">
        <v>66</v>
      </c>
      <c r="G5" t="s">
        <v>58</v>
      </c>
      <c r="J5" t="s">
        <v>174</v>
      </c>
      <c r="K5" t="str">
        <f t="shared" ref="K5:K13" si="1">LEFT($C$3,2) &amp; "_" &amp; D5</f>
        <v>DI_OF</v>
      </c>
      <c r="N5" t="str">
        <f t="shared" si="0"/>
        <v>IM-&gt;DI.OF</v>
      </c>
    </row>
    <row r="6" spans="1:14">
      <c r="D6" t="s">
        <v>82</v>
      </c>
      <c r="E6" t="s">
        <v>66</v>
      </c>
      <c r="G6" t="s">
        <v>84</v>
      </c>
      <c r="J6" t="s">
        <v>174</v>
      </c>
      <c r="K6" t="str">
        <f t="shared" si="1"/>
        <v>DI_KCU_ON</v>
      </c>
      <c r="N6" t="str">
        <f t="shared" si="0"/>
        <v>IM-&gt;DI.KCU_ON</v>
      </c>
    </row>
    <row r="7" spans="1:14">
      <c r="D7" t="s">
        <v>83</v>
      </c>
      <c r="E7" t="s">
        <v>66</v>
      </c>
      <c r="G7" t="s">
        <v>85</v>
      </c>
      <c r="J7" t="s">
        <v>174</v>
      </c>
      <c r="K7" t="str">
        <f t="shared" si="1"/>
        <v>DI_KCU_OF</v>
      </c>
      <c r="N7" t="str">
        <f t="shared" si="0"/>
        <v>IM-&gt;DI.KCU_OF</v>
      </c>
    </row>
    <row r="8" spans="1:14">
      <c r="D8" t="s">
        <v>103</v>
      </c>
      <c r="E8" t="s">
        <v>66</v>
      </c>
      <c r="G8" t="s">
        <v>104</v>
      </c>
      <c r="J8" t="s">
        <v>174</v>
      </c>
      <c r="K8" t="str">
        <f t="shared" si="1"/>
        <v>DI_Move</v>
      </c>
      <c r="N8" t="str">
        <f t="shared" si="0"/>
        <v>IM-&gt;DI.Move</v>
      </c>
    </row>
    <row r="9" spans="1:14">
      <c r="D9" t="s">
        <v>129</v>
      </c>
      <c r="E9" t="s">
        <v>66</v>
      </c>
      <c r="G9" t="s">
        <v>123</v>
      </c>
      <c r="J9" t="s">
        <v>174</v>
      </c>
      <c r="K9" t="str">
        <f t="shared" si="1"/>
        <v>DI_M_Mufft</v>
      </c>
      <c r="N9" t="str">
        <f t="shared" si="0"/>
        <v>IM-&gt;DI.M_Mufft</v>
      </c>
    </row>
    <row r="10" spans="1:14">
      <c r="D10" t="s">
        <v>175</v>
      </c>
      <c r="E10" t="s">
        <v>66</v>
      </c>
      <c r="G10" t="s">
        <v>176</v>
      </c>
      <c r="J10" t="s">
        <v>174</v>
      </c>
      <c r="K10" t="str">
        <f t="shared" si="1"/>
        <v>DI_Vibr</v>
      </c>
      <c r="N10" t="str">
        <f t="shared" si="0"/>
        <v>IM-&gt;DI.Vibr</v>
      </c>
    </row>
    <row r="11" spans="1:14">
      <c r="D11" t="s">
        <v>246</v>
      </c>
      <c r="E11" t="s">
        <v>66</v>
      </c>
      <c r="G11" t="s">
        <v>177</v>
      </c>
      <c r="J11" t="s">
        <v>174</v>
      </c>
      <c r="K11" t="str">
        <f t="shared" si="1"/>
        <v>DI_Loil</v>
      </c>
      <c r="N11" t="str">
        <f t="shared" si="0"/>
        <v>IM-&gt;DI.Loil</v>
      </c>
    </row>
    <row r="12" spans="1:14">
      <c r="D12" t="s">
        <v>245</v>
      </c>
      <c r="E12" t="s">
        <v>66</v>
      </c>
      <c r="G12" t="s">
        <v>242</v>
      </c>
      <c r="J12" t="s">
        <v>174</v>
      </c>
      <c r="K12" t="str">
        <f t="shared" si="1"/>
        <v>DI_U_OF</v>
      </c>
      <c r="N12" t="str">
        <f t="shared" si="0"/>
        <v>IM-&gt;DI.U_OF</v>
      </c>
    </row>
    <row r="13" spans="1:14">
      <c r="D13" t="s">
        <v>244</v>
      </c>
      <c r="E13" t="s">
        <v>66</v>
      </c>
      <c r="G13" t="s">
        <v>243</v>
      </c>
      <c r="J13" t="s">
        <v>174</v>
      </c>
      <c r="K13" t="str">
        <f t="shared" si="1"/>
        <v>DI_Poil</v>
      </c>
      <c r="N13" t="str">
        <f t="shared" si="0"/>
        <v>IM-&gt;DI.Poil</v>
      </c>
    </row>
    <row r="16" spans="1:14">
      <c r="C16" s="14" t="s">
        <v>135</v>
      </c>
      <c r="D16" s="14"/>
      <c r="E16" s="14"/>
      <c r="F16" s="14"/>
      <c r="G16" s="14" t="s">
        <v>52</v>
      </c>
      <c r="J16" t="str">
        <f>"//" &amp; G16</f>
        <v>//Дискретные выходы</v>
      </c>
    </row>
    <row r="17" spans="3:28">
      <c r="D17" t="s">
        <v>36</v>
      </c>
      <c r="E17" t="s">
        <v>66</v>
      </c>
      <c r="G17" t="s">
        <v>59</v>
      </c>
      <c r="J17" t="s">
        <v>174</v>
      </c>
      <c r="K17" t="str">
        <f>LEFT($C$16,2) &amp; "_" &amp; D17</f>
        <v>DO_ON</v>
      </c>
      <c r="N17" t="str">
        <f>"IM-&gt;"&amp; $C$16 &amp; D17</f>
        <v>IM-&gt;DO.ON</v>
      </c>
    </row>
    <row r="18" spans="3:28">
      <c r="D18" t="s">
        <v>38</v>
      </c>
      <c r="E18" t="s">
        <v>66</v>
      </c>
      <c r="G18" t="s">
        <v>60</v>
      </c>
      <c r="J18" t="s">
        <v>174</v>
      </c>
      <c r="K18" t="str">
        <f t="shared" ref="K18:K21" si="2">LEFT($C$16,2) &amp; "_" &amp; D18</f>
        <v>DO_OF</v>
      </c>
      <c r="N18" t="str">
        <f t="shared" ref="N18:N21" si="3">"IM-&gt;"&amp; $C$16 &amp; D18</f>
        <v>IM-&gt;DO.OF</v>
      </c>
    </row>
    <row r="19" spans="3:28">
      <c r="D19" t="s">
        <v>94</v>
      </c>
      <c r="E19" t="s">
        <v>66</v>
      </c>
      <c r="G19" t="s">
        <v>95</v>
      </c>
      <c r="J19" t="s">
        <v>174</v>
      </c>
      <c r="K19" t="str">
        <f t="shared" si="2"/>
        <v>DO_STOP</v>
      </c>
      <c r="N19" t="str">
        <f t="shared" si="3"/>
        <v>IM-&gt;DO.STOP</v>
      </c>
    </row>
    <row r="20" spans="3:28">
      <c r="D20" t="s">
        <v>107</v>
      </c>
      <c r="E20" t="s">
        <v>66</v>
      </c>
      <c r="G20" t="s">
        <v>105</v>
      </c>
      <c r="J20" t="s">
        <v>174</v>
      </c>
      <c r="K20" t="str">
        <f t="shared" si="2"/>
        <v>DO_ONForce</v>
      </c>
      <c r="N20" t="str">
        <f t="shared" si="3"/>
        <v>IM-&gt;DO.ONForce</v>
      </c>
    </row>
    <row r="21" spans="3:28">
      <c r="D21" t="s">
        <v>108</v>
      </c>
      <c r="E21" t="s">
        <v>66</v>
      </c>
      <c r="G21" t="s">
        <v>106</v>
      </c>
      <c r="J21" t="s">
        <v>174</v>
      </c>
      <c r="K21" t="str">
        <f t="shared" si="2"/>
        <v>DO_OFForce</v>
      </c>
      <c r="N21" t="str">
        <f t="shared" si="3"/>
        <v>IM-&gt;DO.OFForce</v>
      </c>
    </row>
    <row r="24" spans="3:28">
      <c r="C24" s="14" t="s">
        <v>136</v>
      </c>
      <c r="D24" s="14"/>
      <c r="E24" s="14"/>
      <c r="F24" s="14"/>
      <c r="G24" s="14" t="s">
        <v>53</v>
      </c>
      <c r="J24" t="str">
        <f>"//" &amp; G24</f>
        <v>//Команды автоматические</v>
      </c>
    </row>
    <row r="25" spans="3:28">
      <c r="D25" t="s">
        <v>36</v>
      </c>
      <c r="E25" t="s">
        <v>66</v>
      </c>
      <c r="G25" t="s">
        <v>59</v>
      </c>
      <c r="J25" t="s">
        <v>174</v>
      </c>
      <c r="K25" t="str">
        <f>LEFT($C$24,3) &amp; "_" &amp; D25</f>
        <v>AVT_ON</v>
      </c>
      <c r="N25" t="str">
        <f>"IM-&gt;"&amp; $C$24 &amp; D25</f>
        <v>IM-&gt;AVT.ON</v>
      </c>
    </row>
    <row r="26" spans="3:28">
      <c r="D26" t="s">
        <v>38</v>
      </c>
      <c r="E26" t="s">
        <v>66</v>
      </c>
      <c r="G26" t="s">
        <v>60</v>
      </c>
      <c r="J26" t="s">
        <v>174</v>
      </c>
      <c r="K26" t="str">
        <f>LEFT($C$24,3) &amp; "_" &amp; D26</f>
        <v>AVT_OF</v>
      </c>
      <c r="N26" t="str">
        <f>"IM-&gt;"&amp; $C$24 &amp; D26</f>
        <v>IM-&gt;AVT.OF</v>
      </c>
    </row>
    <row r="29" spans="3:28">
      <c r="C29" s="14" t="s">
        <v>137</v>
      </c>
      <c r="D29" s="14"/>
      <c r="E29" s="14"/>
      <c r="F29" s="14"/>
      <c r="G29" s="14" t="s">
        <v>54</v>
      </c>
      <c r="J29" t="str">
        <f>"//" &amp; G29</f>
        <v>//Кнопки</v>
      </c>
    </row>
    <row r="30" spans="3:28">
      <c r="D30" t="s">
        <v>36</v>
      </c>
      <c r="E30" t="s">
        <v>66</v>
      </c>
      <c r="G30" t="s">
        <v>86</v>
      </c>
      <c r="J30" t="s">
        <v>174</v>
      </c>
      <c r="K30" t="str">
        <f>LEFT($C$29,3) &amp; "_" &amp; D30</f>
        <v>BTN_ON</v>
      </c>
      <c r="N30" t="str">
        <f>"IM-&gt;"&amp; $C$29 &amp; D30</f>
        <v>IM-&gt;BTN.ON</v>
      </c>
      <c r="P30" t="s">
        <v>328</v>
      </c>
      <c r="Q30" t="str">
        <f>K30 &amp; ".X[0];"</f>
        <v>BTN_ON.X[0];</v>
      </c>
      <c r="R30" t="s">
        <v>327</v>
      </c>
      <c r="S30" t="s">
        <v>327</v>
      </c>
      <c r="T30" t="s">
        <v>327</v>
      </c>
      <c r="U30" t="s">
        <v>327</v>
      </c>
      <c r="V30" t="s">
        <v>327</v>
      </c>
      <c r="W30" t="s">
        <v>327</v>
      </c>
      <c r="X30" t="s">
        <v>327</v>
      </c>
      <c r="Y30" t="s">
        <v>327</v>
      </c>
      <c r="Z30" t="s">
        <v>330</v>
      </c>
      <c r="AA30" t="str">
        <f>"IN."&amp; $C$29 &amp; D30 &amp; ".X[0];"</f>
        <v>IN.BTN.ON.X[0];</v>
      </c>
      <c r="AB30" t="s">
        <v>329</v>
      </c>
    </row>
    <row r="31" spans="3:28">
      <c r="D31" t="s">
        <v>38</v>
      </c>
      <c r="E31" t="s">
        <v>66</v>
      </c>
      <c r="G31" t="s">
        <v>87</v>
      </c>
      <c r="J31" t="s">
        <v>174</v>
      </c>
      <c r="K31" t="str">
        <f t="shared" ref="K31:K33" si="4">LEFT($C$29,3) &amp; "_" &amp; D31</f>
        <v>BTN_OF</v>
      </c>
      <c r="N31" t="str">
        <f t="shared" ref="N31:N33" si="5">"IM-&gt;"&amp; $C$29 &amp; D31</f>
        <v>IM-&gt;BTN.OF</v>
      </c>
      <c r="P31" t="s">
        <v>328</v>
      </c>
      <c r="Q31" t="str">
        <f t="shared" ref="Q31:Q33" si="6">K31 &amp; ".X[0];"</f>
        <v>BTN_OF.X[0];</v>
      </c>
      <c r="R31" t="s">
        <v>327</v>
      </c>
      <c r="S31" t="s">
        <v>327</v>
      </c>
      <c r="T31" t="s">
        <v>327</v>
      </c>
      <c r="U31" t="s">
        <v>327</v>
      </c>
      <c r="V31" t="s">
        <v>327</v>
      </c>
      <c r="W31" t="s">
        <v>327</v>
      </c>
      <c r="X31" t="s">
        <v>327</v>
      </c>
      <c r="Y31" t="s">
        <v>327</v>
      </c>
      <c r="Z31" t="s">
        <v>330</v>
      </c>
      <c r="AA31" t="str">
        <f t="shared" ref="AA31:AA33" si="7">"IN."&amp; $C$29 &amp; D31 &amp; ".X[0];"</f>
        <v>IN.BTN.OF.X[0];</v>
      </c>
      <c r="AB31" t="s">
        <v>329</v>
      </c>
    </row>
    <row r="32" spans="3:28">
      <c r="D32" t="s">
        <v>27</v>
      </c>
      <c r="E32" t="s">
        <v>66</v>
      </c>
      <c r="G32" t="s">
        <v>122</v>
      </c>
      <c r="J32" t="s">
        <v>174</v>
      </c>
      <c r="K32" t="str">
        <f t="shared" si="4"/>
        <v>BTN_RU</v>
      </c>
      <c r="N32" t="str">
        <f t="shared" si="5"/>
        <v>IM-&gt;BTN.RU</v>
      </c>
      <c r="P32" t="s">
        <v>328</v>
      </c>
      <c r="Q32" t="str">
        <f t="shared" si="6"/>
        <v>BTN_RU.X[0];</v>
      </c>
      <c r="R32" t="s">
        <v>327</v>
      </c>
      <c r="S32" t="s">
        <v>327</v>
      </c>
      <c r="T32" t="s">
        <v>327</v>
      </c>
      <c r="U32" t="s">
        <v>327</v>
      </c>
      <c r="V32" t="s">
        <v>327</v>
      </c>
      <c r="W32" t="s">
        <v>327</v>
      </c>
      <c r="X32" t="s">
        <v>327</v>
      </c>
      <c r="Y32" t="s">
        <v>327</v>
      </c>
      <c r="Z32" t="s">
        <v>330</v>
      </c>
      <c r="AA32" t="str">
        <f t="shared" si="7"/>
        <v>IN.BTN.RU.X[0];</v>
      </c>
      <c r="AB32" t="s">
        <v>329</v>
      </c>
    </row>
    <row r="33" spans="3:28">
      <c r="D33" t="s">
        <v>94</v>
      </c>
      <c r="E33" t="s">
        <v>66</v>
      </c>
      <c r="G33" t="s">
        <v>95</v>
      </c>
      <c r="J33" t="s">
        <v>174</v>
      </c>
      <c r="K33" t="str">
        <f t="shared" si="4"/>
        <v>BTN_STOP</v>
      </c>
      <c r="N33" t="str">
        <f t="shared" si="5"/>
        <v>IM-&gt;BTN.STOP</v>
      </c>
      <c r="P33" t="s">
        <v>328</v>
      </c>
      <c r="Q33" t="str">
        <f t="shared" si="6"/>
        <v>BTN_STOP.X[0];</v>
      </c>
      <c r="R33" t="s">
        <v>327</v>
      </c>
      <c r="S33" t="s">
        <v>327</v>
      </c>
      <c r="T33" t="s">
        <v>327</v>
      </c>
      <c r="U33" t="s">
        <v>327</v>
      </c>
      <c r="V33" t="s">
        <v>327</v>
      </c>
      <c r="W33" t="s">
        <v>327</v>
      </c>
      <c r="X33" t="s">
        <v>327</v>
      </c>
      <c r="Y33" t="s">
        <v>327</v>
      </c>
      <c r="Z33" t="s">
        <v>330</v>
      </c>
      <c r="AA33" t="str">
        <f t="shared" si="7"/>
        <v>IN.BTN.STOP.X[0];</v>
      </c>
      <c r="AB33" t="s">
        <v>329</v>
      </c>
    </row>
    <row r="36" spans="3:28">
      <c r="C36" s="14" t="s">
        <v>138</v>
      </c>
      <c r="D36" s="14"/>
      <c r="E36" s="14"/>
      <c r="F36" s="14"/>
      <c r="G36" s="14" t="s">
        <v>148</v>
      </c>
      <c r="J36" t="str">
        <f>"//" &amp; G36</f>
        <v>//Команды из алгоритма</v>
      </c>
    </row>
    <row r="37" spans="3:28">
      <c r="D37" t="s">
        <v>248</v>
      </c>
      <c r="E37" t="s">
        <v>66</v>
      </c>
      <c r="G37" t="s">
        <v>90</v>
      </c>
      <c r="J37" t="s">
        <v>174</v>
      </c>
      <c r="K37" t="str">
        <f t="shared" ref="K37:K38" si="8">LEFT($C$36,3) &amp; "_" &amp; D37</f>
        <v>ALG_DO_Ban</v>
      </c>
      <c r="N37" t="str">
        <f t="shared" ref="N37:N38" si="9">"IM-&gt;"&amp; $C$36 &amp; D37</f>
        <v>IM-&gt;ALG.DO_Ban</v>
      </c>
    </row>
    <row r="38" spans="3:28">
      <c r="D38" t="s">
        <v>249</v>
      </c>
      <c r="E38" t="s">
        <v>66</v>
      </c>
      <c r="G38" t="s">
        <v>89</v>
      </c>
      <c r="J38" t="s">
        <v>174</v>
      </c>
      <c r="K38" t="str">
        <f t="shared" si="8"/>
        <v>ALG_RU_Ban</v>
      </c>
      <c r="N38" t="str">
        <f t="shared" si="9"/>
        <v>IM-&gt;ALG.RU_Ban</v>
      </c>
    </row>
    <row r="40" spans="3:28">
      <c r="C40" s="14" t="s">
        <v>139</v>
      </c>
      <c r="D40" s="14"/>
      <c r="E40" s="14"/>
      <c r="F40" s="14"/>
      <c r="G40" s="14" t="s">
        <v>55</v>
      </c>
      <c r="J40" t="str">
        <f>"//" &amp; G40</f>
        <v>//Настройки</v>
      </c>
    </row>
    <row r="41" spans="3:28" s="17" customFormat="1">
      <c r="D41" s="17" t="s">
        <v>124</v>
      </c>
      <c r="E41" t="s">
        <v>66</v>
      </c>
      <c r="G41" s="17" t="s">
        <v>125</v>
      </c>
      <c r="H41" s="14"/>
      <c r="J41" t="s">
        <v>174</v>
      </c>
      <c r="K41" t="str">
        <f>LEFT($C$40,3) &amp; "_" &amp; D41</f>
        <v>CFG_Disable</v>
      </c>
      <c r="L41"/>
      <c r="M41"/>
      <c r="N41" t="str">
        <f>"IM-&gt;"&amp; $C$40 &amp; D41</f>
        <v>IM-&gt;CFG.Disable</v>
      </c>
      <c r="O41" s="14"/>
    </row>
    <row r="42" spans="3:28">
      <c r="D42" t="s">
        <v>147</v>
      </c>
      <c r="E42" t="s">
        <v>50</v>
      </c>
      <c r="G42" t="s">
        <v>146</v>
      </c>
      <c r="J42" t="s">
        <v>174</v>
      </c>
      <c r="K42" t="str">
        <f t="shared" ref="K42:K58" si="10">LEFT($C$40,3) &amp; "_" &amp; D42</f>
        <v>CFG_T_Alarm</v>
      </c>
      <c r="N42" t="str">
        <f t="shared" ref="N42:N58" si="11">"IM-&gt;"&amp; $C$40 &amp; D42</f>
        <v>IM-&gt;CFG.T_Alarm</v>
      </c>
    </row>
    <row r="43" spans="3:28">
      <c r="D43" t="s">
        <v>145</v>
      </c>
      <c r="E43" t="s">
        <v>50</v>
      </c>
      <c r="G43" t="s">
        <v>61</v>
      </c>
      <c r="J43" t="s">
        <v>174</v>
      </c>
      <c r="K43" t="str">
        <f t="shared" si="10"/>
        <v>CFG_T_KCU</v>
      </c>
      <c r="N43" t="str">
        <f t="shared" si="11"/>
        <v>IM-&gt;CFG.T_KCU</v>
      </c>
    </row>
    <row r="44" spans="3:28">
      <c r="D44" t="s">
        <v>143</v>
      </c>
      <c r="E44" t="s">
        <v>50</v>
      </c>
      <c r="G44" t="s">
        <v>62</v>
      </c>
      <c r="J44" t="s">
        <v>174</v>
      </c>
      <c r="K44" t="str">
        <f t="shared" si="10"/>
        <v>CFG_T_NotMove</v>
      </c>
      <c r="N44" t="str">
        <f t="shared" si="11"/>
        <v>IM-&gt;CFG.T_NotMove</v>
      </c>
    </row>
    <row r="45" spans="3:28">
      <c r="D45" t="s">
        <v>144</v>
      </c>
      <c r="E45" t="s">
        <v>50</v>
      </c>
      <c r="G45" t="s">
        <v>63</v>
      </c>
      <c r="J45" t="s">
        <v>174</v>
      </c>
      <c r="K45" t="str">
        <f t="shared" si="10"/>
        <v>CFG_T_NotCO</v>
      </c>
      <c r="N45" t="str">
        <f t="shared" si="11"/>
        <v>IM-&gt;CFG.T_NotCO</v>
      </c>
    </row>
    <row r="46" spans="3:28">
      <c r="D46" t="s">
        <v>120</v>
      </c>
      <c r="E46" t="s">
        <v>50</v>
      </c>
      <c r="G46" t="s">
        <v>64</v>
      </c>
      <c r="J46" t="s">
        <v>174</v>
      </c>
      <c r="K46" t="str">
        <f t="shared" si="10"/>
        <v>CFG_T_Press</v>
      </c>
      <c r="N46" t="str">
        <f t="shared" si="11"/>
        <v>IM-&gt;CFG.T_Press</v>
      </c>
    </row>
    <row r="47" spans="3:28">
      <c r="D47" t="s">
        <v>118</v>
      </c>
      <c r="E47" t="s">
        <v>50</v>
      </c>
      <c r="G47" t="s">
        <v>119</v>
      </c>
      <c r="J47" t="s">
        <v>174</v>
      </c>
      <c r="K47" t="str">
        <f t="shared" si="10"/>
        <v>CFG_T_Force</v>
      </c>
      <c r="N47" t="str">
        <f t="shared" si="11"/>
        <v>IM-&gt;CFG.T_Force</v>
      </c>
    </row>
    <row r="48" spans="3:28">
      <c r="D48" t="s">
        <v>127</v>
      </c>
      <c r="E48" t="s">
        <v>50</v>
      </c>
      <c r="G48" t="s">
        <v>128</v>
      </c>
      <c r="J48" t="s">
        <v>174</v>
      </c>
      <c r="K48" t="str">
        <f t="shared" si="10"/>
        <v>CFG_T_Block</v>
      </c>
      <c r="N48" t="str">
        <f t="shared" si="11"/>
        <v>IM-&gt;CFG.T_Block</v>
      </c>
    </row>
    <row r="49" spans="4:14">
      <c r="D49" t="s">
        <v>121</v>
      </c>
      <c r="E49" t="s">
        <v>50</v>
      </c>
      <c r="G49" t="s">
        <v>65</v>
      </c>
      <c r="J49" t="s">
        <v>174</v>
      </c>
      <c r="K49" t="str">
        <f t="shared" si="10"/>
        <v>CFG_T_Imit</v>
      </c>
      <c r="N49" t="str">
        <f t="shared" si="11"/>
        <v>IM-&gt;CFG.T_Imit</v>
      </c>
    </row>
    <row r="50" spans="4:14">
      <c r="D50" t="s">
        <v>93</v>
      </c>
      <c r="E50" t="s">
        <v>66</v>
      </c>
      <c r="G50" t="s">
        <v>142</v>
      </c>
      <c r="J50" t="s">
        <v>174</v>
      </c>
      <c r="K50" t="str">
        <f t="shared" si="10"/>
        <v>CFG_TYPE_KCU</v>
      </c>
      <c r="N50" t="str">
        <f t="shared" si="11"/>
        <v>IM-&gt;CFG.TYPE_KCU</v>
      </c>
    </row>
    <row r="51" spans="4:14">
      <c r="D51" t="s">
        <v>126</v>
      </c>
      <c r="E51" t="s">
        <v>66</v>
      </c>
      <c r="G51" t="s">
        <v>100</v>
      </c>
      <c r="J51" t="s">
        <v>174</v>
      </c>
      <c r="K51" t="str">
        <f t="shared" si="10"/>
        <v>CFG_Come_Back</v>
      </c>
      <c r="N51" t="str">
        <f t="shared" si="11"/>
        <v>IM-&gt;CFG.Come_Back</v>
      </c>
    </row>
    <row r="52" spans="4:14">
      <c r="D52" t="s">
        <v>99</v>
      </c>
      <c r="E52" t="s">
        <v>66</v>
      </c>
      <c r="G52" t="s">
        <v>98</v>
      </c>
      <c r="J52" t="s">
        <v>174</v>
      </c>
      <c r="K52" t="str">
        <f t="shared" si="10"/>
        <v>CFG_Init</v>
      </c>
      <c r="N52" t="str">
        <f t="shared" si="11"/>
        <v>IM-&gt;CFG.Init</v>
      </c>
    </row>
    <row r="53" spans="4:14">
      <c r="D53" t="s">
        <v>130</v>
      </c>
      <c r="E53" t="s">
        <v>66</v>
      </c>
      <c r="G53" t="s">
        <v>131</v>
      </c>
      <c r="J53" t="s">
        <v>174</v>
      </c>
      <c r="K53" t="str">
        <f t="shared" si="10"/>
        <v>CFG_MUK</v>
      </c>
      <c r="N53" t="str">
        <f t="shared" si="11"/>
        <v>IM-&gt;CFG.MUK</v>
      </c>
    </row>
    <row r="54" spans="4:14">
      <c r="D54" t="s">
        <v>109</v>
      </c>
      <c r="E54" t="s">
        <v>66</v>
      </c>
      <c r="G54" t="s">
        <v>111</v>
      </c>
      <c r="J54" t="s">
        <v>174</v>
      </c>
      <c r="K54" t="str">
        <f t="shared" si="10"/>
        <v>CFG_ONForceEN</v>
      </c>
      <c r="N54" t="str">
        <f t="shared" si="11"/>
        <v>IM-&gt;CFG.ONForceEN</v>
      </c>
    </row>
    <row r="55" spans="4:14">
      <c r="D55" t="s">
        <v>110</v>
      </c>
      <c r="E55" t="s">
        <v>66</v>
      </c>
      <c r="G55" t="s">
        <v>112</v>
      </c>
      <c r="J55" t="s">
        <v>174</v>
      </c>
      <c r="K55" t="str">
        <f t="shared" si="10"/>
        <v>CFG_OFForceEN</v>
      </c>
      <c r="N55" t="str">
        <f t="shared" si="11"/>
        <v>IM-&gt;CFG.OFForceEN</v>
      </c>
    </row>
    <row r="56" spans="4:14">
      <c r="D56" t="s">
        <v>115</v>
      </c>
      <c r="E56" t="s">
        <v>66</v>
      </c>
      <c r="G56" t="s">
        <v>113</v>
      </c>
      <c r="J56" t="s">
        <v>174</v>
      </c>
      <c r="K56" t="str">
        <f t="shared" si="10"/>
        <v>CFG_KCU_ON_EN</v>
      </c>
      <c r="N56" t="str">
        <f t="shared" si="11"/>
        <v>IM-&gt;CFG.KCU_ON_EN</v>
      </c>
    </row>
    <row r="57" spans="4:14">
      <c r="D57" t="s">
        <v>116</v>
      </c>
      <c r="E57" t="s">
        <v>66</v>
      </c>
      <c r="G57" t="s">
        <v>114</v>
      </c>
      <c r="J57" t="s">
        <v>174</v>
      </c>
      <c r="K57" t="str">
        <f t="shared" si="10"/>
        <v>CFG_KCU_OF_EN</v>
      </c>
      <c r="N57" t="str">
        <f t="shared" si="11"/>
        <v>IM-&gt;CFG.KCU_OF_EN</v>
      </c>
    </row>
    <row r="58" spans="4:14">
      <c r="D58" t="s">
        <v>117</v>
      </c>
      <c r="E58" t="s">
        <v>66</v>
      </c>
      <c r="G58" t="s">
        <v>141</v>
      </c>
      <c r="J58" t="s">
        <v>174</v>
      </c>
      <c r="K58" t="str">
        <f t="shared" si="10"/>
        <v>CFG_NarabReset</v>
      </c>
      <c r="N58" t="str">
        <f t="shared" si="11"/>
        <v>IM-&gt;CFG.NarabReset</v>
      </c>
    </row>
    <row r="59" spans="4:14">
      <c r="D59" t="s">
        <v>272</v>
      </c>
      <c r="E59" t="s">
        <v>274</v>
      </c>
      <c r="G59" t="s">
        <v>275</v>
      </c>
      <c r="J59" t="s">
        <v>174</v>
      </c>
      <c r="K59" t="str">
        <f t="shared" ref="K59:K60" si="12">LEFT($C$40,3) &amp; "_" &amp; D59</f>
        <v>CFG_TYPE_IM</v>
      </c>
      <c r="N59" t="str">
        <f t="shared" ref="N59:N60" si="13">"IM-&gt;"&amp; $C$40 &amp; D59</f>
        <v>IM-&gt;CFG.TYPE_IM</v>
      </c>
    </row>
    <row r="60" spans="4:14">
      <c r="D60" t="s">
        <v>273</v>
      </c>
      <c r="E60" t="s">
        <v>274</v>
      </c>
      <c r="G60" t="s">
        <v>276</v>
      </c>
      <c r="J60" t="s">
        <v>174</v>
      </c>
      <c r="K60" t="str">
        <f t="shared" si="12"/>
        <v>CFG_TYPE_CMD</v>
      </c>
      <c r="N60" t="str">
        <f t="shared" si="13"/>
        <v>IM-&gt;CFG.TYPE_CMD</v>
      </c>
    </row>
    <row r="61" spans="4:14">
      <c r="D61" t="s">
        <v>287</v>
      </c>
      <c r="E61" t="s">
        <v>66</v>
      </c>
      <c r="G61" t="s">
        <v>313</v>
      </c>
      <c r="J61" t="s">
        <v>174</v>
      </c>
      <c r="K61" t="str">
        <f t="shared" ref="K61" si="14">LEFT($C$40,3) &amp; "_" &amp; D61</f>
        <v>CFG_PRIORITY_RU</v>
      </c>
      <c r="N61" t="str">
        <f t="shared" ref="N61" si="15">"IM-&gt;"&amp; $C$40 &amp; D61</f>
        <v>IM-&gt;CFG.PRIORITY_RU</v>
      </c>
    </row>
    <row r="65" spans="3:28">
      <c r="C65" s="14" t="s">
        <v>140</v>
      </c>
      <c r="D65" s="14"/>
      <c r="E65" s="14"/>
      <c r="F65" s="14"/>
      <c r="G65" s="14" t="s">
        <v>56</v>
      </c>
      <c r="J65" t="str">
        <f>"//" &amp; G65</f>
        <v>//Статусы</v>
      </c>
    </row>
    <row r="66" spans="3:28">
      <c r="D66" t="s">
        <v>96</v>
      </c>
      <c r="E66" t="s">
        <v>91</v>
      </c>
      <c r="G66" t="s">
        <v>97</v>
      </c>
      <c r="J66" t="s">
        <v>174</v>
      </c>
      <c r="K66" t="str">
        <f>LEFT($C$65,2) &amp; "_" &amp; D66</f>
        <v>ST_Ver</v>
      </c>
      <c r="N66" t="str">
        <f>"IM-&gt;"&amp; $C$65 &amp; D66</f>
        <v>IM-&gt;ST.Ver</v>
      </c>
      <c r="P66" t="s">
        <v>331</v>
      </c>
      <c r="Q66" t="str">
        <f>"MOVE_REAL 1 IN."&amp; $C$65 &amp; D66 &amp; " " &amp; K66 &amp; ";"</f>
        <v>MOVE_REAL 1 IN.ST.Ver ST_Ver;</v>
      </c>
      <c r="AB66" t="s">
        <v>327</v>
      </c>
    </row>
    <row r="67" spans="3:28">
      <c r="D67" t="s">
        <v>48</v>
      </c>
      <c r="E67" t="s">
        <v>91</v>
      </c>
      <c r="G67" t="s">
        <v>92</v>
      </c>
      <c r="J67" t="s">
        <v>174</v>
      </c>
      <c r="K67" t="str">
        <f>LEFT($C$65,2) &amp; "_" &amp; D67</f>
        <v>ST_Narab</v>
      </c>
      <c r="N67" t="str">
        <f>"IM-&gt;"&amp; $C$65 &amp; D67</f>
        <v>IM-&gt;ST.Narab</v>
      </c>
      <c r="P67" t="s">
        <v>331</v>
      </c>
      <c r="Q67" t="str">
        <f t="shared" ref="Q67:Q68" si="16">"MOVE_REAL 1 IN."&amp; $C$65 &amp; D67 &amp; " " &amp; K67 &amp; ";"</f>
        <v>MOVE_REAL 1 IN.ST.Narab ST_Narab;</v>
      </c>
      <c r="AB67" t="s">
        <v>327</v>
      </c>
    </row>
    <row r="68" spans="3:28">
      <c r="D68" t="s">
        <v>325</v>
      </c>
      <c r="E68" t="s">
        <v>91</v>
      </c>
      <c r="G68" s="63" t="s">
        <v>326</v>
      </c>
      <c r="J68" t="s">
        <v>174</v>
      </c>
      <c r="K68" t="str">
        <f>LEFT($C$65,2) &amp; "_" &amp; D68</f>
        <v>ST_Num</v>
      </c>
      <c r="N68" t="str">
        <f>"IM-&gt;"&amp; $C$65 &amp; D68</f>
        <v>IM-&gt;ST.Num</v>
      </c>
      <c r="P68" t="s">
        <v>331</v>
      </c>
      <c r="Q68" t="str">
        <f t="shared" si="16"/>
        <v>MOVE_REAL 1 IN.ST.Num ST_Num;</v>
      </c>
      <c r="AB68" t="s">
        <v>329</v>
      </c>
    </row>
    <row r="69" spans="3:28">
      <c r="D69" t="s">
        <v>101</v>
      </c>
      <c r="E69" t="s">
        <v>274</v>
      </c>
      <c r="G69" t="s">
        <v>102</v>
      </c>
      <c r="J69" t="s">
        <v>174</v>
      </c>
      <c r="K69" t="str">
        <f>LEFT($C$65,2) &amp; "_" &amp; D69</f>
        <v>ST_ON_IMIT</v>
      </c>
      <c r="N69" t="str">
        <f>"IM-&gt;"&amp; $C$65 &amp; D69</f>
        <v>IM-&gt;ST.ON_IMIT</v>
      </c>
      <c r="P69" t="s">
        <v>328</v>
      </c>
      <c r="Q69" t="str">
        <f>"IN."&amp; $C$65 &amp; D69 &amp; ".X[0];"</f>
        <v>IN.ST.ON_IMIT.X[0];</v>
      </c>
      <c r="R69" t="s">
        <v>327</v>
      </c>
      <c r="S69" t="s">
        <v>327</v>
      </c>
      <c r="T69" t="s">
        <v>327</v>
      </c>
      <c r="U69" t="s">
        <v>327</v>
      </c>
      <c r="V69" t="s">
        <v>327</v>
      </c>
      <c r="W69" t="s">
        <v>327</v>
      </c>
      <c r="X69" t="s">
        <v>327</v>
      </c>
      <c r="Y69" t="s">
        <v>327</v>
      </c>
      <c r="Z69" t="s">
        <v>330</v>
      </c>
      <c r="AA69" t="str">
        <f>K69 &amp; ".X[0];"</f>
        <v>ST_ON_IMIT.X[0];</v>
      </c>
      <c r="AB69" t="s">
        <v>329</v>
      </c>
    </row>
    <row r="70" spans="3:28">
      <c r="D70" t="s">
        <v>67</v>
      </c>
      <c r="E70" t="s">
        <v>274</v>
      </c>
      <c r="G70" t="s">
        <v>29</v>
      </c>
      <c r="J70" t="s">
        <v>174</v>
      </c>
      <c r="K70" t="str">
        <f>LEFT($C$65,2) &amp; "_" &amp; D70</f>
        <v>ST_FLT</v>
      </c>
      <c r="N70" t="str">
        <f>"IM-&gt;"&amp; $C$65 &amp; D70</f>
        <v>IM-&gt;ST.FLT</v>
      </c>
      <c r="P70" t="s">
        <v>328</v>
      </c>
      <c r="Q70" t="str">
        <f t="shared" ref="Q70:Q80" si="17">"IN."&amp; $C$65 &amp; D70 &amp; ".X[0];"</f>
        <v>IN.ST.FLT.X[0];</v>
      </c>
      <c r="R70" t="s">
        <v>327</v>
      </c>
      <c r="S70" t="s">
        <v>327</v>
      </c>
      <c r="T70" t="s">
        <v>327</v>
      </c>
      <c r="U70" t="s">
        <v>327</v>
      </c>
      <c r="V70" t="s">
        <v>327</v>
      </c>
      <c r="W70" t="s">
        <v>327</v>
      </c>
      <c r="X70" t="s">
        <v>327</v>
      </c>
      <c r="Y70" t="s">
        <v>327</v>
      </c>
      <c r="Z70" t="s">
        <v>330</v>
      </c>
      <c r="AA70" t="str">
        <f t="shared" ref="AA70:AA80" si="18">K70 &amp; ".X[0];"</f>
        <v>ST_FLT.X[0];</v>
      </c>
      <c r="AB70" t="s">
        <v>329</v>
      </c>
    </row>
    <row r="71" spans="3:28">
      <c r="D71" t="s">
        <v>45</v>
      </c>
      <c r="E71" t="s">
        <v>274</v>
      </c>
      <c r="G71" t="s">
        <v>88</v>
      </c>
      <c r="J71" t="s">
        <v>174</v>
      </c>
      <c r="K71" t="str">
        <f t="shared" ref="K71:K74" si="19">LEFT($C$65,2) &amp; "_" &amp; D71</f>
        <v>ST_RUs</v>
      </c>
      <c r="N71" t="str">
        <f t="shared" ref="N71:N74" si="20">"IM-&gt;"&amp; $C$65 &amp; D71</f>
        <v>IM-&gt;ST.RUs</v>
      </c>
      <c r="P71" t="s">
        <v>328</v>
      </c>
      <c r="Q71" t="str">
        <f t="shared" si="17"/>
        <v>IN.ST.RUs.X[0];</v>
      </c>
      <c r="R71" t="s">
        <v>327</v>
      </c>
      <c r="S71" t="s">
        <v>327</v>
      </c>
      <c r="T71" t="s">
        <v>327</v>
      </c>
      <c r="U71" t="s">
        <v>327</v>
      </c>
      <c r="V71" t="s">
        <v>327</v>
      </c>
      <c r="W71" t="s">
        <v>327</v>
      </c>
      <c r="X71" t="s">
        <v>327</v>
      </c>
      <c r="Y71" t="s">
        <v>327</v>
      </c>
      <c r="Z71" t="s">
        <v>330</v>
      </c>
      <c r="AA71" t="str">
        <f t="shared" si="18"/>
        <v>ST_RUs.X[0];</v>
      </c>
      <c r="AB71" t="s">
        <v>329</v>
      </c>
    </row>
    <row r="72" spans="3:28">
      <c r="D72" t="s">
        <v>103</v>
      </c>
      <c r="E72" t="s">
        <v>274</v>
      </c>
      <c r="G72" t="s">
        <v>153</v>
      </c>
      <c r="J72" t="s">
        <v>174</v>
      </c>
      <c r="K72" t="str">
        <f t="shared" si="19"/>
        <v>ST_Move</v>
      </c>
      <c r="N72" t="str">
        <f t="shared" si="20"/>
        <v>IM-&gt;ST.Move</v>
      </c>
      <c r="P72" t="s">
        <v>328</v>
      </c>
      <c r="Q72" t="str">
        <f t="shared" si="17"/>
        <v>IN.ST.Move.X[0];</v>
      </c>
      <c r="R72" t="s">
        <v>327</v>
      </c>
      <c r="S72" t="s">
        <v>327</v>
      </c>
      <c r="T72" t="s">
        <v>327</v>
      </c>
      <c r="U72" t="s">
        <v>327</v>
      </c>
      <c r="V72" t="s">
        <v>327</v>
      </c>
      <c r="W72" t="s">
        <v>327</v>
      </c>
      <c r="X72" t="s">
        <v>327</v>
      </c>
      <c r="Y72" t="s">
        <v>327</v>
      </c>
      <c r="Z72" t="s">
        <v>330</v>
      </c>
      <c r="AA72" t="str">
        <f t="shared" si="18"/>
        <v>ST_Move.X[0];</v>
      </c>
      <c r="AB72" t="s">
        <v>329</v>
      </c>
    </row>
    <row r="73" spans="3:28">
      <c r="D73" t="s">
        <v>332</v>
      </c>
      <c r="E73" t="s">
        <v>274</v>
      </c>
      <c r="G73" t="s">
        <v>197</v>
      </c>
      <c r="J73" t="s">
        <v>174</v>
      </c>
      <c r="K73" t="str">
        <f t="shared" si="19"/>
        <v>ST_DI_ON</v>
      </c>
      <c r="N73" t="str">
        <f t="shared" si="20"/>
        <v>IM-&gt;ST.DI_ON</v>
      </c>
      <c r="P73" t="s">
        <v>328</v>
      </c>
      <c r="Q73" t="str">
        <f t="shared" si="17"/>
        <v>IN.ST.DI_ON.X[0];</v>
      </c>
      <c r="R73" t="s">
        <v>327</v>
      </c>
      <c r="S73" t="s">
        <v>327</v>
      </c>
      <c r="T73" t="s">
        <v>327</v>
      </c>
      <c r="U73" t="s">
        <v>327</v>
      </c>
      <c r="V73" t="s">
        <v>327</v>
      </c>
      <c r="W73" t="s">
        <v>327</v>
      </c>
      <c r="X73" t="s">
        <v>327</v>
      </c>
      <c r="Y73" t="s">
        <v>327</v>
      </c>
      <c r="Z73" t="s">
        <v>330</v>
      </c>
      <c r="AA73" t="str">
        <f t="shared" si="18"/>
        <v>ST_DI_ON.X[0];</v>
      </c>
      <c r="AB73" t="s">
        <v>329</v>
      </c>
    </row>
    <row r="74" spans="3:28">
      <c r="D74" t="s">
        <v>333</v>
      </c>
      <c r="E74" t="s">
        <v>274</v>
      </c>
      <c r="G74" t="s">
        <v>196</v>
      </c>
      <c r="J74" t="s">
        <v>174</v>
      </c>
      <c r="K74" t="str">
        <f t="shared" si="19"/>
        <v>ST_DI_OF</v>
      </c>
      <c r="N74" t="str">
        <f t="shared" si="20"/>
        <v>IM-&gt;ST.DI_OF</v>
      </c>
      <c r="P74" t="s">
        <v>328</v>
      </c>
      <c r="Q74" t="str">
        <f t="shared" si="17"/>
        <v>IN.ST.DI_OF.X[0];</v>
      </c>
      <c r="R74" t="s">
        <v>327</v>
      </c>
      <c r="S74" t="s">
        <v>327</v>
      </c>
      <c r="T74" t="s">
        <v>327</v>
      </c>
      <c r="U74" t="s">
        <v>327</v>
      </c>
      <c r="V74" t="s">
        <v>327</v>
      </c>
      <c r="W74" t="s">
        <v>327</v>
      </c>
      <c r="X74" t="s">
        <v>327</v>
      </c>
      <c r="Y74" t="s">
        <v>327</v>
      </c>
      <c r="Z74" t="s">
        <v>330</v>
      </c>
      <c r="AA74" t="str">
        <f t="shared" si="18"/>
        <v>ST_DI_OF.X[0];</v>
      </c>
      <c r="AB74" t="s">
        <v>329</v>
      </c>
    </row>
    <row r="75" spans="3:28">
      <c r="D75" t="s">
        <v>334</v>
      </c>
      <c r="E75" t="s">
        <v>274</v>
      </c>
      <c r="G75" t="s">
        <v>277</v>
      </c>
      <c r="J75" t="s">
        <v>174</v>
      </c>
      <c r="K75" t="str">
        <f t="shared" ref="K75:K76" si="21">LEFT($C$65,2) &amp; "_" &amp; D75</f>
        <v>ST_DO_ON</v>
      </c>
      <c r="N75" t="str">
        <f t="shared" ref="N75:N76" si="22">"IM-&gt;"&amp; $C$65 &amp; D75</f>
        <v>IM-&gt;ST.DO_ON</v>
      </c>
      <c r="P75" t="s">
        <v>328</v>
      </c>
      <c r="Q75" t="str">
        <f t="shared" si="17"/>
        <v>IN.ST.DO_ON.X[0];</v>
      </c>
      <c r="R75" t="s">
        <v>327</v>
      </c>
      <c r="S75" t="s">
        <v>327</v>
      </c>
      <c r="T75" t="s">
        <v>327</v>
      </c>
      <c r="U75" t="s">
        <v>327</v>
      </c>
      <c r="V75" t="s">
        <v>327</v>
      </c>
      <c r="W75" t="s">
        <v>327</v>
      </c>
      <c r="X75" t="s">
        <v>327</v>
      </c>
      <c r="Y75" t="s">
        <v>327</v>
      </c>
      <c r="Z75" t="s">
        <v>330</v>
      </c>
      <c r="AA75" t="str">
        <f t="shared" si="18"/>
        <v>ST_DO_ON.X[0];</v>
      </c>
      <c r="AB75" t="s">
        <v>329</v>
      </c>
    </row>
    <row r="76" spans="3:28">
      <c r="D76" t="s">
        <v>335</v>
      </c>
      <c r="E76" t="s">
        <v>274</v>
      </c>
      <c r="G76" t="s">
        <v>278</v>
      </c>
      <c r="J76" t="s">
        <v>174</v>
      </c>
      <c r="K76" t="str">
        <f t="shared" si="21"/>
        <v>ST_DO_OF</v>
      </c>
      <c r="N76" t="str">
        <f t="shared" si="22"/>
        <v>IM-&gt;ST.DO_OF</v>
      </c>
      <c r="P76" t="s">
        <v>328</v>
      </c>
      <c r="Q76" t="str">
        <f t="shared" si="17"/>
        <v>IN.ST.DO_OF.X[0];</v>
      </c>
      <c r="R76" t="s">
        <v>327</v>
      </c>
      <c r="S76" t="s">
        <v>327</v>
      </c>
      <c r="T76" t="s">
        <v>327</v>
      </c>
      <c r="U76" t="s">
        <v>327</v>
      </c>
      <c r="V76" t="s">
        <v>327</v>
      </c>
      <c r="W76" t="s">
        <v>327</v>
      </c>
      <c r="X76" t="s">
        <v>327</v>
      </c>
      <c r="Y76" t="s">
        <v>327</v>
      </c>
      <c r="Z76" t="s">
        <v>330</v>
      </c>
      <c r="AA76" t="str">
        <f t="shared" si="18"/>
        <v>ST_DO_OF.X[0];</v>
      </c>
      <c r="AB76" t="s">
        <v>329</v>
      </c>
    </row>
    <row r="77" spans="3:28">
      <c r="D77" t="s">
        <v>336</v>
      </c>
      <c r="E77" t="s">
        <v>274</v>
      </c>
      <c r="G77" t="s">
        <v>314</v>
      </c>
      <c r="J77" t="s">
        <v>174</v>
      </c>
      <c r="K77" t="str">
        <f t="shared" ref="K77:K80" si="23">LEFT($C$65,2) &amp; "_" &amp; D77</f>
        <v>ST_AVT_ON</v>
      </c>
      <c r="N77" t="str">
        <f t="shared" ref="N77:N80" si="24">"IM-&gt;"&amp; $C$65 &amp; D77</f>
        <v>IM-&gt;ST.AVT_ON</v>
      </c>
      <c r="P77" t="s">
        <v>328</v>
      </c>
      <c r="Q77" t="str">
        <f t="shared" si="17"/>
        <v>IN.ST.AVT_ON.X[0];</v>
      </c>
      <c r="R77" t="s">
        <v>327</v>
      </c>
      <c r="S77" t="s">
        <v>327</v>
      </c>
      <c r="T77" t="s">
        <v>327</v>
      </c>
      <c r="U77" t="s">
        <v>327</v>
      </c>
      <c r="V77" t="s">
        <v>327</v>
      </c>
      <c r="W77" t="s">
        <v>327</v>
      </c>
      <c r="X77" t="s">
        <v>327</v>
      </c>
      <c r="Y77" t="s">
        <v>327</v>
      </c>
      <c r="Z77" t="s">
        <v>330</v>
      </c>
      <c r="AA77" t="str">
        <f t="shared" si="18"/>
        <v>ST_AVT_ON.X[0];</v>
      </c>
      <c r="AB77" t="s">
        <v>329</v>
      </c>
    </row>
    <row r="78" spans="3:28">
      <c r="D78" t="s">
        <v>337</v>
      </c>
      <c r="E78" t="s">
        <v>274</v>
      </c>
      <c r="G78" t="s">
        <v>315</v>
      </c>
      <c r="J78" t="s">
        <v>174</v>
      </c>
      <c r="K78" t="str">
        <f t="shared" si="23"/>
        <v>ST_AVT_OF</v>
      </c>
      <c r="N78" t="str">
        <f t="shared" si="24"/>
        <v>IM-&gt;ST.AVT_OF</v>
      </c>
      <c r="P78" t="s">
        <v>328</v>
      </c>
      <c r="Q78" t="str">
        <f t="shared" si="17"/>
        <v>IN.ST.AVT_OF.X[0];</v>
      </c>
      <c r="R78" t="s">
        <v>327</v>
      </c>
      <c r="S78" t="s">
        <v>327</v>
      </c>
      <c r="T78" t="s">
        <v>327</v>
      </c>
      <c r="U78" t="s">
        <v>327</v>
      </c>
      <c r="V78" t="s">
        <v>327</v>
      </c>
      <c r="W78" t="s">
        <v>327</v>
      </c>
      <c r="X78" t="s">
        <v>327</v>
      </c>
      <c r="Y78" t="s">
        <v>327</v>
      </c>
      <c r="Z78" t="s">
        <v>330</v>
      </c>
      <c r="AA78" t="str">
        <f t="shared" si="18"/>
        <v>ST_AVT_OF.X[0];</v>
      </c>
      <c r="AB78" t="s">
        <v>329</v>
      </c>
    </row>
    <row r="79" spans="3:28">
      <c r="D79" t="s">
        <v>34</v>
      </c>
      <c r="E79" t="s">
        <v>274</v>
      </c>
      <c r="G79" t="s">
        <v>316</v>
      </c>
      <c r="J79" t="s">
        <v>174</v>
      </c>
      <c r="K79" t="str">
        <f t="shared" si="23"/>
        <v>ST_BTN_ON</v>
      </c>
      <c r="N79" t="str">
        <f t="shared" si="24"/>
        <v>IM-&gt;ST.BTN_ON</v>
      </c>
      <c r="P79" t="s">
        <v>328</v>
      </c>
      <c r="Q79" t="str">
        <f t="shared" si="17"/>
        <v>IN.ST.BTN_ON.X[0];</v>
      </c>
      <c r="R79" t="s">
        <v>327</v>
      </c>
      <c r="S79" t="s">
        <v>327</v>
      </c>
      <c r="T79" t="s">
        <v>327</v>
      </c>
      <c r="U79" t="s">
        <v>327</v>
      </c>
      <c r="V79" t="s">
        <v>327</v>
      </c>
      <c r="W79" t="s">
        <v>327</v>
      </c>
      <c r="X79" t="s">
        <v>327</v>
      </c>
      <c r="Y79" t="s">
        <v>327</v>
      </c>
      <c r="Z79" t="s">
        <v>330</v>
      </c>
      <c r="AA79" t="str">
        <f t="shared" si="18"/>
        <v>ST_BTN_ON.X[0];</v>
      </c>
      <c r="AB79" t="s">
        <v>329</v>
      </c>
    </row>
    <row r="80" spans="3:28">
      <c r="D80" t="s">
        <v>32</v>
      </c>
      <c r="E80" t="s">
        <v>274</v>
      </c>
      <c r="G80" t="s">
        <v>317</v>
      </c>
      <c r="J80" t="s">
        <v>174</v>
      </c>
      <c r="K80" t="str">
        <f t="shared" si="23"/>
        <v>ST_BTN_OF</v>
      </c>
      <c r="N80" t="str">
        <f t="shared" si="24"/>
        <v>IM-&gt;ST.BTN_OF</v>
      </c>
      <c r="P80" t="s">
        <v>328</v>
      </c>
      <c r="Q80" t="str">
        <f t="shared" si="17"/>
        <v>IN.ST.BTN_OF.X[0];</v>
      </c>
      <c r="R80" t="s">
        <v>327</v>
      </c>
      <c r="S80" t="s">
        <v>327</v>
      </c>
      <c r="T80" t="s">
        <v>327</v>
      </c>
      <c r="U80" t="s">
        <v>327</v>
      </c>
      <c r="V80" t="s">
        <v>327</v>
      </c>
      <c r="W80" t="s">
        <v>327</v>
      </c>
      <c r="X80" t="s">
        <v>327</v>
      </c>
      <c r="Y80" t="s">
        <v>327</v>
      </c>
      <c r="Z80" t="s">
        <v>330</v>
      </c>
      <c r="AA80" t="str">
        <f t="shared" si="18"/>
        <v>ST_BTN_OF.X[0];</v>
      </c>
      <c r="AB80" t="s">
        <v>329</v>
      </c>
    </row>
    <row r="81" spans="3:28">
      <c r="D81" t="s">
        <v>272</v>
      </c>
      <c r="E81" t="s">
        <v>230</v>
      </c>
      <c r="G81" t="s">
        <v>312</v>
      </c>
      <c r="J81" t="s">
        <v>174</v>
      </c>
      <c r="K81" t="str">
        <f t="shared" ref="K81:K83" si="25">LEFT($C$65,2) &amp; "_" &amp; D81</f>
        <v>ST_TYPE_IM</v>
      </c>
      <c r="N81" t="str">
        <f t="shared" ref="N81:N83" si="26">"IM-&gt;"&amp; $C$65 &amp; D81</f>
        <v>IM-&gt;ST.TYPE_IM</v>
      </c>
      <c r="P81" t="s">
        <v>331</v>
      </c>
      <c r="Q81" t="str">
        <f>"MOVE_WORD 1 IN."&amp; $C$65 &amp; D81 &amp; " " &amp; K81 &amp; ";"</f>
        <v>MOVE_WORD 1 IN.ST.TYPE_IM ST_TYPE_IM;</v>
      </c>
      <c r="AB81" t="s">
        <v>329</v>
      </c>
    </row>
    <row r="82" spans="3:28">
      <c r="D82" t="s">
        <v>338</v>
      </c>
      <c r="E82" t="s">
        <v>274</v>
      </c>
      <c r="K82" t="str">
        <f t="shared" si="25"/>
        <v>ST_Rep_ON</v>
      </c>
      <c r="N82" t="str">
        <f t="shared" si="26"/>
        <v>IM-&gt;ST.Rep_ON</v>
      </c>
      <c r="P82" t="s">
        <v>328</v>
      </c>
      <c r="Q82" t="str">
        <f t="shared" ref="Q82:Q83" si="27">"IN."&amp; $C$65 &amp; D82 &amp; ".X[0];"</f>
        <v>IN.ST.Rep_ON.X[0];</v>
      </c>
      <c r="R82" t="s">
        <v>327</v>
      </c>
      <c r="S82" t="s">
        <v>327</v>
      </c>
      <c r="T82" t="s">
        <v>327</v>
      </c>
      <c r="U82" t="s">
        <v>327</v>
      </c>
      <c r="V82" t="s">
        <v>327</v>
      </c>
      <c r="W82" t="s">
        <v>327</v>
      </c>
      <c r="X82" t="s">
        <v>327</v>
      </c>
      <c r="Y82" t="s">
        <v>327</v>
      </c>
      <c r="Z82" t="s">
        <v>330</v>
      </c>
      <c r="AA82" t="str">
        <f t="shared" ref="AA82:AA83" si="28">K82 &amp; ".X[0];"</f>
        <v>ST_Rep_ON.X[0];</v>
      </c>
      <c r="AB82" t="s">
        <v>329</v>
      </c>
    </row>
    <row r="83" spans="3:28">
      <c r="D83" t="s">
        <v>339</v>
      </c>
      <c r="E83" t="s">
        <v>274</v>
      </c>
      <c r="K83" t="str">
        <f t="shared" si="25"/>
        <v>ST_Rep_OF</v>
      </c>
      <c r="N83" t="str">
        <f t="shared" si="26"/>
        <v>IM-&gt;ST.Rep_OF</v>
      </c>
      <c r="P83" t="s">
        <v>328</v>
      </c>
      <c r="Q83" t="str">
        <f t="shared" si="27"/>
        <v>IN.ST.Rep_OF.X[0];</v>
      </c>
      <c r="R83" t="s">
        <v>327</v>
      </c>
      <c r="S83" t="s">
        <v>327</v>
      </c>
      <c r="T83" t="s">
        <v>327</v>
      </c>
      <c r="U83" t="s">
        <v>327</v>
      </c>
      <c r="V83" t="s">
        <v>327</v>
      </c>
      <c r="W83" t="s">
        <v>327</v>
      </c>
      <c r="X83" t="s">
        <v>327</v>
      </c>
      <c r="Y83" t="s">
        <v>327</v>
      </c>
      <c r="Z83" t="s">
        <v>330</v>
      </c>
      <c r="AA83" t="str">
        <f t="shared" si="28"/>
        <v>ST_Rep_OF.X[0];</v>
      </c>
      <c r="AB83" t="s">
        <v>329</v>
      </c>
    </row>
    <row r="85" spans="3:28">
      <c r="C85" s="14" t="s">
        <v>282</v>
      </c>
      <c r="D85" s="14"/>
      <c r="E85" s="14"/>
      <c r="F85" s="14"/>
      <c r="G85" s="14" t="s">
        <v>154</v>
      </c>
      <c r="J85" t="str">
        <f>"//" &amp; G85</f>
        <v>//Ошибки</v>
      </c>
    </row>
    <row r="86" spans="3:28">
      <c r="D86" t="s">
        <v>129</v>
      </c>
      <c r="E86" t="s">
        <v>274</v>
      </c>
      <c r="G86" t="s">
        <v>123</v>
      </c>
      <c r="J86" t="s">
        <v>174</v>
      </c>
      <c r="K86" t="str">
        <f>LEFT($C$85,2) &amp; "_" &amp; D86</f>
        <v>PS_M_Mufft</v>
      </c>
      <c r="N86" t="str">
        <f>"IM-&gt;"&amp; $C$85 &amp; D86</f>
        <v>IM-&gt;PS.M_Mufft</v>
      </c>
      <c r="P86" t="s">
        <v>328</v>
      </c>
      <c r="Q86" t="str">
        <f>"IN."&amp; $C$85 &amp; D86 &amp; ".X[0];"</f>
        <v>IN.PS.M_Mufft.X[0];</v>
      </c>
      <c r="R86" t="s">
        <v>327</v>
      </c>
      <c r="S86" t="s">
        <v>327</v>
      </c>
      <c r="T86" t="s">
        <v>327</v>
      </c>
      <c r="U86" t="s">
        <v>327</v>
      </c>
      <c r="V86" t="s">
        <v>327</v>
      </c>
      <c r="W86" t="s">
        <v>327</v>
      </c>
      <c r="X86" t="s">
        <v>327</v>
      </c>
      <c r="Y86" t="s">
        <v>327</v>
      </c>
      <c r="Z86" t="s">
        <v>330</v>
      </c>
      <c r="AA86" t="str">
        <f>K86 &amp; ".X[0];"</f>
        <v>PS_M_Mufft.X[0];</v>
      </c>
      <c r="AB86" t="s">
        <v>329</v>
      </c>
    </row>
    <row r="87" spans="3:28">
      <c r="D87" t="s">
        <v>149</v>
      </c>
      <c r="E87" t="s">
        <v>274</v>
      </c>
      <c r="G87" t="s">
        <v>68</v>
      </c>
      <c r="J87" t="s">
        <v>174</v>
      </c>
      <c r="K87" t="str">
        <f>LEFT($C$85,2) &amp; "_" &amp; D87</f>
        <v>PS_notON</v>
      </c>
      <c r="N87" t="str">
        <f>"IM-&gt;"&amp; $C$85 &amp; D87</f>
        <v>IM-&gt;PS.notON</v>
      </c>
      <c r="P87" t="s">
        <v>328</v>
      </c>
      <c r="Q87" t="str">
        <f t="shared" ref="Q87:Q105" si="29">"IN."&amp; $C$85 &amp; D87 &amp; ".X[0];"</f>
        <v>IN.PS.notON.X[0];</v>
      </c>
      <c r="R87" t="s">
        <v>327</v>
      </c>
      <c r="S87" t="s">
        <v>327</v>
      </c>
      <c r="T87" t="s">
        <v>327</v>
      </c>
      <c r="U87" t="s">
        <v>327</v>
      </c>
      <c r="V87" t="s">
        <v>327</v>
      </c>
      <c r="W87" t="s">
        <v>327</v>
      </c>
      <c r="X87" t="s">
        <v>327</v>
      </c>
      <c r="Y87" t="s">
        <v>327</v>
      </c>
      <c r="Z87" t="s">
        <v>330</v>
      </c>
      <c r="AA87" t="str">
        <f t="shared" ref="AA87:AA105" si="30">K87 &amp; ".X[0];"</f>
        <v>PS_notON.X[0];</v>
      </c>
      <c r="AB87" t="s">
        <v>329</v>
      </c>
    </row>
    <row r="88" spans="3:28">
      <c r="D88" t="s">
        <v>150</v>
      </c>
      <c r="E88" t="s">
        <v>274</v>
      </c>
      <c r="G88" t="s">
        <v>69</v>
      </c>
      <c r="J88" t="s">
        <v>174</v>
      </c>
      <c r="K88" t="str">
        <f>LEFT($C$85,2) &amp; "_" &amp; D88</f>
        <v>PS_notOF</v>
      </c>
      <c r="N88" t="str">
        <f>"IM-&gt;"&amp; $C$85 &amp; D88</f>
        <v>IM-&gt;PS.notOF</v>
      </c>
      <c r="P88" t="s">
        <v>328</v>
      </c>
      <c r="Q88" t="str">
        <f t="shared" si="29"/>
        <v>IN.PS.notOF.X[0];</v>
      </c>
      <c r="R88" t="s">
        <v>327</v>
      </c>
      <c r="S88" t="s">
        <v>327</v>
      </c>
      <c r="T88" t="s">
        <v>327</v>
      </c>
      <c r="U88" t="s">
        <v>327</v>
      </c>
      <c r="V88" t="s">
        <v>327</v>
      </c>
      <c r="W88" t="s">
        <v>327</v>
      </c>
      <c r="X88" t="s">
        <v>327</v>
      </c>
      <c r="Y88" t="s">
        <v>327</v>
      </c>
      <c r="Z88" t="s">
        <v>330</v>
      </c>
      <c r="AA88" t="str">
        <f t="shared" si="30"/>
        <v>PS_notOF.X[0];</v>
      </c>
      <c r="AB88" t="s">
        <v>329</v>
      </c>
    </row>
    <row r="89" spans="3:28">
      <c r="D89" t="s">
        <v>70</v>
      </c>
      <c r="E89" t="s">
        <v>274</v>
      </c>
      <c r="G89" t="s">
        <v>72</v>
      </c>
      <c r="J89" t="s">
        <v>174</v>
      </c>
      <c r="K89" t="str">
        <f>LEFT($C$85,2) &amp; "_" &amp; D89</f>
        <v>PS_SPON</v>
      </c>
      <c r="N89" t="str">
        <f>"IM-&gt;"&amp; $C$85 &amp; D89</f>
        <v>IM-&gt;PS.SPON</v>
      </c>
      <c r="P89" t="s">
        <v>328</v>
      </c>
      <c r="Q89" t="str">
        <f t="shared" si="29"/>
        <v>IN.PS.SPON.X[0];</v>
      </c>
      <c r="R89" t="s">
        <v>327</v>
      </c>
      <c r="S89" t="s">
        <v>327</v>
      </c>
      <c r="T89" t="s">
        <v>327</v>
      </c>
      <c r="U89" t="s">
        <v>327</v>
      </c>
      <c r="V89" t="s">
        <v>327</v>
      </c>
      <c r="W89" t="s">
        <v>327</v>
      </c>
      <c r="X89" t="s">
        <v>327</v>
      </c>
      <c r="Y89" t="s">
        <v>327</v>
      </c>
      <c r="Z89" t="s">
        <v>330</v>
      </c>
      <c r="AA89" t="str">
        <f t="shared" si="30"/>
        <v>PS_SPON.X[0];</v>
      </c>
      <c r="AB89" t="s">
        <v>329</v>
      </c>
    </row>
    <row r="90" spans="3:28">
      <c r="D90" t="s">
        <v>71</v>
      </c>
      <c r="E90" t="s">
        <v>274</v>
      </c>
      <c r="G90" t="s">
        <v>73</v>
      </c>
      <c r="J90" t="s">
        <v>174</v>
      </c>
      <c r="K90" t="str">
        <f>LEFT($C$85,2) &amp; "_" &amp; D90</f>
        <v>PS_SPOF</v>
      </c>
      <c r="N90" t="str">
        <f>"IM-&gt;"&amp; $C$85 &amp; D90</f>
        <v>IM-&gt;PS.SPOF</v>
      </c>
      <c r="P90" t="s">
        <v>328</v>
      </c>
      <c r="Q90" t="str">
        <f t="shared" si="29"/>
        <v>IN.PS.SPOF.X[0];</v>
      </c>
      <c r="R90" t="s">
        <v>327</v>
      </c>
      <c r="S90" t="s">
        <v>327</v>
      </c>
      <c r="T90" t="s">
        <v>327</v>
      </c>
      <c r="U90" t="s">
        <v>327</v>
      </c>
      <c r="V90" t="s">
        <v>327</v>
      </c>
      <c r="W90" t="s">
        <v>327</v>
      </c>
      <c r="X90" t="s">
        <v>327</v>
      </c>
      <c r="Y90" t="s">
        <v>327</v>
      </c>
      <c r="Z90" t="s">
        <v>330</v>
      </c>
      <c r="AA90" t="str">
        <f t="shared" si="30"/>
        <v>PS_SPOF.X[0];</v>
      </c>
      <c r="AB90" t="s">
        <v>329</v>
      </c>
    </row>
    <row r="91" spans="3:28">
      <c r="D91" t="s">
        <v>75</v>
      </c>
      <c r="E91" t="s">
        <v>274</v>
      </c>
      <c r="G91" t="s">
        <v>74</v>
      </c>
      <c r="J91" t="s">
        <v>174</v>
      </c>
      <c r="K91" t="str">
        <f>LEFT($C$85,2) &amp; "_" &amp; D91</f>
        <v>PS_KV_FLT</v>
      </c>
      <c r="N91" t="str">
        <f>"IM-&gt;"&amp; $C$85 &amp; D91</f>
        <v>IM-&gt;PS.KV_FLT</v>
      </c>
      <c r="P91" t="s">
        <v>328</v>
      </c>
      <c r="Q91" t="str">
        <f t="shared" si="29"/>
        <v>IN.PS.KV_FLT.X[0];</v>
      </c>
      <c r="R91" t="s">
        <v>327</v>
      </c>
      <c r="S91" t="s">
        <v>327</v>
      </c>
      <c r="T91" t="s">
        <v>327</v>
      </c>
      <c r="U91" t="s">
        <v>327</v>
      </c>
      <c r="V91" t="s">
        <v>327</v>
      </c>
      <c r="W91" t="s">
        <v>327</v>
      </c>
      <c r="X91" t="s">
        <v>327</v>
      </c>
      <c r="Y91" t="s">
        <v>327</v>
      </c>
      <c r="Z91" t="s">
        <v>330</v>
      </c>
      <c r="AA91" t="str">
        <f t="shared" si="30"/>
        <v>PS_KV_FLT.X[0];</v>
      </c>
      <c r="AB91" t="s">
        <v>329</v>
      </c>
    </row>
    <row r="92" spans="3:28">
      <c r="D92" t="s">
        <v>78</v>
      </c>
      <c r="E92" t="s">
        <v>274</v>
      </c>
      <c r="G92" t="s">
        <v>76</v>
      </c>
      <c r="J92" t="s">
        <v>174</v>
      </c>
      <c r="K92" t="str">
        <f>LEFT($C$85,2) &amp; "_" &amp; D92</f>
        <v>PS_KCU_ON_FLT</v>
      </c>
      <c r="N92" t="str">
        <f>"IM-&gt;"&amp; $C$85 &amp; D92</f>
        <v>IM-&gt;PS.KCU_ON_FLT</v>
      </c>
      <c r="P92" t="s">
        <v>328</v>
      </c>
      <c r="Q92" t="str">
        <f t="shared" si="29"/>
        <v>IN.PS.KCU_ON_FLT.X[0];</v>
      </c>
      <c r="R92" t="s">
        <v>327</v>
      </c>
      <c r="S92" t="s">
        <v>327</v>
      </c>
      <c r="T92" t="s">
        <v>327</v>
      </c>
      <c r="U92" t="s">
        <v>327</v>
      </c>
      <c r="V92" t="s">
        <v>327</v>
      </c>
      <c r="W92" t="s">
        <v>327</v>
      </c>
      <c r="X92" t="s">
        <v>327</v>
      </c>
      <c r="Y92" t="s">
        <v>327</v>
      </c>
      <c r="Z92" t="s">
        <v>330</v>
      </c>
      <c r="AA92" t="str">
        <f t="shared" si="30"/>
        <v>PS_KCU_ON_FLT.X[0];</v>
      </c>
      <c r="AB92" t="s">
        <v>329</v>
      </c>
    </row>
    <row r="93" spans="3:28">
      <c r="D93" t="s">
        <v>79</v>
      </c>
      <c r="E93" t="s">
        <v>274</v>
      </c>
      <c r="G93" t="s">
        <v>77</v>
      </c>
      <c r="J93" t="s">
        <v>174</v>
      </c>
      <c r="K93" t="str">
        <f>LEFT($C$85,2) &amp; "_" &amp; D93</f>
        <v>PS_KCU_OF_FLT</v>
      </c>
      <c r="N93" t="str">
        <f>"IM-&gt;"&amp; $C$85 &amp; D93</f>
        <v>IM-&gt;PS.KCU_OF_FLT</v>
      </c>
      <c r="P93" t="s">
        <v>328</v>
      </c>
      <c r="Q93" t="str">
        <f t="shared" si="29"/>
        <v>IN.PS.KCU_OF_FLT.X[0];</v>
      </c>
      <c r="R93" t="s">
        <v>327</v>
      </c>
      <c r="S93" t="s">
        <v>327</v>
      </c>
      <c r="T93" t="s">
        <v>327</v>
      </c>
      <c r="U93" t="s">
        <v>327</v>
      </c>
      <c r="V93" t="s">
        <v>327</v>
      </c>
      <c r="W93" t="s">
        <v>327</v>
      </c>
      <c r="X93" t="s">
        <v>327</v>
      </c>
      <c r="Y93" t="s">
        <v>327</v>
      </c>
      <c r="Z93" t="s">
        <v>330</v>
      </c>
      <c r="AA93" t="str">
        <f t="shared" si="30"/>
        <v>PS_KCU_OF_FLT.X[0];</v>
      </c>
      <c r="AB93" t="s">
        <v>329</v>
      </c>
    </row>
    <row r="94" spans="3:28">
      <c r="D94" t="s">
        <v>151</v>
      </c>
      <c r="E94" t="s">
        <v>274</v>
      </c>
      <c r="G94" t="s">
        <v>80</v>
      </c>
      <c r="J94" t="s">
        <v>174</v>
      </c>
      <c r="K94" t="str">
        <f>LEFT($C$85,2) &amp; "_" &amp; D94</f>
        <v>PS_notMove_ON</v>
      </c>
      <c r="N94" t="str">
        <f>"IM-&gt;"&amp; $C$85 &amp; D94</f>
        <v>IM-&gt;PS.notMove_ON</v>
      </c>
      <c r="P94" t="s">
        <v>328</v>
      </c>
      <c r="Q94" t="str">
        <f t="shared" si="29"/>
        <v>IN.PS.notMove_ON.X[0];</v>
      </c>
      <c r="R94" t="s">
        <v>327</v>
      </c>
      <c r="S94" t="s">
        <v>327</v>
      </c>
      <c r="T94" t="s">
        <v>327</v>
      </c>
      <c r="U94" t="s">
        <v>327</v>
      </c>
      <c r="V94" t="s">
        <v>327</v>
      </c>
      <c r="W94" t="s">
        <v>327</v>
      </c>
      <c r="X94" t="s">
        <v>327</v>
      </c>
      <c r="Y94" t="s">
        <v>327</v>
      </c>
      <c r="Z94" t="s">
        <v>330</v>
      </c>
      <c r="AA94" t="str">
        <f t="shared" si="30"/>
        <v>PS_notMove_ON.X[0];</v>
      </c>
      <c r="AB94" t="s">
        <v>329</v>
      </c>
    </row>
    <row r="95" spans="3:28">
      <c r="D95" t="s">
        <v>152</v>
      </c>
      <c r="E95" t="s">
        <v>274</v>
      </c>
      <c r="G95" t="s">
        <v>81</v>
      </c>
      <c r="J95" t="s">
        <v>174</v>
      </c>
      <c r="K95" t="str">
        <f>LEFT($C$85,2) &amp; "_" &amp; D95</f>
        <v>PS_notMove_OF</v>
      </c>
      <c r="N95" t="str">
        <f>"IM-&gt;"&amp; $C$85 &amp; D95</f>
        <v>IM-&gt;PS.notMove_OF</v>
      </c>
      <c r="P95" t="s">
        <v>328</v>
      </c>
      <c r="Q95" t="str">
        <f t="shared" si="29"/>
        <v>IN.PS.notMove_OF.X[0];</v>
      </c>
      <c r="R95" t="s">
        <v>327</v>
      </c>
      <c r="S95" t="s">
        <v>327</v>
      </c>
      <c r="T95" t="s">
        <v>327</v>
      </c>
      <c r="U95" t="s">
        <v>327</v>
      </c>
      <c r="V95" t="s">
        <v>327</v>
      </c>
      <c r="W95" t="s">
        <v>327</v>
      </c>
      <c r="X95" t="s">
        <v>327</v>
      </c>
      <c r="Y95" t="s">
        <v>327</v>
      </c>
      <c r="Z95" t="s">
        <v>330</v>
      </c>
      <c r="AA95" t="str">
        <f t="shared" si="30"/>
        <v>PS_notMove_OF.X[0];</v>
      </c>
      <c r="AB95" t="s">
        <v>329</v>
      </c>
    </row>
    <row r="96" spans="3:28">
      <c r="D96" t="s">
        <v>175</v>
      </c>
      <c r="E96" t="s">
        <v>274</v>
      </c>
      <c r="G96" t="s">
        <v>176</v>
      </c>
      <c r="J96" t="s">
        <v>174</v>
      </c>
      <c r="K96" t="str">
        <f>LEFT($C$85,2) &amp; "_" &amp; D96</f>
        <v>PS_Vibr</v>
      </c>
      <c r="N96" t="str">
        <f>"IM-&gt;"&amp; $C$85 &amp; D96</f>
        <v>IM-&gt;PS.Vibr</v>
      </c>
      <c r="P96" t="s">
        <v>328</v>
      </c>
      <c r="Q96" t="str">
        <f t="shared" si="29"/>
        <v>IN.PS.Vibr.X[0];</v>
      </c>
      <c r="R96" t="s">
        <v>327</v>
      </c>
      <c r="S96" t="s">
        <v>327</v>
      </c>
      <c r="T96" t="s">
        <v>327</v>
      </c>
      <c r="U96" t="s">
        <v>327</v>
      </c>
      <c r="V96" t="s">
        <v>327</v>
      </c>
      <c r="W96" t="s">
        <v>327</v>
      </c>
      <c r="X96" t="s">
        <v>327</v>
      </c>
      <c r="Y96" t="s">
        <v>327</v>
      </c>
      <c r="Z96" t="s">
        <v>330</v>
      </c>
      <c r="AA96" t="str">
        <f t="shared" si="30"/>
        <v>PS_Vibr.X[0];</v>
      </c>
      <c r="AB96" t="s">
        <v>329</v>
      </c>
    </row>
    <row r="97" spans="3:28">
      <c r="D97" t="s">
        <v>246</v>
      </c>
      <c r="E97" t="s">
        <v>274</v>
      </c>
      <c r="G97" t="s">
        <v>177</v>
      </c>
      <c r="J97" t="s">
        <v>174</v>
      </c>
      <c r="K97" t="str">
        <f>LEFT($C$85,2) &amp; "_" &amp; D97</f>
        <v>PS_Loil</v>
      </c>
      <c r="N97" t="str">
        <f>"IM-&gt;"&amp; $C$85 &amp; D97</f>
        <v>IM-&gt;PS.Loil</v>
      </c>
      <c r="P97" t="s">
        <v>328</v>
      </c>
      <c r="Q97" t="str">
        <f t="shared" si="29"/>
        <v>IN.PS.Loil.X[0];</v>
      </c>
      <c r="R97" t="s">
        <v>327</v>
      </c>
      <c r="S97" t="s">
        <v>327</v>
      </c>
      <c r="T97" t="s">
        <v>327</v>
      </c>
      <c r="U97" t="s">
        <v>327</v>
      </c>
      <c r="V97" t="s">
        <v>327</v>
      </c>
      <c r="W97" t="s">
        <v>327</v>
      </c>
      <c r="X97" t="s">
        <v>327</v>
      </c>
      <c r="Y97" t="s">
        <v>327</v>
      </c>
      <c r="Z97" t="s">
        <v>330</v>
      </c>
      <c r="AA97" t="str">
        <f t="shared" si="30"/>
        <v>PS_Loil.X[0];</v>
      </c>
      <c r="AB97" t="s">
        <v>329</v>
      </c>
    </row>
    <row r="98" spans="3:28">
      <c r="D98" t="s">
        <v>245</v>
      </c>
      <c r="E98" t="s">
        <v>274</v>
      </c>
      <c r="G98" t="s">
        <v>242</v>
      </c>
      <c r="J98" t="s">
        <v>174</v>
      </c>
      <c r="K98" t="str">
        <f>LEFT($C$85,2) &amp; "_" &amp; D98</f>
        <v>PS_U_OF</v>
      </c>
      <c r="N98" t="str">
        <f>"IM-&gt;"&amp; $C$85 &amp; D98</f>
        <v>IM-&gt;PS.U_OF</v>
      </c>
      <c r="P98" t="s">
        <v>328</v>
      </c>
      <c r="Q98" t="str">
        <f t="shared" si="29"/>
        <v>IN.PS.U_OF.X[0];</v>
      </c>
      <c r="R98" t="s">
        <v>327</v>
      </c>
      <c r="S98" t="s">
        <v>327</v>
      </c>
      <c r="T98" t="s">
        <v>327</v>
      </c>
      <c r="U98" t="s">
        <v>327</v>
      </c>
      <c r="V98" t="s">
        <v>327</v>
      </c>
      <c r="W98" t="s">
        <v>327</v>
      </c>
      <c r="X98" t="s">
        <v>327</v>
      </c>
      <c r="Y98" t="s">
        <v>327</v>
      </c>
      <c r="Z98" t="s">
        <v>330</v>
      </c>
      <c r="AA98" t="str">
        <f t="shared" si="30"/>
        <v>PS_U_OF.X[0];</v>
      </c>
      <c r="AB98" t="s">
        <v>329</v>
      </c>
    </row>
    <row r="99" spans="3:28">
      <c r="D99" t="s">
        <v>244</v>
      </c>
      <c r="E99" t="s">
        <v>274</v>
      </c>
      <c r="G99" t="s">
        <v>243</v>
      </c>
      <c r="J99" t="s">
        <v>174</v>
      </c>
      <c r="K99" t="str">
        <f>LEFT($C$85,2) &amp; "_" &amp; D99</f>
        <v>PS_Poil</v>
      </c>
      <c r="N99" t="str">
        <f>"IM-&gt;"&amp; $C$85 &amp; D99</f>
        <v>IM-&gt;PS.Poil</v>
      </c>
      <c r="P99" t="s">
        <v>328</v>
      </c>
      <c r="Q99" t="str">
        <f t="shared" si="29"/>
        <v>IN.PS.Poil.X[0];</v>
      </c>
      <c r="R99" t="s">
        <v>327</v>
      </c>
      <c r="S99" t="s">
        <v>327</v>
      </c>
      <c r="T99" t="s">
        <v>327</v>
      </c>
      <c r="U99" t="s">
        <v>327</v>
      </c>
      <c r="V99" t="s">
        <v>327</v>
      </c>
      <c r="W99" t="s">
        <v>327</v>
      </c>
      <c r="X99" t="s">
        <v>327</v>
      </c>
      <c r="Y99" t="s">
        <v>327</v>
      </c>
      <c r="Z99" t="s">
        <v>330</v>
      </c>
      <c r="AA99" t="str">
        <f t="shared" si="30"/>
        <v>PS_Poil.X[0];</v>
      </c>
      <c r="AB99" t="s">
        <v>329</v>
      </c>
    </row>
    <row r="100" spans="3:28">
      <c r="D100" t="s">
        <v>318</v>
      </c>
      <c r="E100" t="s">
        <v>274</v>
      </c>
      <c r="G100" t="s">
        <v>298</v>
      </c>
      <c r="J100" t="s">
        <v>174</v>
      </c>
      <c r="K100" t="str">
        <f t="shared" ref="K100:K105" si="31">LEFT($C$85,2) &amp; "_" &amp; D100</f>
        <v>PS_TYPE_IM_FLT</v>
      </c>
      <c r="N100" t="str">
        <f t="shared" ref="N100:N105" si="32">"IM-&gt;"&amp; $C$85 &amp; D100</f>
        <v>IM-&gt;PS.TYPE_IM_FLT</v>
      </c>
      <c r="P100" t="s">
        <v>328</v>
      </c>
      <c r="Q100" t="str">
        <f t="shared" si="29"/>
        <v>IN.PS.TYPE_IM_FLT.X[0];</v>
      </c>
      <c r="R100" t="s">
        <v>327</v>
      </c>
      <c r="S100" t="s">
        <v>327</v>
      </c>
      <c r="T100" t="s">
        <v>327</v>
      </c>
      <c r="U100" t="s">
        <v>327</v>
      </c>
      <c r="V100" t="s">
        <v>327</v>
      </c>
      <c r="W100" t="s">
        <v>327</v>
      </c>
      <c r="X100" t="s">
        <v>327</v>
      </c>
      <c r="Y100" t="s">
        <v>327</v>
      </c>
      <c r="Z100" t="s">
        <v>330</v>
      </c>
      <c r="AA100" t="str">
        <f t="shared" si="30"/>
        <v>PS_TYPE_IM_FLT.X[0];</v>
      </c>
      <c r="AB100" t="s">
        <v>329</v>
      </c>
    </row>
    <row r="101" spans="3:28" ht="30">
      <c r="D101" s="63" t="s">
        <v>319</v>
      </c>
      <c r="E101" t="s">
        <v>274</v>
      </c>
      <c r="G101" s="64" t="s">
        <v>308</v>
      </c>
      <c r="J101" t="s">
        <v>174</v>
      </c>
      <c r="K101" t="str">
        <f t="shared" si="31"/>
        <v>PS_T_Block_FLT</v>
      </c>
      <c r="N101" t="str">
        <f t="shared" si="32"/>
        <v>IM-&gt;PS.T_Block_FLT</v>
      </c>
      <c r="P101" t="s">
        <v>328</v>
      </c>
      <c r="Q101" t="str">
        <f t="shared" si="29"/>
        <v>IN.PS.T_Block_FLT.X[0];</v>
      </c>
      <c r="R101" t="s">
        <v>327</v>
      </c>
      <c r="S101" t="s">
        <v>327</v>
      </c>
      <c r="T101" t="s">
        <v>327</v>
      </c>
      <c r="U101" t="s">
        <v>327</v>
      </c>
      <c r="V101" t="s">
        <v>327</v>
      </c>
      <c r="W101" t="s">
        <v>327</v>
      </c>
      <c r="X101" t="s">
        <v>327</v>
      </c>
      <c r="Y101" t="s">
        <v>327</v>
      </c>
      <c r="Z101" t="s">
        <v>330</v>
      </c>
      <c r="AA101" t="str">
        <f t="shared" si="30"/>
        <v>PS_T_Block_FLT.X[0];</v>
      </c>
      <c r="AB101" t="s">
        <v>329</v>
      </c>
    </row>
    <row r="102" spans="3:28" ht="30">
      <c r="D102" s="63" t="s">
        <v>320</v>
      </c>
      <c r="E102" t="s">
        <v>274</v>
      </c>
      <c r="G102" s="64" t="s">
        <v>309</v>
      </c>
      <c r="J102" t="s">
        <v>174</v>
      </c>
      <c r="K102" t="str">
        <f t="shared" si="31"/>
        <v>PS_T_KCU_FLT</v>
      </c>
      <c r="N102" t="str">
        <f t="shared" si="32"/>
        <v>IM-&gt;PS.T_KCU_FLT</v>
      </c>
      <c r="P102" t="s">
        <v>328</v>
      </c>
      <c r="Q102" t="str">
        <f t="shared" si="29"/>
        <v>IN.PS.T_KCU_FLT.X[0];</v>
      </c>
      <c r="R102" t="s">
        <v>327</v>
      </c>
      <c r="S102" t="s">
        <v>327</v>
      </c>
      <c r="T102" t="s">
        <v>327</v>
      </c>
      <c r="U102" t="s">
        <v>327</v>
      </c>
      <c r="V102" t="s">
        <v>327</v>
      </c>
      <c r="W102" t="s">
        <v>327</v>
      </c>
      <c r="X102" t="s">
        <v>327</v>
      </c>
      <c r="Y102" t="s">
        <v>327</v>
      </c>
      <c r="Z102" t="s">
        <v>330</v>
      </c>
      <c r="AA102" t="str">
        <f t="shared" si="30"/>
        <v>PS_T_KCU_FLT.X[0];</v>
      </c>
      <c r="AB102" t="s">
        <v>329</v>
      </c>
    </row>
    <row r="103" spans="3:28" ht="30">
      <c r="D103" s="63" t="s">
        <v>321</v>
      </c>
      <c r="E103" t="s">
        <v>274</v>
      </c>
      <c r="G103" s="64" t="s">
        <v>310</v>
      </c>
      <c r="J103" t="s">
        <v>174</v>
      </c>
      <c r="K103" t="str">
        <f t="shared" si="31"/>
        <v>PS_T_NotMove_FLT</v>
      </c>
      <c r="N103" t="str">
        <f t="shared" si="32"/>
        <v>IM-&gt;PS.T_NotMove_FLT</v>
      </c>
      <c r="P103" t="s">
        <v>328</v>
      </c>
      <c r="Q103" t="str">
        <f t="shared" si="29"/>
        <v>IN.PS.T_NotMove_FLT.X[0];</v>
      </c>
      <c r="R103" t="s">
        <v>327</v>
      </c>
      <c r="S103" t="s">
        <v>327</v>
      </c>
      <c r="T103" t="s">
        <v>327</v>
      </c>
      <c r="U103" t="s">
        <v>327</v>
      </c>
      <c r="V103" t="s">
        <v>327</v>
      </c>
      <c r="W103" t="s">
        <v>327</v>
      </c>
      <c r="X103" t="s">
        <v>327</v>
      </c>
      <c r="Y103" t="s">
        <v>327</v>
      </c>
      <c r="Z103" t="s">
        <v>330</v>
      </c>
      <c r="AA103" t="str">
        <f t="shared" si="30"/>
        <v>PS_T_NotMove_FLT.X[0];</v>
      </c>
      <c r="AB103" t="s">
        <v>329</v>
      </c>
    </row>
    <row r="104" spans="3:28" ht="30">
      <c r="D104" s="63" t="s">
        <v>322</v>
      </c>
      <c r="E104" t="s">
        <v>274</v>
      </c>
      <c r="G104" s="64" t="s">
        <v>311</v>
      </c>
      <c r="J104" t="s">
        <v>174</v>
      </c>
      <c r="K104" t="str">
        <f t="shared" si="31"/>
        <v>PS_T_NotCO_FLT</v>
      </c>
      <c r="N104" t="str">
        <f t="shared" si="32"/>
        <v>IM-&gt;PS.T_NotCO_FLT</v>
      </c>
      <c r="P104" t="s">
        <v>328</v>
      </c>
      <c r="Q104" t="str">
        <f t="shared" si="29"/>
        <v>IN.PS.T_NotCO_FLT.X[0];</v>
      </c>
      <c r="R104" t="s">
        <v>327</v>
      </c>
      <c r="S104" t="s">
        <v>327</v>
      </c>
      <c r="T104" t="s">
        <v>327</v>
      </c>
      <c r="U104" t="s">
        <v>327</v>
      </c>
      <c r="V104" t="s">
        <v>327</v>
      </c>
      <c r="W104" t="s">
        <v>327</v>
      </c>
      <c r="X104" t="s">
        <v>327</v>
      </c>
      <c r="Y104" t="s">
        <v>327</v>
      </c>
      <c r="Z104" t="s">
        <v>330</v>
      </c>
      <c r="AA104" t="str">
        <f t="shared" si="30"/>
        <v>PS_T_NotCO_FLT.X[0];</v>
      </c>
      <c r="AB104" t="s">
        <v>329</v>
      </c>
    </row>
    <row r="105" spans="3:28">
      <c r="D105" s="63" t="s">
        <v>323</v>
      </c>
      <c r="E105" t="s">
        <v>274</v>
      </c>
      <c r="G105" s="64" t="s">
        <v>324</v>
      </c>
      <c r="J105" t="s">
        <v>174</v>
      </c>
      <c r="K105" t="str">
        <f t="shared" si="31"/>
        <v>PS_T_Alarm_FLT</v>
      </c>
      <c r="N105" t="str">
        <f t="shared" si="32"/>
        <v>IM-&gt;PS.T_Alarm_FLT</v>
      </c>
      <c r="P105" t="s">
        <v>328</v>
      </c>
      <c r="Q105" t="str">
        <f t="shared" si="29"/>
        <v>IN.PS.T_Alarm_FLT.X[0];</v>
      </c>
      <c r="R105" t="s">
        <v>327</v>
      </c>
      <c r="S105" t="s">
        <v>327</v>
      </c>
      <c r="T105" t="s">
        <v>327</v>
      </c>
      <c r="U105" t="s">
        <v>327</v>
      </c>
      <c r="V105" t="s">
        <v>327</v>
      </c>
      <c r="W105" t="s">
        <v>327</v>
      </c>
      <c r="X105" t="s">
        <v>327</v>
      </c>
      <c r="Y105" t="s">
        <v>327</v>
      </c>
      <c r="Z105" t="s">
        <v>330</v>
      </c>
      <c r="AA105" t="str">
        <f t="shared" si="30"/>
        <v>PS_T_Alarm_FLT.X[0];</v>
      </c>
      <c r="AB105" t="s">
        <v>329</v>
      </c>
    </row>
    <row r="107" spans="3:28">
      <c r="C107" s="14" t="s">
        <v>155</v>
      </c>
      <c r="D107" s="14"/>
      <c r="E107" s="14"/>
      <c r="F107" s="14"/>
      <c r="G107" s="14" t="s">
        <v>247</v>
      </c>
      <c r="J107" t="str">
        <f>"//" &amp; G107</f>
        <v>//Служебная область</v>
      </c>
    </row>
    <row r="108" spans="3:28">
      <c r="D108" t="s">
        <v>162</v>
      </c>
      <c r="E108" t="s">
        <v>47</v>
      </c>
      <c r="G108" t="s">
        <v>165</v>
      </c>
      <c r="J108" t="s">
        <v>174</v>
      </c>
      <c r="K108" t="str">
        <f t="shared" ref="K108:K132" si="33">LEFT($C$107,3) &amp; "_" &amp; D108</f>
        <v>TMP_T_Alarm_EN</v>
      </c>
      <c r="N108" t="str">
        <f t="shared" ref="N108:N132" si="34">"IM-&gt;"&amp; $C$107 &amp; D108</f>
        <v>IM-&gt;TMP.T_Alarm_EN</v>
      </c>
    </row>
    <row r="109" spans="3:28">
      <c r="D109" t="s">
        <v>170</v>
      </c>
      <c r="E109" t="s">
        <v>50</v>
      </c>
      <c r="G109" t="s">
        <v>169</v>
      </c>
      <c r="J109" t="s">
        <v>174</v>
      </c>
      <c r="K109" t="str">
        <f t="shared" si="33"/>
        <v>TMP_T_KCU_ON</v>
      </c>
      <c r="N109" t="str">
        <f t="shared" si="34"/>
        <v>IM-&gt;TMP.T_KCU_ON</v>
      </c>
    </row>
    <row r="110" spans="3:28">
      <c r="D110" t="s">
        <v>171</v>
      </c>
      <c r="E110" t="s">
        <v>50</v>
      </c>
      <c r="G110" t="s">
        <v>168</v>
      </c>
      <c r="J110" t="s">
        <v>174</v>
      </c>
      <c r="K110" t="str">
        <f t="shared" si="33"/>
        <v>TMP_T_KCU_OF</v>
      </c>
      <c r="N110" t="str">
        <f t="shared" si="34"/>
        <v>IM-&gt;TMP.T_KCU_OF</v>
      </c>
    </row>
    <row r="111" spans="3:28">
      <c r="D111" t="s">
        <v>143</v>
      </c>
      <c r="E111" t="s">
        <v>50</v>
      </c>
      <c r="G111" t="s">
        <v>62</v>
      </c>
      <c r="J111" t="s">
        <v>174</v>
      </c>
      <c r="K111" t="str">
        <f t="shared" si="33"/>
        <v>TMP_T_NotMove</v>
      </c>
      <c r="N111" t="str">
        <f t="shared" si="34"/>
        <v>IM-&gt;TMP.T_NotMove</v>
      </c>
    </row>
    <row r="112" spans="3:28">
      <c r="D112" t="s">
        <v>163</v>
      </c>
      <c r="E112" t="s">
        <v>47</v>
      </c>
      <c r="G112" t="s">
        <v>166</v>
      </c>
      <c r="J112" t="s">
        <v>174</v>
      </c>
      <c r="K112" t="str">
        <f t="shared" si="33"/>
        <v>TMP_T_NotMove_EN</v>
      </c>
      <c r="N112" t="str">
        <f t="shared" si="34"/>
        <v>IM-&gt;TMP.T_NotMove_EN</v>
      </c>
    </row>
    <row r="113" spans="4:14">
      <c r="D113" t="s">
        <v>144</v>
      </c>
      <c r="E113" t="s">
        <v>50</v>
      </c>
      <c r="G113" t="s">
        <v>63</v>
      </c>
      <c r="J113" t="s">
        <v>174</v>
      </c>
      <c r="K113" t="str">
        <f t="shared" si="33"/>
        <v>TMP_T_NotCO</v>
      </c>
      <c r="N113" t="str">
        <f t="shared" si="34"/>
        <v>IM-&gt;TMP.T_NotCO</v>
      </c>
    </row>
    <row r="114" spans="4:14">
      <c r="D114" t="s">
        <v>164</v>
      </c>
      <c r="E114" t="s">
        <v>47</v>
      </c>
      <c r="G114" t="s">
        <v>167</v>
      </c>
      <c r="J114" t="s">
        <v>174</v>
      </c>
      <c r="K114" t="str">
        <f t="shared" si="33"/>
        <v>TMP_T_NotCO_EN</v>
      </c>
      <c r="N114" t="str">
        <f t="shared" si="34"/>
        <v>IM-&gt;TMP.T_NotCO_EN</v>
      </c>
    </row>
    <row r="115" spans="4:14">
      <c r="D115" t="s">
        <v>268</v>
      </c>
      <c r="E115" t="s">
        <v>50</v>
      </c>
      <c r="G115" t="s">
        <v>270</v>
      </c>
      <c r="J115" t="s">
        <v>174</v>
      </c>
      <c r="K115" t="str">
        <f t="shared" si="33"/>
        <v>TMP_T_Press_ON</v>
      </c>
      <c r="N115" t="str">
        <f t="shared" si="34"/>
        <v>IM-&gt;TMP.T_Press_ON</v>
      </c>
    </row>
    <row r="116" spans="4:14">
      <c r="D116" t="s">
        <v>269</v>
      </c>
      <c r="E116" t="s">
        <v>50</v>
      </c>
      <c r="G116" t="s">
        <v>271</v>
      </c>
      <c r="J116" t="s">
        <v>174</v>
      </c>
      <c r="K116" t="str">
        <f t="shared" ref="K116" si="35">LEFT($C$107,3) &amp; "_" &amp; D116</f>
        <v>TMP_T_Press_OF</v>
      </c>
      <c r="N116" t="str">
        <f t="shared" ref="N116" si="36">"IM-&gt;"&amp; $C$107 &amp; D116</f>
        <v>IM-&gt;TMP.T_Press_OF</v>
      </c>
    </row>
    <row r="117" spans="4:14">
      <c r="D117" t="s">
        <v>264</v>
      </c>
      <c r="E117" t="s">
        <v>47</v>
      </c>
      <c r="G117" t="s">
        <v>266</v>
      </c>
      <c r="J117" t="s">
        <v>174</v>
      </c>
      <c r="K117" t="str">
        <f t="shared" si="33"/>
        <v>TMP_T_Press_ON_EN</v>
      </c>
      <c r="N117" t="str">
        <f t="shared" si="34"/>
        <v>IM-&gt;TMP.T_Press_ON_EN</v>
      </c>
    </row>
    <row r="118" spans="4:14">
      <c r="D118" t="s">
        <v>265</v>
      </c>
      <c r="E118" t="s">
        <v>47</v>
      </c>
      <c r="G118" t="s">
        <v>267</v>
      </c>
      <c r="J118" t="s">
        <v>174</v>
      </c>
      <c r="K118" t="str">
        <f t="shared" ref="K118" si="37">LEFT($C$107,3) &amp; "_" &amp; D118</f>
        <v>TMP_T_Press_OF_EN</v>
      </c>
      <c r="N118" t="str">
        <f t="shared" ref="N118" si="38">"IM-&gt;"&amp; $C$107 &amp; D118</f>
        <v>IM-&gt;TMP.T_Press_OF_EN</v>
      </c>
    </row>
    <row r="119" spans="4:14">
      <c r="D119" t="s">
        <v>288</v>
      </c>
      <c r="E119" t="s">
        <v>50</v>
      </c>
      <c r="G119" t="s">
        <v>289</v>
      </c>
      <c r="J119" t="s">
        <v>174</v>
      </c>
      <c r="K119" t="str">
        <f t="shared" si="33"/>
        <v>TMP_T_Force_ON</v>
      </c>
      <c r="N119" t="str">
        <f t="shared" si="34"/>
        <v>IM-&gt;TMP.T_Force_ON</v>
      </c>
    </row>
    <row r="120" spans="4:14">
      <c r="D120" t="s">
        <v>290</v>
      </c>
      <c r="E120" t="s">
        <v>50</v>
      </c>
      <c r="G120" t="s">
        <v>291</v>
      </c>
      <c r="J120" t="s">
        <v>174</v>
      </c>
      <c r="K120" t="str">
        <f t="shared" ref="K120" si="39">LEFT($C$107,3) &amp; "_" &amp; D120</f>
        <v>TMP_T_Force_OF</v>
      </c>
      <c r="N120" t="str">
        <f t="shared" ref="N120" si="40">"IM-&gt;"&amp; $C$107 &amp; D120</f>
        <v>IM-&gt;TMP.T_Force_OF</v>
      </c>
    </row>
    <row r="121" spans="4:14">
      <c r="D121" t="s">
        <v>293</v>
      </c>
      <c r="E121" t="s">
        <v>47</v>
      </c>
      <c r="G121" t="s">
        <v>292</v>
      </c>
      <c r="J121" t="s">
        <v>174</v>
      </c>
      <c r="K121" t="str">
        <f t="shared" si="33"/>
        <v>TMP_T_Force_ON_EN</v>
      </c>
      <c r="N121" t="str">
        <f t="shared" si="34"/>
        <v>IM-&gt;TMP.T_Force_ON_EN</v>
      </c>
    </row>
    <row r="122" spans="4:14">
      <c r="D122" t="s">
        <v>294</v>
      </c>
      <c r="E122" t="s">
        <v>47</v>
      </c>
      <c r="G122" t="s">
        <v>295</v>
      </c>
      <c r="J122" t="s">
        <v>174</v>
      </c>
      <c r="K122" t="str">
        <f t="shared" ref="K122" si="41">LEFT($C$107,3) &amp; "_" &amp; D122</f>
        <v>TMP_T_Force_OF_EN</v>
      </c>
      <c r="N122" t="str">
        <f t="shared" ref="N122" si="42">"IM-&gt;"&amp; $C$107 &amp; D122</f>
        <v>IM-&gt;TMP.T_Force_OF_EN</v>
      </c>
    </row>
    <row r="123" spans="4:14">
      <c r="D123" t="s">
        <v>256</v>
      </c>
      <c r="E123" t="s">
        <v>50</v>
      </c>
      <c r="G123" t="s">
        <v>258</v>
      </c>
      <c r="J123" t="s">
        <v>174</v>
      </c>
      <c r="K123" t="str">
        <f t="shared" si="33"/>
        <v>TMP_T_Block_ON</v>
      </c>
      <c r="N123" t="str">
        <f t="shared" si="34"/>
        <v>IM-&gt;TMP.T_Block_ON</v>
      </c>
    </row>
    <row r="124" spans="4:14">
      <c r="D124" t="s">
        <v>257</v>
      </c>
      <c r="E124" t="s">
        <v>50</v>
      </c>
      <c r="G124" t="s">
        <v>259</v>
      </c>
      <c r="J124" t="s">
        <v>174</v>
      </c>
      <c r="K124" t="str">
        <f t="shared" ref="K124" si="43">LEFT($C$107,3) &amp; "_" &amp; D124</f>
        <v>TMP_T_Block_OF</v>
      </c>
      <c r="N124" t="str">
        <f t="shared" ref="N124" si="44">"IM-&gt;"&amp; $C$107 &amp; D124</f>
        <v>IM-&gt;TMP.T_Block_OF</v>
      </c>
    </row>
    <row r="125" spans="4:14">
      <c r="D125" t="s">
        <v>252</v>
      </c>
      <c r="E125" t="s">
        <v>47</v>
      </c>
      <c r="G125" t="s">
        <v>254</v>
      </c>
      <c r="J125" t="s">
        <v>174</v>
      </c>
      <c r="K125" t="str">
        <f t="shared" si="33"/>
        <v>TMP_T_Block_ON_EN</v>
      </c>
      <c r="N125" t="str">
        <f t="shared" si="34"/>
        <v>IM-&gt;TMP.T_Block_ON_EN</v>
      </c>
    </row>
    <row r="126" spans="4:14">
      <c r="D126" t="s">
        <v>253</v>
      </c>
      <c r="E126" t="s">
        <v>47</v>
      </c>
      <c r="G126" t="s">
        <v>255</v>
      </c>
      <c r="J126" t="s">
        <v>174</v>
      </c>
      <c r="K126" t="str">
        <f t="shared" ref="K126" si="45">LEFT($C$107,3) &amp; "_" &amp; D126</f>
        <v>TMP_T_Block_OF_EN</v>
      </c>
      <c r="N126" t="str">
        <f t="shared" ref="N126" si="46">"IM-&gt;"&amp; $C$107 &amp; D126</f>
        <v>IM-&gt;TMP.T_Block_OF_EN</v>
      </c>
    </row>
    <row r="127" spans="4:14">
      <c r="D127" t="s">
        <v>299</v>
      </c>
      <c r="E127" t="s">
        <v>50</v>
      </c>
      <c r="G127" t="s">
        <v>300</v>
      </c>
      <c r="J127" t="s">
        <v>174</v>
      </c>
      <c r="K127" t="str">
        <f t="shared" si="33"/>
        <v>TMP_T_Imit_ON</v>
      </c>
      <c r="N127" t="str">
        <f t="shared" si="34"/>
        <v>IM-&gt;TMP.T_Imit_ON</v>
      </c>
    </row>
    <row r="128" spans="4:14">
      <c r="D128" t="s">
        <v>301</v>
      </c>
      <c r="E128" t="s">
        <v>50</v>
      </c>
      <c r="G128" t="s">
        <v>302</v>
      </c>
      <c r="J128" t="s">
        <v>174</v>
      </c>
      <c r="K128" t="str">
        <f t="shared" ref="K128" si="47">LEFT($C$107,3) &amp; "_" &amp; D128</f>
        <v>TMP_T_Imit_OF</v>
      </c>
      <c r="N128" t="str">
        <f t="shared" ref="N128" si="48">"IM-&gt;"&amp; $C$107 &amp; D128</f>
        <v>IM-&gt;TMP.T_Imit_OF</v>
      </c>
    </row>
    <row r="129" spans="4:14">
      <c r="D129" t="s">
        <v>303</v>
      </c>
      <c r="E129" t="s">
        <v>47</v>
      </c>
      <c r="G129" t="s">
        <v>304</v>
      </c>
      <c r="J129" t="s">
        <v>174</v>
      </c>
      <c r="K129" t="str">
        <f t="shared" si="33"/>
        <v>TMP_T_Imit_ON_EN</v>
      </c>
      <c r="N129" t="str">
        <f t="shared" si="34"/>
        <v>IM-&gt;TMP.T_Imit_ON_EN</v>
      </c>
    </row>
    <row r="130" spans="4:14">
      <c r="D130" t="s">
        <v>305</v>
      </c>
      <c r="E130" t="s">
        <v>47</v>
      </c>
      <c r="G130" t="s">
        <v>306</v>
      </c>
      <c r="J130" t="s">
        <v>174</v>
      </c>
      <c r="K130" t="str">
        <f t="shared" ref="K130" si="49">LEFT($C$107,3) &amp; "_" &amp; D130</f>
        <v>TMP_T_Imit_OF_EN</v>
      </c>
      <c r="N130" t="str">
        <f t="shared" ref="N130" si="50">"IM-&gt;"&amp; $C$107 &amp; D130</f>
        <v>IM-&gt;TMP.T_Imit_OF_EN</v>
      </c>
    </row>
    <row r="131" spans="4:14">
      <c r="D131" t="s">
        <v>172</v>
      </c>
      <c r="E131" t="s">
        <v>47</v>
      </c>
      <c r="J131" t="s">
        <v>174</v>
      </c>
      <c r="K131" t="str">
        <f t="shared" si="33"/>
        <v>TMP_AVT_ON1</v>
      </c>
      <c r="N131" t="str">
        <f t="shared" si="34"/>
        <v>IM-&gt;TMP.AVT_ON1</v>
      </c>
    </row>
    <row r="132" spans="4:14">
      <c r="D132" t="s">
        <v>173</v>
      </c>
      <c r="E132" t="s">
        <v>47</v>
      </c>
      <c r="J132" t="s">
        <v>174</v>
      </c>
      <c r="K132" t="str">
        <f t="shared" si="33"/>
        <v>TMP_AVT_OF1</v>
      </c>
      <c r="N132" t="str">
        <f t="shared" si="34"/>
        <v>IM-&gt;TMP.AVT_OF1</v>
      </c>
    </row>
    <row r="133" spans="4:14">
      <c r="D133" t="s">
        <v>250</v>
      </c>
      <c r="E133" t="s">
        <v>47</v>
      </c>
      <c r="J133" t="s">
        <v>174</v>
      </c>
      <c r="K133" t="str">
        <f t="shared" ref="K133:K134" si="51">LEFT($C$107,3) &amp; "_" &amp; D133</f>
        <v>TMP_MUpr</v>
      </c>
      <c r="N133" t="str">
        <f t="shared" ref="N133:N134" si="52">"IM-&gt;"&amp; $C$107 &amp; D133</f>
        <v>IM-&gt;TMP.MUpr</v>
      </c>
    </row>
    <row r="134" spans="4:14">
      <c r="D134" t="s">
        <v>251</v>
      </c>
      <c r="E134" t="s">
        <v>47</v>
      </c>
      <c r="J134" t="s">
        <v>174</v>
      </c>
      <c r="K134" t="str">
        <f t="shared" si="51"/>
        <v>TMP_AUpr</v>
      </c>
      <c r="N134" t="str">
        <f t="shared" si="52"/>
        <v>IM-&gt;TMP.AUpr</v>
      </c>
    </row>
    <row r="135" spans="4:14">
      <c r="D135" t="s">
        <v>260</v>
      </c>
      <c r="E135" t="s">
        <v>50</v>
      </c>
      <c r="J135" t="s">
        <v>174</v>
      </c>
      <c r="K135" t="str">
        <f t="shared" ref="K135:K143" si="53">LEFT($C$107,3) &amp; "_" &amp; D135</f>
        <v>TMP_T_Move_ON</v>
      </c>
      <c r="N135" t="str">
        <f t="shared" ref="N135:N143" si="54">"IM-&gt;"&amp; $C$107 &amp; D135</f>
        <v>IM-&gt;TMP.T_Move_ON</v>
      </c>
    </row>
    <row r="136" spans="4:14">
      <c r="D136" t="s">
        <v>261</v>
      </c>
      <c r="E136" t="s">
        <v>50</v>
      </c>
      <c r="J136" t="s">
        <v>174</v>
      </c>
      <c r="K136" t="str">
        <f t="shared" si="53"/>
        <v>TMP_T_Move_OF</v>
      </c>
      <c r="N136" t="str">
        <f t="shared" si="54"/>
        <v>IM-&gt;TMP.T_Move_OF</v>
      </c>
    </row>
    <row r="137" spans="4:14">
      <c r="D137" t="s">
        <v>262</v>
      </c>
      <c r="E137" t="s">
        <v>47</v>
      </c>
      <c r="J137" t="s">
        <v>174</v>
      </c>
      <c r="K137" t="str">
        <f t="shared" si="53"/>
        <v>TMP_T_Move_ON_EN</v>
      </c>
      <c r="N137" t="str">
        <f t="shared" si="54"/>
        <v>IM-&gt;TMP.T_Move_ON_EN</v>
      </c>
    </row>
    <row r="138" spans="4:14">
      <c r="D138" t="s">
        <v>263</v>
      </c>
      <c r="E138" t="s">
        <v>47</v>
      </c>
      <c r="J138" t="s">
        <v>174</v>
      </c>
      <c r="K138" t="str">
        <f t="shared" si="53"/>
        <v>TMP_T_Move_OF_EN</v>
      </c>
      <c r="N138" t="str">
        <f t="shared" si="54"/>
        <v>IM-&gt;TMP.T_Move_OF_EN</v>
      </c>
    </row>
    <row r="139" spans="4:14">
      <c r="D139" t="s">
        <v>101</v>
      </c>
      <c r="E139" t="s">
        <v>47</v>
      </c>
      <c r="J139" t="s">
        <v>174</v>
      </c>
      <c r="K139" t="str">
        <f t="shared" si="53"/>
        <v>TMP_ON_IMIT</v>
      </c>
      <c r="N139" t="str">
        <f t="shared" si="54"/>
        <v>IM-&gt;TMP.ON_IMIT</v>
      </c>
    </row>
    <row r="140" spans="4:14">
      <c r="D140" t="s">
        <v>280</v>
      </c>
      <c r="E140" t="s">
        <v>50</v>
      </c>
      <c r="F140">
        <v>10</v>
      </c>
      <c r="J140" t="s">
        <v>174</v>
      </c>
      <c r="K140" t="str">
        <f t="shared" si="53"/>
        <v>TMP_MR</v>
      </c>
      <c r="N140" t="str">
        <f t="shared" si="54"/>
        <v>IM-&gt;TMP.MR</v>
      </c>
    </row>
    <row r="141" spans="4:14">
      <c r="D141" t="s">
        <v>281</v>
      </c>
      <c r="E141" t="s">
        <v>279</v>
      </c>
      <c r="F141">
        <v>10</v>
      </c>
      <c r="J141" t="s">
        <v>174</v>
      </c>
      <c r="K141" t="str">
        <f t="shared" si="53"/>
        <v>TMP_MB</v>
      </c>
      <c r="N141" t="str">
        <f t="shared" si="54"/>
        <v>IM-&gt;TMP.MB</v>
      </c>
    </row>
    <row r="142" spans="4:14">
      <c r="D142" t="s">
        <v>283</v>
      </c>
      <c r="J142" t="s">
        <v>174</v>
      </c>
      <c r="K142" t="str">
        <f t="shared" si="53"/>
        <v>TMP_Open</v>
      </c>
      <c r="N142" t="str">
        <f t="shared" si="54"/>
        <v>IM-&gt;TMP.Open</v>
      </c>
    </row>
    <row r="143" spans="4:14">
      <c r="D143" t="s">
        <v>284</v>
      </c>
      <c r="J143" t="s">
        <v>174</v>
      </c>
      <c r="K143" t="str">
        <f t="shared" si="53"/>
        <v>TMP_Close</v>
      </c>
      <c r="N143" t="str">
        <f t="shared" si="54"/>
        <v>IM-&gt;TMP.Close</v>
      </c>
    </row>
    <row r="144" spans="4:14">
      <c r="D144" t="s">
        <v>285</v>
      </c>
      <c r="J144" t="s">
        <v>174</v>
      </c>
      <c r="K144" t="str">
        <f t="shared" ref="K144:K145" si="55">LEFT($C$107,3) &amp; "_" &amp; D144</f>
        <v>TMP_u_SPON</v>
      </c>
      <c r="N144" t="str">
        <f t="shared" ref="N144:N145" si="56">"IM-&gt;"&amp; $C$107 &amp; D144</f>
        <v>IM-&gt;TMP.u_SPON</v>
      </c>
    </row>
    <row r="145" spans="4:14">
      <c r="D145" t="s">
        <v>286</v>
      </c>
      <c r="J145" t="s">
        <v>174</v>
      </c>
      <c r="K145" t="str">
        <f t="shared" si="55"/>
        <v>TMP_u_SPOF</v>
      </c>
      <c r="N145" t="str">
        <f t="shared" si="56"/>
        <v>IM-&gt;TMP.u_SPOF</v>
      </c>
    </row>
    <row r="146" spans="4:14">
      <c r="D146" t="s">
        <v>287</v>
      </c>
      <c r="J146" t="s">
        <v>174</v>
      </c>
      <c r="K146" t="str">
        <f t="shared" ref="K146" si="57">LEFT($C$107,3) &amp; "_" &amp; D146</f>
        <v>TMP_PRIORITY_RU</v>
      </c>
      <c r="N146" t="str">
        <f t="shared" ref="N146" si="58">"IM-&gt;"&amp; $C$107 &amp; D146</f>
        <v>IM-&gt;TMP.PRIORITY_RU</v>
      </c>
    </row>
  </sheetData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E24"/>
  <sheetViews>
    <sheetView workbookViewId="0">
      <selection activeCell="D29" sqref="D29"/>
    </sheetView>
  </sheetViews>
  <sheetFormatPr defaultRowHeight="15"/>
  <cols>
    <col min="2" max="2" width="72.7109375" style="2" customWidth="1"/>
    <col min="3" max="3" width="15" customWidth="1"/>
    <col min="4" max="4" width="31.42578125" customWidth="1"/>
    <col min="5" max="5" width="36.85546875" style="2" customWidth="1"/>
  </cols>
  <sheetData>
    <row r="1" spans="1:5" ht="15.75" thickBot="1">
      <c r="A1" s="3" t="s">
        <v>0</v>
      </c>
      <c r="B1" s="9" t="s">
        <v>1</v>
      </c>
      <c r="C1" s="4" t="s">
        <v>10</v>
      </c>
      <c r="D1" s="4" t="s">
        <v>2</v>
      </c>
      <c r="E1" s="11" t="s">
        <v>3</v>
      </c>
    </row>
    <row r="2" spans="1:5">
      <c r="A2" s="6">
        <v>1</v>
      </c>
      <c r="B2" s="15" t="s">
        <v>26</v>
      </c>
      <c r="C2" s="10">
        <v>40932</v>
      </c>
      <c r="D2" s="6"/>
      <c r="E2" s="7" t="s">
        <v>13</v>
      </c>
    </row>
    <row r="3" spans="1:5" ht="30">
      <c r="A3" s="1">
        <v>2</v>
      </c>
      <c r="B3" s="16" t="s">
        <v>5</v>
      </c>
      <c r="C3" s="10">
        <v>40932</v>
      </c>
      <c r="D3" s="1"/>
      <c r="E3" s="5"/>
    </row>
    <row r="4" spans="1:5" ht="30">
      <c r="A4" s="1">
        <v>3</v>
      </c>
      <c r="B4" s="16" t="s">
        <v>12</v>
      </c>
      <c r="C4" s="10">
        <v>40932</v>
      </c>
      <c r="D4" s="1"/>
      <c r="E4" s="5"/>
    </row>
    <row r="5" spans="1:5" ht="30">
      <c r="A5" s="1">
        <v>4</v>
      </c>
      <c r="B5" s="16" t="s">
        <v>20</v>
      </c>
      <c r="C5" s="10">
        <v>40932</v>
      </c>
      <c r="D5" s="1"/>
      <c r="E5" s="5"/>
    </row>
    <row r="6" spans="1:5">
      <c r="A6" s="1">
        <v>5</v>
      </c>
      <c r="B6" s="16" t="s">
        <v>4</v>
      </c>
      <c r="C6" s="10">
        <v>40932</v>
      </c>
      <c r="D6" s="1"/>
      <c r="E6" s="5"/>
    </row>
    <row r="7" spans="1:5">
      <c r="A7" s="8">
        <v>6</v>
      </c>
      <c r="B7" s="16" t="s">
        <v>6</v>
      </c>
      <c r="C7" s="10">
        <v>40932</v>
      </c>
      <c r="D7" s="1"/>
      <c r="E7" s="5"/>
    </row>
    <row r="8" spans="1:5" ht="30">
      <c r="A8" s="8">
        <v>7</v>
      </c>
      <c r="B8" s="16" t="s">
        <v>7</v>
      </c>
      <c r="C8" s="10">
        <v>40932</v>
      </c>
      <c r="D8" s="1"/>
      <c r="E8" s="5" t="s">
        <v>11</v>
      </c>
    </row>
    <row r="9" spans="1:5" ht="45">
      <c r="A9" s="8">
        <v>8</v>
      </c>
      <c r="B9" s="16" t="s">
        <v>8</v>
      </c>
      <c r="C9" s="10">
        <v>40932</v>
      </c>
      <c r="D9" s="1"/>
      <c r="E9" s="12" t="s">
        <v>14</v>
      </c>
    </row>
    <row r="10" spans="1:5" ht="30">
      <c r="A10" s="1">
        <v>9</v>
      </c>
      <c r="B10" s="16" t="s">
        <v>9</v>
      </c>
      <c r="C10" s="10">
        <v>40932</v>
      </c>
      <c r="D10" s="1"/>
      <c r="E10" s="5"/>
    </row>
    <row r="11" spans="1:5">
      <c r="A11" s="18">
        <v>10</v>
      </c>
      <c r="B11" s="19" t="s">
        <v>15</v>
      </c>
      <c r="C11" s="20">
        <v>40932</v>
      </c>
      <c r="D11" s="18"/>
      <c r="E11" s="19"/>
    </row>
    <row r="12" spans="1:5">
      <c r="A12" s="8">
        <v>11</v>
      </c>
      <c r="B12" s="16" t="s">
        <v>16</v>
      </c>
      <c r="C12" s="13">
        <v>40939</v>
      </c>
      <c r="D12" s="1"/>
      <c r="E12" s="5"/>
    </row>
    <row r="13" spans="1:5">
      <c r="A13" s="8">
        <v>12</v>
      </c>
      <c r="B13" s="16" t="s">
        <v>17</v>
      </c>
      <c r="C13" s="13">
        <v>40939</v>
      </c>
      <c r="D13" s="1"/>
      <c r="E13" s="5"/>
    </row>
    <row r="14" spans="1:5" ht="30">
      <c r="A14" s="8">
        <v>13</v>
      </c>
      <c r="B14" s="16" t="s">
        <v>18</v>
      </c>
      <c r="C14" s="13">
        <v>40939</v>
      </c>
      <c r="D14" s="1"/>
      <c r="E14" s="5"/>
    </row>
    <row r="15" spans="1:5">
      <c r="A15" s="8">
        <v>14</v>
      </c>
      <c r="B15" s="16" t="s">
        <v>19</v>
      </c>
      <c r="C15" s="13">
        <v>40939</v>
      </c>
      <c r="D15" s="1"/>
      <c r="E15" s="5"/>
    </row>
    <row r="16" spans="1:5" ht="60">
      <c r="A16" s="8">
        <v>15</v>
      </c>
      <c r="B16" s="16" t="s">
        <v>21</v>
      </c>
      <c r="C16" s="13">
        <v>40939</v>
      </c>
      <c r="D16" s="1"/>
      <c r="E16" s="5"/>
    </row>
    <row r="17" spans="1:5">
      <c r="A17" s="8">
        <v>16</v>
      </c>
      <c r="B17" s="16" t="s">
        <v>22</v>
      </c>
      <c r="C17" s="13">
        <v>40939</v>
      </c>
      <c r="D17" s="1"/>
      <c r="E17" s="5"/>
    </row>
    <row r="18" spans="1:5" ht="30">
      <c r="A18" s="8">
        <v>17</v>
      </c>
      <c r="B18" s="16" t="s">
        <v>23</v>
      </c>
      <c r="C18" s="13">
        <v>40939</v>
      </c>
      <c r="D18" s="1"/>
      <c r="E18" s="5"/>
    </row>
    <row r="19" spans="1:5" ht="30">
      <c r="A19" s="18">
        <v>18</v>
      </c>
      <c r="B19" s="19" t="s">
        <v>24</v>
      </c>
      <c r="C19" s="21">
        <v>40939</v>
      </c>
      <c r="D19" s="18"/>
      <c r="E19" s="19"/>
    </row>
    <row r="21" spans="1:5">
      <c r="A21" s="1"/>
      <c r="B21" s="5" t="s">
        <v>25</v>
      </c>
      <c r="C21" s="13">
        <v>40990</v>
      </c>
      <c r="D21" s="1" t="s">
        <v>159</v>
      </c>
      <c r="E21" s="5"/>
    </row>
    <row r="22" spans="1:5" ht="86.25" customHeight="1">
      <c r="A22" s="1"/>
      <c r="B22" s="22" t="s">
        <v>156</v>
      </c>
      <c r="C22" s="13">
        <v>40990</v>
      </c>
      <c r="D22" s="1" t="s">
        <v>157</v>
      </c>
      <c r="E22" s="5"/>
    </row>
    <row r="23" spans="1:5">
      <c r="A23" s="1"/>
      <c r="B23" s="5" t="s">
        <v>158</v>
      </c>
      <c r="C23" s="13">
        <v>40990</v>
      </c>
      <c r="D23" s="1" t="s">
        <v>159</v>
      </c>
      <c r="E23" s="5"/>
    </row>
    <row r="24" spans="1:5" ht="36.75" customHeight="1">
      <c r="A24" s="1"/>
      <c r="B24" s="5" t="s">
        <v>160</v>
      </c>
      <c r="C24" s="13">
        <v>40990</v>
      </c>
      <c r="D24" s="1" t="s">
        <v>161</v>
      </c>
      <c r="E24" s="5"/>
    </row>
  </sheetData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3"/>
  <dimension ref="C4:E79"/>
  <sheetViews>
    <sheetView topLeftCell="A46" workbookViewId="0">
      <selection activeCell="E69" sqref="E66:E69"/>
    </sheetView>
  </sheetViews>
  <sheetFormatPr defaultRowHeight="15"/>
  <cols>
    <col min="4" max="4" width="9.85546875" customWidth="1"/>
    <col min="5" max="5" width="56" customWidth="1"/>
  </cols>
  <sheetData>
    <row r="4" spans="3:5">
      <c r="C4" t="s">
        <v>28</v>
      </c>
      <c r="D4" t="s">
        <v>47</v>
      </c>
      <c r="E4" t="s">
        <v>29</v>
      </c>
    </row>
    <row r="5" spans="3:5">
      <c r="C5" t="s">
        <v>30</v>
      </c>
      <c r="D5" t="s">
        <v>47</v>
      </c>
      <c r="E5" t="s">
        <v>31</v>
      </c>
    </row>
    <row r="6" spans="3:5">
      <c r="C6" t="s">
        <v>32</v>
      </c>
      <c r="D6" t="s">
        <v>47</v>
      </c>
      <c r="E6" t="s">
        <v>33</v>
      </c>
    </row>
    <row r="7" spans="3:5">
      <c r="C7" t="s">
        <v>34</v>
      </c>
      <c r="D7" t="s">
        <v>47</v>
      </c>
      <c r="E7" t="s">
        <v>35</v>
      </c>
    </row>
    <row r="8" spans="3:5">
      <c r="C8" t="s">
        <v>36</v>
      </c>
      <c r="D8" t="s">
        <v>47</v>
      </c>
      <c r="E8" t="s">
        <v>37</v>
      </c>
    </row>
    <row r="9" spans="3:5">
      <c r="C9" t="s">
        <v>38</v>
      </c>
      <c r="D9" t="s">
        <v>47</v>
      </c>
      <c r="E9" t="s">
        <v>39</v>
      </c>
    </row>
    <row r="10" spans="3:5">
      <c r="C10" t="s">
        <v>40</v>
      </c>
      <c r="D10" t="s">
        <v>47</v>
      </c>
      <c r="E10" t="s">
        <v>41</v>
      </c>
    </row>
    <row r="11" spans="3:5">
      <c r="C11" t="s">
        <v>42</v>
      </c>
      <c r="D11" t="s">
        <v>47</v>
      </c>
      <c r="E11" t="s">
        <v>43</v>
      </c>
    </row>
    <row r="12" spans="3:5">
      <c r="C12" t="s">
        <v>27</v>
      </c>
      <c r="D12" t="s">
        <v>47</v>
      </c>
      <c r="E12" t="s">
        <v>44</v>
      </c>
    </row>
    <row r="13" spans="3:5">
      <c r="C13" t="s">
        <v>45</v>
      </c>
      <c r="D13" t="s">
        <v>47</v>
      </c>
      <c r="E13" t="s">
        <v>46</v>
      </c>
    </row>
    <row r="14" spans="3:5">
      <c r="C14" t="s">
        <v>48</v>
      </c>
      <c r="D14" t="s">
        <v>50</v>
      </c>
      <c r="E14" t="s">
        <v>49</v>
      </c>
    </row>
    <row r="20" spans="3:5" ht="15.75" thickBot="1"/>
    <row r="21" spans="3:5">
      <c r="C21" s="39" t="s">
        <v>205</v>
      </c>
      <c r="D21" s="40" t="s">
        <v>47</v>
      </c>
      <c r="E21" s="41" t="s">
        <v>206</v>
      </c>
    </row>
    <row r="22" spans="3:5" ht="15.75" thickBot="1">
      <c r="C22" s="42" t="s">
        <v>207</v>
      </c>
      <c r="D22" s="37" t="s">
        <v>47</v>
      </c>
      <c r="E22" s="38" t="s">
        <v>208</v>
      </c>
    </row>
    <row r="23" spans="3:5">
      <c r="C23" s="25" t="s">
        <v>209</v>
      </c>
      <c r="D23" s="25" t="s">
        <v>47</v>
      </c>
      <c r="E23" s="43" t="s">
        <v>210</v>
      </c>
    </row>
    <row r="24" spans="3:5" ht="15.75" thickBot="1">
      <c r="C24" s="44" t="s">
        <v>211</v>
      </c>
      <c r="D24" s="44" t="s">
        <v>47</v>
      </c>
      <c r="E24" s="45" t="s">
        <v>212</v>
      </c>
    </row>
    <row r="25" spans="3:5">
      <c r="C25" s="46" t="s">
        <v>213</v>
      </c>
      <c r="D25" s="47" t="s">
        <v>47</v>
      </c>
      <c r="E25" s="48" t="s">
        <v>214</v>
      </c>
    </row>
    <row r="26" spans="3:5">
      <c r="C26" s="49" t="s">
        <v>215</v>
      </c>
      <c r="D26" s="27" t="s">
        <v>47</v>
      </c>
      <c r="E26" s="28" t="s">
        <v>216</v>
      </c>
    </row>
    <row r="27" spans="3:5" ht="15.75" thickBot="1">
      <c r="C27" s="50"/>
      <c r="D27" s="51" t="s">
        <v>217</v>
      </c>
      <c r="E27" s="29" t="s">
        <v>218</v>
      </c>
    </row>
    <row r="28" spans="3:5">
      <c r="C28" s="40" t="s">
        <v>219</v>
      </c>
      <c r="D28" s="40" t="s">
        <v>47</v>
      </c>
      <c r="E28" s="52" t="s">
        <v>220</v>
      </c>
    </row>
    <row r="29" spans="3:5" ht="15.75" thickBot="1">
      <c r="C29" s="53"/>
      <c r="D29" s="53" t="s">
        <v>217</v>
      </c>
      <c r="E29" s="37" t="s">
        <v>218</v>
      </c>
    </row>
    <row r="30" spans="3:5">
      <c r="C30" s="54" t="s">
        <v>221</v>
      </c>
      <c r="D30" s="54" t="s">
        <v>47</v>
      </c>
      <c r="E30" s="55" t="s">
        <v>222</v>
      </c>
    </row>
    <row r="31" spans="3:5" ht="15.75" thickBot="1">
      <c r="C31" s="56" t="s">
        <v>223</v>
      </c>
      <c r="D31" s="56" t="s">
        <v>47</v>
      </c>
      <c r="E31" s="57" t="s">
        <v>224</v>
      </c>
    </row>
    <row r="32" spans="3:5">
      <c r="C32" s="39" t="s">
        <v>225</v>
      </c>
      <c r="D32" s="40" t="s">
        <v>226</v>
      </c>
      <c r="E32" s="40" t="s">
        <v>227</v>
      </c>
    </row>
    <row r="33" spans="3:5" ht="15.75" thickBot="1">
      <c r="C33" s="42"/>
      <c r="D33" s="37" t="s">
        <v>217</v>
      </c>
      <c r="E33" s="37" t="s">
        <v>228</v>
      </c>
    </row>
    <row r="34" spans="3:5">
      <c r="C34" s="58" t="s">
        <v>229</v>
      </c>
      <c r="D34" s="54" t="s">
        <v>230</v>
      </c>
      <c r="E34" s="54" t="s">
        <v>231</v>
      </c>
    </row>
    <row r="35" spans="3:5" ht="15.75" thickBot="1">
      <c r="C35" s="59"/>
      <c r="D35" s="29" t="s">
        <v>217</v>
      </c>
      <c r="E35" s="29" t="s">
        <v>232</v>
      </c>
    </row>
    <row r="36" spans="3:5">
      <c r="C36" s="39" t="s">
        <v>233</v>
      </c>
      <c r="D36" s="40" t="s">
        <v>226</v>
      </c>
      <c r="E36" s="40" t="s">
        <v>234</v>
      </c>
    </row>
    <row r="37" spans="3:5" ht="15.75" thickBot="1">
      <c r="C37" s="42"/>
      <c r="D37" s="37" t="s">
        <v>217</v>
      </c>
      <c r="E37" s="37" t="s">
        <v>228</v>
      </c>
    </row>
    <row r="38" spans="3:5">
      <c r="C38" s="58" t="s">
        <v>235</v>
      </c>
      <c r="D38" s="54" t="s">
        <v>230</v>
      </c>
      <c r="E38" s="54" t="s">
        <v>236</v>
      </c>
    </row>
    <row r="39" spans="3:5" ht="15.75" thickBot="1">
      <c r="C39" s="59"/>
      <c r="D39" s="29" t="s">
        <v>217</v>
      </c>
      <c r="E39" s="29" t="s">
        <v>228</v>
      </c>
    </row>
    <row r="40" spans="3:5">
      <c r="C40" s="60"/>
      <c r="D40" s="60"/>
      <c r="E40" s="61"/>
    </row>
    <row r="41" spans="3:5" ht="15.75" thickBot="1">
      <c r="C41" s="60"/>
      <c r="D41" s="60"/>
      <c r="E41" s="61"/>
    </row>
    <row r="42" spans="3:5" ht="15.75" thickBot="1">
      <c r="C42" s="62"/>
      <c r="D42" s="62"/>
      <c r="E42" s="62" t="s">
        <v>237</v>
      </c>
    </row>
    <row r="43" spans="3:5" ht="15.75" thickBot="1">
      <c r="C43" s="23" t="s">
        <v>178</v>
      </c>
      <c r="D43" s="23" t="s">
        <v>47</v>
      </c>
      <c r="E43" s="24" t="s">
        <v>179</v>
      </c>
    </row>
    <row r="44" spans="3:5">
      <c r="C44" s="25" t="str">
        <f>C45</f>
        <v>Err_</v>
      </c>
      <c r="D44" s="25" t="s">
        <v>47</v>
      </c>
      <c r="E44" s="26" t="s">
        <v>180</v>
      </c>
    </row>
    <row r="45" spans="3:5">
      <c r="C45" s="27" t="s">
        <v>181</v>
      </c>
      <c r="D45" s="27" t="s">
        <v>47</v>
      </c>
      <c r="E45" s="28" t="s">
        <v>182</v>
      </c>
    </row>
    <row r="46" spans="3:5">
      <c r="C46" s="27"/>
      <c r="D46" s="27" t="s">
        <v>47</v>
      </c>
      <c r="E46" s="28" t="s">
        <v>183</v>
      </c>
    </row>
    <row r="47" spans="3:5">
      <c r="C47" s="27"/>
      <c r="D47" s="27" t="s">
        <v>47</v>
      </c>
      <c r="E47" s="28" t="s">
        <v>184</v>
      </c>
    </row>
    <row r="48" spans="3:5">
      <c r="C48" s="27"/>
      <c r="D48" s="27" t="s">
        <v>47</v>
      </c>
      <c r="E48" s="28" t="s">
        <v>185</v>
      </c>
    </row>
    <row r="49" spans="3:5">
      <c r="C49" s="27"/>
      <c r="D49" s="27" t="s">
        <v>47</v>
      </c>
      <c r="E49" s="28" t="s">
        <v>186</v>
      </c>
    </row>
    <row r="50" spans="3:5">
      <c r="C50" s="27"/>
      <c r="D50" s="27" t="s">
        <v>47</v>
      </c>
      <c r="E50" s="28" t="s">
        <v>187</v>
      </c>
    </row>
    <row r="51" spans="3:5">
      <c r="C51" s="27"/>
      <c r="D51" s="27" t="s">
        <v>47</v>
      </c>
      <c r="E51" s="28" t="s">
        <v>188</v>
      </c>
    </row>
    <row r="52" spans="3:5">
      <c r="C52" s="27"/>
      <c r="D52" s="27" t="s">
        <v>47</v>
      </c>
      <c r="E52" s="28" t="s">
        <v>189</v>
      </c>
    </row>
    <row r="53" spans="3:5">
      <c r="C53" s="27"/>
      <c r="D53" s="27" t="s">
        <v>47</v>
      </c>
      <c r="E53" s="28" t="s">
        <v>190</v>
      </c>
    </row>
    <row r="54" spans="3:5">
      <c r="C54" s="27"/>
      <c r="D54" s="27" t="s">
        <v>47</v>
      </c>
      <c r="E54" s="28" t="s">
        <v>191</v>
      </c>
    </row>
    <row r="55" spans="3:5">
      <c r="C55" s="27"/>
      <c r="D55" s="27" t="s">
        <v>47</v>
      </c>
      <c r="E55" s="28" t="s">
        <v>192</v>
      </c>
    </row>
    <row r="56" spans="3:5">
      <c r="C56" s="27"/>
      <c r="D56" s="27" t="s">
        <v>47</v>
      </c>
      <c r="E56" s="28" t="s">
        <v>193</v>
      </c>
    </row>
    <row r="57" spans="3:5">
      <c r="C57" s="27"/>
      <c r="D57" s="27" t="s">
        <v>47</v>
      </c>
      <c r="E57" s="28" t="s">
        <v>184</v>
      </c>
    </row>
    <row r="58" spans="3:5">
      <c r="C58" s="27"/>
      <c r="D58" s="27" t="s">
        <v>47</v>
      </c>
      <c r="E58" s="28" t="s">
        <v>184</v>
      </c>
    </row>
    <row r="59" spans="3:5">
      <c r="C59" s="27"/>
      <c r="D59" s="27" t="s">
        <v>47</v>
      </c>
      <c r="E59" s="28" t="s">
        <v>184</v>
      </c>
    </row>
    <row r="60" spans="3:5" ht="15.75" thickBot="1">
      <c r="C60" s="29"/>
      <c r="D60" s="29" t="s">
        <v>47</v>
      </c>
      <c r="E60" s="30" t="s">
        <v>184</v>
      </c>
    </row>
    <row r="61" spans="3:5">
      <c r="C61" s="31" t="str">
        <f>C62</f>
        <v>Status_</v>
      </c>
      <c r="D61" s="31" t="s">
        <v>47</v>
      </c>
      <c r="E61" s="32" t="s">
        <v>194</v>
      </c>
    </row>
    <row r="62" spans="3:5">
      <c r="C62" s="33" t="s">
        <v>195</v>
      </c>
      <c r="D62" s="33" t="s">
        <v>47</v>
      </c>
      <c r="E62" s="34" t="s">
        <v>196</v>
      </c>
    </row>
    <row r="63" spans="3:5">
      <c r="C63" s="33"/>
      <c r="D63" s="33" t="s">
        <v>47</v>
      </c>
      <c r="E63" s="35" t="s">
        <v>197</v>
      </c>
    </row>
    <row r="64" spans="3:5">
      <c r="C64" s="33"/>
      <c r="D64" s="33" t="s">
        <v>47</v>
      </c>
      <c r="E64" s="36" t="s">
        <v>198</v>
      </c>
    </row>
    <row r="65" spans="3:5">
      <c r="C65" s="33"/>
      <c r="D65" s="33" t="s">
        <v>47</v>
      </c>
      <c r="E65" s="36" t="s">
        <v>199</v>
      </c>
    </row>
    <row r="66" spans="3:5">
      <c r="C66" s="33"/>
      <c r="D66" s="33" t="s">
        <v>47</v>
      </c>
      <c r="E66" s="34" t="s">
        <v>200</v>
      </c>
    </row>
    <row r="67" spans="3:5">
      <c r="C67" s="33"/>
      <c r="D67" s="33" t="s">
        <v>47</v>
      </c>
      <c r="E67" s="34" t="s">
        <v>201</v>
      </c>
    </row>
    <row r="68" spans="3:5">
      <c r="C68" s="33"/>
      <c r="D68" s="33" t="s">
        <v>47</v>
      </c>
      <c r="E68" s="34" t="s">
        <v>202</v>
      </c>
    </row>
    <row r="69" spans="3:5">
      <c r="C69" s="33"/>
      <c r="D69" s="33" t="s">
        <v>47</v>
      </c>
      <c r="E69" s="34" t="s">
        <v>203</v>
      </c>
    </row>
    <row r="70" spans="3:5">
      <c r="C70" s="33"/>
      <c r="D70" s="33" t="s">
        <v>47</v>
      </c>
      <c r="E70" s="34" t="s">
        <v>204</v>
      </c>
    </row>
    <row r="71" spans="3:5">
      <c r="C71" s="33"/>
      <c r="D71" s="33" t="s">
        <v>47</v>
      </c>
      <c r="E71" s="35" t="s">
        <v>184</v>
      </c>
    </row>
    <row r="72" spans="3:5">
      <c r="C72" s="33"/>
      <c r="D72" s="33" t="s">
        <v>47</v>
      </c>
      <c r="E72" s="34" t="s">
        <v>184</v>
      </c>
    </row>
    <row r="73" spans="3:5">
      <c r="C73" s="33"/>
      <c r="D73" s="33" t="s">
        <v>47</v>
      </c>
      <c r="E73" s="34" t="s">
        <v>184</v>
      </c>
    </row>
    <row r="74" spans="3:5">
      <c r="C74" s="33"/>
      <c r="D74" s="33" t="s">
        <v>47</v>
      </c>
      <c r="E74" s="34" t="s">
        <v>184</v>
      </c>
    </row>
    <row r="75" spans="3:5">
      <c r="C75" s="33"/>
      <c r="D75" s="33" t="s">
        <v>47</v>
      </c>
      <c r="E75" s="34" t="s">
        <v>184</v>
      </c>
    </row>
    <row r="76" spans="3:5">
      <c r="C76" s="33"/>
      <c r="D76" s="33" t="s">
        <v>47</v>
      </c>
      <c r="E76" s="34" t="s">
        <v>184</v>
      </c>
    </row>
    <row r="77" spans="3:5" ht="15.75" thickBot="1">
      <c r="C77" s="37"/>
      <c r="D77" s="37" t="s">
        <v>47</v>
      </c>
      <c r="E77" s="38" t="s">
        <v>184</v>
      </c>
    </row>
    <row r="78" spans="3:5">
      <c r="C78" s="58" t="s">
        <v>238</v>
      </c>
      <c r="D78" s="54" t="s">
        <v>47</v>
      </c>
      <c r="E78" s="55" t="s">
        <v>239</v>
      </c>
    </row>
    <row r="79" spans="3:5" ht="15.75" thickBot="1">
      <c r="C79" s="59" t="s">
        <v>240</v>
      </c>
      <c r="D79" s="29" t="s">
        <v>47</v>
      </c>
      <c r="E79" s="30" t="s">
        <v>241</v>
      </c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Ошибки</vt:lpstr>
      <vt:lpstr>Структура ИМ</vt:lpstr>
      <vt:lpstr>Требовния к ИМ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Родионов Р.Л.</dc:creator>
  <cp:lastModifiedBy>Миних В.В. </cp:lastModifiedBy>
  <cp:lastPrinted>2012-01-31T11:19:10Z</cp:lastPrinted>
  <dcterms:created xsi:type="dcterms:W3CDTF">2012-01-24T08:10:03Z</dcterms:created>
  <dcterms:modified xsi:type="dcterms:W3CDTF">2012-04-17T11:30:05Z</dcterms:modified>
</cp:coreProperties>
</file>