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预算格式表" sheetId="1" r:id="rId1"/>
    <sheet name="活动明细" sheetId="2" r:id="rId2"/>
    <sheet name="附件" sheetId="3" r:id="rId3"/>
  </sheets>
  <definedNames>
    <definedName name="_xlnm._FilterDatabase" localSheetId="0" hidden="1">预算格式表!$A$1:$K$32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wangpeijie</author>
    <author>微软用户</author>
  </authors>
  <commentList>
    <comment ref="A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差旅费：含车船飞机费，住宿费，过路过桥费，会务费，补助，出差打的费等各项费用支出；</t>
        </r>
      </text>
    </comment>
    <comment ref="B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1.会议差旅费：2000元
</t>
        </r>
      </text>
    </comment>
    <comment ref="C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1.会议差旅费：2000元
</t>
        </r>
      </text>
    </comment>
    <comment ref="D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1.差旅费：1000元
</t>
        </r>
      </text>
    </commen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1.差旅费：1000元
</t>
        </r>
      </text>
    </comment>
    <comment ref="G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1.窦总去日照学习油补278.4元
2.王文杰日照学习油补322.4元
3.窦总去淄博开会差旅费765.2元</t>
        </r>
      </text>
    </comment>
    <comment ref="A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办公物料消耗费：日常办公费用支出、电脑软盘、色带、配件、办公用设备配件等。购买的复印纸、打印纸、传真纸和财会部门购买和印制的账簿、凭证、报表的费用。维修费、办公场所的厕所、门窗等维修费用
</t>
        </r>
      </text>
    </commen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1.打印纸一箱140元
2.办公费用：700元
</t>
        </r>
      </text>
    </comment>
    <comment ref="C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1.打印纸一箱140元
2.办公费用：700元
</t>
        </r>
      </text>
    </comment>
    <comment ref="D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1.打印墨水：100元
2.办公家电维修：200元
3.办公家具维修费：100元
4.换门头的费用;1000元</t>
        </r>
      </text>
    </comment>
    <comment ref="E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1.打印墨水：100元
2.办公家电维修：500元
3.办公家具维修费：100元
</t>
        </r>
      </text>
    </comment>
    <comment ref="G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1.穆洁报销办公用品184元
2.穆洁报销话筒80元
3.穆洁报销办公费54.39元
4.李晓玲报销会计凭证纸89.82元</t>
        </r>
      </text>
    </comment>
    <comment ref="A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水电物业费：水电、物业、取暖费</t>
        </r>
      </text>
    </comment>
    <comment ref="B12" authorId="0">
      <text>
        <r>
          <rPr>
            <sz val="9"/>
            <rFont val="宋体"/>
            <charset val="134"/>
          </rPr>
          <t>水费：1000元
物业费1000元</t>
        </r>
      </text>
    </comment>
    <comment ref="C12" authorId="0">
      <text>
        <r>
          <rPr>
            <sz val="9"/>
            <rFont val="宋体"/>
            <charset val="134"/>
          </rPr>
          <t>水费：1000元
物业费1000元</t>
        </r>
      </text>
    </comment>
    <comment ref="G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物业费水电费1260元</t>
        </r>
      </text>
    </comment>
    <comment ref="A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业务招待费特指公共关系招待的各项支出；</t>
        </r>
      </text>
    </comment>
    <comment ref="B13" authorId="0">
      <text>
        <r>
          <rPr>
            <sz val="9"/>
            <rFont val="宋体"/>
            <charset val="134"/>
          </rPr>
          <t xml:space="preserve">
1.招待政府关系1000元
</t>
        </r>
      </text>
    </comment>
    <comment ref="C13" authorId="0">
      <text>
        <r>
          <rPr>
            <sz val="9"/>
            <rFont val="宋体"/>
            <charset val="134"/>
          </rPr>
          <t xml:space="preserve">
1.招待政府关系1000元
</t>
        </r>
      </text>
    </comment>
    <comment ref="D13" authorId="0">
      <text>
        <r>
          <rPr>
            <sz val="9"/>
            <rFont val="宋体"/>
            <charset val="134"/>
          </rPr>
          <t xml:space="preserve">
1.招待公共关系1000元
</t>
        </r>
      </text>
    </comment>
    <comment ref="E13" authorId="0">
      <text>
        <r>
          <rPr>
            <sz val="9"/>
            <rFont val="宋体"/>
            <charset val="134"/>
          </rPr>
          <t xml:space="preserve">
1.招待公共关系1000元
</t>
        </r>
      </text>
    </comment>
    <comment ref="A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电讯费：公司的电话费、网费、及购买维护上述器材发生的各项费用支出，档案邮递的快递费用支出</t>
        </r>
      </text>
    </comment>
    <comment ref="D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网费600
快递费250</t>
        </r>
      </text>
    </comment>
    <comment ref="E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网费600
快递费250</t>
        </r>
      </text>
    </comment>
    <comment ref="G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1.李晓玲报销快递费13元
2.李晓玲报销话费400元
3.李晓玲报销2个屋宽带900元</t>
        </r>
      </text>
    </comment>
    <comment ref="D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预留客户转介绍预算1000</t>
        </r>
      </text>
    </comment>
    <comment ref="E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预留集团大pk客户奖励2000</t>
        </r>
      </text>
    </comment>
    <comment ref="A18" authorId="1">
      <text>
        <r>
          <rPr>
            <b/>
            <sz val="9"/>
            <rFont val="宋体"/>
            <charset val="134"/>
          </rPr>
          <t>wangpeijie:</t>
        </r>
        <r>
          <rPr>
            <sz val="9"/>
            <rFont val="宋体"/>
            <charset val="134"/>
          </rPr>
          <t xml:space="preserve">
活动费用、指客户活动的各项支出
奖励支出、用于客户身上的各种奖励；如抢单会新增对接奖励。
福利支出、用于客户身上的福利性支出、如过年过节礼品、生日蛋糕等
</t>
        </r>
      </text>
    </comment>
    <comment ref="B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上旬6场活动6700元
</t>
        </r>
      </text>
    </comment>
    <comment ref="C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上旬4场活动3900元
</t>
        </r>
      </text>
    </comment>
    <comment ref="D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下旬6场活动费用10000元</t>
        </r>
      </text>
    </comment>
    <comment ref="E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下旬7场活动费用14300元</t>
        </r>
      </text>
    </comment>
    <comment ref="G18" authorId="2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1.纪峰报销文艺汇演1550</t>
        </r>
        <r>
          <rPr>
            <sz val="9"/>
            <rFont val="宋体"/>
            <charset val="134"/>
          </rPr>
          <t xml:space="preserve">元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刘秋敏报销活动费用</t>
        </r>
        <r>
          <rPr>
            <sz val="9"/>
            <rFont val="Tahoma"/>
            <charset val="134"/>
          </rPr>
          <t>2647</t>
        </r>
        <r>
          <rPr>
            <sz val="9"/>
            <rFont val="宋体"/>
            <charset val="134"/>
          </rPr>
          <t xml:space="preserve">元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王晓英报销文艺汇演</t>
        </r>
        <r>
          <rPr>
            <sz val="9"/>
            <rFont val="Tahoma"/>
            <charset val="134"/>
          </rPr>
          <t>1832</t>
        </r>
        <r>
          <rPr>
            <sz val="9"/>
            <rFont val="宋体"/>
            <charset val="134"/>
          </rPr>
          <t xml:space="preserve">元
</t>
        </r>
        <r>
          <rPr>
            <sz val="9"/>
            <rFont val="Tahoma"/>
            <charset val="134"/>
          </rPr>
          <t>4.</t>
        </r>
        <r>
          <rPr>
            <sz val="9"/>
            <rFont val="宋体"/>
            <charset val="134"/>
          </rPr>
          <t>王玮报销包饺子活动</t>
        </r>
        <r>
          <rPr>
            <sz val="9"/>
            <rFont val="Tahoma"/>
            <charset val="134"/>
          </rPr>
          <t>300.2</t>
        </r>
        <r>
          <rPr>
            <sz val="9"/>
            <rFont val="宋体"/>
            <charset val="134"/>
          </rPr>
          <t xml:space="preserve">元
</t>
        </r>
        <r>
          <rPr>
            <sz val="9"/>
            <rFont val="Tahoma"/>
            <charset val="134"/>
          </rPr>
          <t>5.</t>
        </r>
        <r>
          <rPr>
            <sz val="9"/>
            <rFont val="宋体"/>
            <charset val="134"/>
          </rPr>
          <t>纪峰报销服务会</t>
        </r>
        <r>
          <rPr>
            <sz val="9"/>
            <rFont val="Tahoma"/>
            <charset val="134"/>
          </rPr>
          <t>240</t>
        </r>
        <r>
          <rPr>
            <sz val="9"/>
            <rFont val="宋体"/>
            <charset val="134"/>
          </rPr>
          <t xml:space="preserve">元
</t>
        </r>
        <r>
          <rPr>
            <sz val="9"/>
            <rFont val="Tahoma"/>
            <charset val="134"/>
          </rPr>
          <t>6.</t>
        </r>
        <r>
          <rPr>
            <sz val="9"/>
            <rFont val="宋体"/>
            <charset val="134"/>
          </rPr>
          <t>王晓英报销线上服务会</t>
        </r>
        <r>
          <rPr>
            <sz val="9"/>
            <rFont val="Tahoma"/>
            <charset val="134"/>
          </rPr>
          <t>222.08</t>
        </r>
        <r>
          <rPr>
            <sz val="9"/>
            <rFont val="宋体"/>
            <charset val="134"/>
          </rPr>
          <t>元
7.段学敏报销11.21服务会240元
8.纪峰报销鞋垫活动200元
9.纪峰报销11.21服务会260元
10.王晓华报销11.26插花活动450元</t>
        </r>
      </text>
    </comment>
    <comment ref="A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会务费:公司集体参加的各种会议支出。举例、区月度总结大会、年度总结大会等</t>
        </r>
      </text>
    </comment>
    <comment ref="A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员工培训费含在职员工的岗前培训，员工密训，员工学习的各项费用支出，不含差旅费</t>
        </r>
      </text>
    </comment>
    <comment ref="E20" authorId="0">
      <text>
        <r>
          <rPr>
            <sz val="9"/>
            <rFont val="宋体"/>
            <charset val="134"/>
          </rPr>
          <t xml:space="preserve">负责人培训费321.58
</t>
        </r>
      </text>
    </comment>
    <comment ref="A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员工奖励支出、指支付给员工的各种奖励性支出。</t>
        </r>
      </text>
    </comment>
    <comment ref="B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员工奖励</t>
        </r>
      </text>
    </comment>
    <comment ref="C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员工奖励</t>
        </r>
      </text>
    </comment>
    <comment ref="D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员工奖励</t>
        </r>
      </text>
    </comment>
    <comment ref="E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员工奖励</t>
        </r>
      </text>
    </comment>
    <comment ref="A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房屋租赁费、办公场所房屋租赁费用，</t>
        </r>
      </text>
    </comment>
    <comment ref="G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档案与财务室</t>
        </r>
      </text>
    </comment>
    <comment ref="A23" authorId="1">
      <text>
        <r>
          <rPr>
            <b/>
            <sz val="9"/>
            <rFont val="宋体"/>
            <charset val="134"/>
          </rPr>
          <t>wangpeijie:</t>
        </r>
        <r>
          <rPr>
            <sz val="9"/>
            <rFont val="宋体"/>
            <charset val="134"/>
          </rPr>
          <t xml:space="preserve">
外调人员所租集体宿舍也在本项目核算
</t>
        </r>
      </text>
    </comment>
    <comment ref="A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工资：员工工资、兼职工资、员工客户工资等</t>
        </r>
      </text>
    </comment>
    <comment ref="D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员工工资81955.44+100互助基金比预算少4944.56 
兼职工资14000</t>
        </r>
      </text>
    </comment>
    <comment ref="E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员工工资
85663.4+100互助基金比预算少1236.6
兼职工资13000</t>
        </r>
      </text>
    </comment>
    <comment ref="G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1.工资82955.44+100互助基金.
2.兼职工资11978元
</t>
        </r>
      </text>
    </comment>
    <comment ref="A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福利费、用于员工发生的各项福利费用支出，走访员工支出。</t>
        </r>
      </text>
    </comment>
    <comment ref="B25" authorId="0">
      <text>
        <r>
          <rPr>
            <b/>
            <sz val="9"/>
            <rFont val="宋体"/>
            <charset val="134"/>
          </rPr>
          <t>Administrato
1.</t>
        </r>
        <r>
          <rPr>
            <sz val="9"/>
            <rFont val="宋体"/>
            <charset val="134"/>
          </rPr>
          <t>员工生日福利：蛋糕120元
2.公司内团建费用：12*50元=600元
3.走访员工300元</t>
        </r>
      </text>
    </comment>
    <comment ref="C25" authorId="0">
      <text>
        <r>
          <rPr>
            <b/>
            <sz val="9"/>
            <rFont val="宋体"/>
            <charset val="134"/>
          </rPr>
          <t>Administrato
1.</t>
        </r>
        <r>
          <rPr>
            <sz val="9"/>
            <rFont val="宋体"/>
            <charset val="134"/>
          </rPr>
          <t>员工生日福利：蛋糕120元
2.公司内团建费用：12*50元=600元
3.走访员工300元</t>
        </r>
      </text>
    </comment>
    <comment ref="E25" authorId="0">
      <text>
        <r>
          <rPr>
            <sz val="9"/>
            <rFont val="宋体"/>
            <charset val="134"/>
          </rPr>
          <t xml:space="preserve">大区团建分摊866元
</t>
        </r>
      </text>
    </comment>
    <comment ref="G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1.穆洁报销员工生日蛋糕150元</t>
        </r>
      </text>
    </comment>
    <comment ref="A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社会保险费、上交社保局的各项费用支出</t>
        </r>
      </text>
    </comment>
    <comment ref="B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缴纳员工社保费8人</t>
        </r>
      </text>
    </comment>
    <comment ref="C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缴纳员工社保费8人</t>
        </r>
      </text>
    </comment>
    <comment ref="G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社保费5409.98元。</t>
        </r>
      </text>
    </comment>
    <comment ref="A27" authorId="1">
      <text>
        <r>
          <rPr>
            <b/>
            <sz val="9"/>
            <rFont val="宋体"/>
            <charset val="134"/>
          </rPr>
          <t>wangpeijie:</t>
        </r>
        <r>
          <rPr>
            <sz val="9"/>
            <rFont val="宋体"/>
            <charset val="134"/>
          </rPr>
          <t xml:space="preserve">
印花税、地方水利基金、增值税、所得税、教育基金、房产税及上交税务局的各种款项。</t>
        </r>
      </text>
    </comment>
    <comment ref="A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咨询费：在审计及技术咨询，项目评审等方面发生的费用</t>
        </r>
      </text>
    </comment>
    <comment ref="A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注册、注销费：新公司成立及注销公司所支付的代理费，支付的各项罚款，牌照费用
</t>
        </r>
      </text>
    </comment>
    <comment ref="A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手续费、跨行转账的手续费。</t>
        </r>
      </text>
    </comment>
    <comment ref="G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1.短信费2元.
2.手续费4元</t>
        </r>
      </text>
    </comment>
  </commentList>
</comments>
</file>

<file path=xl/sharedStrings.xml><?xml version="1.0" encoding="utf-8"?>
<sst xmlns="http://schemas.openxmlformats.org/spreadsheetml/2006/main" count="158" uniqueCount="96">
  <si>
    <t>青岛腾聚企业管理信息咨询有限公司预算表</t>
  </si>
  <si>
    <t>编报部门：财务部</t>
  </si>
  <si>
    <t>预算所属月份：</t>
  </si>
  <si>
    <t>12月</t>
  </si>
  <si>
    <t>金额单位：元</t>
  </si>
  <si>
    <r>
      <rPr>
        <b/>
        <sz val="9"/>
        <rFont val="宋体"/>
        <charset val="134"/>
      </rPr>
      <t xml:space="preserve">上  </t>
    </r>
    <r>
      <rPr>
        <b/>
        <sz val="9"/>
        <rFont val="宋体"/>
        <charset val="134"/>
      </rPr>
      <t>旬</t>
    </r>
  </si>
  <si>
    <r>
      <rPr>
        <b/>
        <sz val="9"/>
        <rFont val="宋体"/>
        <charset val="134"/>
      </rPr>
      <t xml:space="preserve">下  </t>
    </r>
    <r>
      <rPr>
        <b/>
        <sz val="9"/>
        <rFont val="宋体"/>
        <charset val="134"/>
      </rPr>
      <t>旬</t>
    </r>
  </si>
  <si>
    <r>
      <rPr>
        <b/>
        <sz val="9"/>
        <rFont val="宋体"/>
        <charset val="134"/>
      </rPr>
      <t xml:space="preserve">项目费用       </t>
    </r>
    <r>
      <rPr>
        <b/>
        <sz val="9"/>
        <rFont val="宋体"/>
        <charset val="134"/>
      </rPr>
      <t xml:space="preserve">预算项  </t>
    </r>
  </si>
  <si>
    <t>本月1号---15号</t>
  </si>
  <si>
    <t>本月16号---月底</t>
  </si>
  <si>
    <t>汇 总</t>
  </si>
  <si>
    <t>上月预算数</t>
  </si>
  <si>
    <t>本月预算数</t>
  </si>
  <si>
    <t>上月实际数</t>
  </si>
  <si>
    <t>上月预算差额</t>
  </si>
  <si>
    <t>上月预算差异率</t>
  </si>
  <si>
    <t>本月预算汇总</t>
  </si>
  <si>
    <t>备注说明</t>
  </si>
  <si>
    <t>收入预算</t>
  </si>
  <si>
    <t>费用预算</t>
  </si>
  <si>
    <t>差旅费</t>
  </si>
  <si>
    <t>未发生</t>
  </si>
  <si>
    <t>办公费、维修费</t>
  </si>
  <si>
    <t>水电物业费</t>
  </si>
  <si>
    <t>业务招待费
（含礼品及各种招待）</t>
  </si>
  <si>
    <t>电讯费</t>
  </si>
  <si>
    <t>实际发生报销</t>
  </si>
  <si>
    <t>车辆费用</t>
  </si>
  <si>
    <t>广告宣传费</t>
  </si>
  <si>
    <t>礼品费</t>
  </si>
  <si>
    <t>业务推广费</t>
  </si>
  <si>
    <t>会务费</t>
  </si>
  <si>
    <t>员工培训费
（包括参加外出学习和密训等）</t>
  </si>
  <si>
    <t>员工奖励</t>
  </si>
  <si>
    <t>房屋租赁费</t>
  </si>
  <si>
    <t>员工宿舍费</t>
  </si>
  <si>
    <t>工资</t>
  </si>
  <si>
    <t>实际发生</t>
  </si>
  <si>
    <t>福利费
(指公司统一购置的福利）</t>
  </si>
  <si>
    <t>社会保险</t>
  </si>
  <si>
    <t>税费</t>
  </si>
  <si>
    <t>咨询费</t>
  </si>
  <si>
    <t>审计评估费</t>
  </si>
  <si>
    <t>诉讼费</t>
  </si>
  <si>
    <t>其他</t>
  </si>
  <si>
    <t>手续费</t>
  </si>
  <si>
    <t>12月份活动明细</t>
  </si>
  <si>
    <t>日期</t>
  </si>
  <si>
    <t>活动内容</t>
  </si>
  <si>
    <t>活动费用明细</t>
  </si>
  <si>
    <t>金额</t>
  </si>
  <si>
    <t>上旬</t>
  </si>
  <si>
    <t>线上服务会</t>
  </si>
  <si>
    <t xml:space="preserve">红包：300元 </t>
  </si>
  <si>
    <t>包饺子</t>
  </si>
  <si>
    <t>包饺子材料：500元</t>
  </si>
  <si>
    <t>插花活动</t>
  </si>
  <si>
    <t>花费：600元</t>
  </si>
  <si>
    <t>文艺汇演</t>
  </si>
  <si>
    <t>场地费：1500元 随手礼：1000</t>
  </si>
  <si>
    <t>上旬合计</t>
  </si>
  <si>
    <t>下旬</t>
  </si>
  <si>
    <t>客户吃饭活动</t>
  </si>
  <si>
    <t>餐费：1500元</t>
  </si>
  <si>
    <t>客户动员会</t>
  </si>
  <si>
    <t>场地费：1500  礼品费：5000元</t>
  </si>
  <si>
    <t>下旬合计</t>
  </si>
  <si>
    <t>本月合计</t>
  </si>
  <si>
    <t>12月份预算附件</t>
  </si>
  <si>
    <t>序号</t>
  </si>
  <si>
    <t>费用名称</t>
  </si>
  <si>
    <t>时间</t>
  </si>
  <si>
    <t>预算费用明细</t>
  </si>
  <si>
    <t>业务招待费</t>
  </si>
  <si>
    <t>上半月</t>
  </si>
  <si>
    <t>日常业务招待费</t>
  </si>
  <si>
    <t>下半月</t>
  </si>
  <si>
    <t>负责人会议差旅费2000；</t>
  </si>
  <si>
    <t>负责人以及员工会议差旅费1000元</t>
  </si>
  <si>
    <t xml:space="preserve">网费600
快递费250
</t>
  </si>
  <si>
    <t xml:space="preserve">员工工资
85663.4+100互助基金比预算少1236.6
兼职工资13000
</t>
  </si>
  <si>
    <t xml:space="preserve">缴纳员工社保费8人
</t>
  </si>
  <si>
    <t>客户转介绍奖励礼品</t>
  </si>
  <si>
    <t>客户礼品2000</t>
  </si>
  <si>
    <t>活动费用明细见上表</t>
  </si>
  <si>
    <t>水电费物业费</t>
  </si>
  <si>
    <t>水电费2000元</t>
  </si>
  <si>
    <t>办公费</t>
  </si>
  <si>
    <t xml:space="preserve">1.打印纸一箱140元
2.办公费用：700元
</t>
  </si>
  <si>
    <t xml:space="preserve">1.打印墨水：100元
2.办公家电维修：500元
3.办公家具维修费：100元
</t>
  </si>
  <si>
    <t>福利费</t>
  </si>
  <si>
    <t xml:space="preserve">1.员工生日福利：蛋糕120元
2.公司内团建费用：12*50元=600元
3.走访员工300
</t>
  </si>
  <si>
    <t>2、大区团建分摊866元</t>
  </si>
  <si>
    <t>1.总经理调度奖励1000元</t>
  </si>
  <si>
    <t>员工培训</t>
  </si>
  <si>
    <t>1、总经理培训费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</si>
</sst>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indexed="8"/>
      <name val="宋体"/>
      <charset val="134"/>
    </font>
    <font>
      <sz val="14"/>
      <color indexed="8"/>
      <name val="宋体"/>
      <charset val="134"/>
    </font>
    <font>
      <sz val="14"/>
      <name val="宋体"/>
      <charset val="134"/>
    </font>
    <font>
      <sz val="11"/>
      <name val="宋体"/>
      <charset val="134"/>
    </font>
    <font>
      <b/>
      <sz val="16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sz val="2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9"/>
      <color rgb="FF33CCFF"/>
      <name val="宋体"/>
      <charset val="134"/>
    </font>
    <font>
      <sz val="9"/>
      <color rgb="FF00B0F0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indexed="17"/>
      </left>
      <right style="thin">
        <color indexed="17"/>
      </right>
      <top/>
      <bottom/>
      <diagonal style="thin">
        <color indexed="17"/>
      </diagonal>
    </border>
    <border>
      <left style="thin">
        <color auto="1"/>
      </left>
      <right/>
      <top/>
      <bottom style="thin">
        <color auto="1"/>
      </bottom>
      <diagonal/>
    </border>
    <border diagonalDown="1">
      <left style="thin">
        <color indexed="17"/>
      </left>
      <right style="thin">
        <color indexed="17"/>
      </right>
      <top/>
      <bottom style="thin">
        <color indexed="17"/>
      </bottom>
      <diagonal style="thin">
        <color indexed="17"/>
      </diagonal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1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7" borderId="13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18" borderId="15" applyNumberFormat="0" applyAlignment="0" applyProtection="0">
      <alignment vertical="center"/>
    </xf>
    <xf numFmtId="0" fontId="28" fillId="18" borderId="14" applyNumberFormat="0" applyAlignment="0" applyProtection="0">
      <alignment vertical="center"/>
    </xf>
    <xf numFmtId="0" fontId="30" fillId="19" borderId="16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" fillId="0" borderId="0">
      <protection locked="0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9" fillId="0" borderId="6" xfId="0" applyNumberFormat="1" applyFont="1" applyFill="1" applyBorder="1" applyAlignment="1">
      <alignment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3" borderId="11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/>
    </xf>
    <xf numFmtId="0" fontId="9" fillId="4" borderId="12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10" fontId="7" fillId="0" borderId="0" xfId="0" applyNumberFormat="1" applyFont="1" applyFill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0" fontId="17" fillId="7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1" xfId="0" applyBorder="1">
      <alignment vertical="center"/>
    </xf>
    <xf numFmtId="10" fontId="0" fillId="0" borderId="0" xfId="0" applyNumberFormat="1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9"/>
  <colors>
    <mruColors>
      <color rgb="00FFFFCC"/>
      <color rgb="00FFFF00"/>
      <color rgb="00000000"/>
      <color rgb="003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workbookViewId="0">
      <selection activeCell="N27" sqref="N27"/>
    </sheetView>
  </sheetViews>
  <sheetFormatPr defaultColWidth="9" defaultRowHeight="13.5"/>
  <cols>
    <col min="1" max="1" width="24.625" customWidth="1"/>
    <col min="2" max="7" width="10.375" customWidth="1"/>
    <col min="8" max="8" width="10.375" style="34" customWidth="1"/>
    <col min="9" max="9" width="11.2583333333333" style="35" customWidth="1"/>
    <col min="10" max="10" width="11.2583333333333" style="34" customWidth="1"/>
    <col min="11" max="11" width="20.125" style="34" customWidth="1"/>
  </cols>
  <sheetData>
    <row r="1" ht="33.75" customHeight="1" spans="1:1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="32" customFormat="1" ht="26.25" customHeight="1" spans="1:11">
      <c r="A2" s="37" t="s">
        <v>1</v>
      </c>
      <c r="B2" s="37"/>
      <c r="D2" s="38" t="s">
        <v>2</v>
      </c>
      <c r="E2" s="38"/>
      <c r="F2" s="39" t="s">
        <v>3</v>
      </c>
      <c r="G2" s="37"/>
      <c r="H2" s="33"/>
      <c r="I2" s="65"/>
      <c r="J2" s="33"/>
      <c r="K2" s="32" t="s">
        <v>4</v>
      </c>
    </row>
    <row r="3" ht="20.25" customHeight="1" spans="1:11">
      <c r="A3" s="40"/>
      <c r="B3" s="41" t="s">
        <v>5</v>
      </c>
      <c r="C3" s="42"/>
      <c r="D3" s="41" t="s">
        <v>6</v>
      </c>
      <c r="E3" s="42"/>
      <c r="F3" s="43"/>
      <c r="G3" s="43"/>
      <c r="H3" s="43"/>
      <c r="I3" s="43"/>
      <c r="J3" s="43"/>
      <c r="K3" s="66"/>
    </row>
    <row r="4" ht="18.75" customHeight="1" spans="1:11">
      <c r="A4" s="44" t="s">
        <v>7</v>
      </c>
      <c r="B4" s="45" t="s">
        <v>8</v>
      </c>
      <c r="C4" s="45"/>
      <c r="D4" s="45" t="s">
        <v>9</v>
      </c>
      <c r="E4" s="46"/>
      <c r="F4" s="43" t="s">
        <v>10</v>
      </c>
      <c r="G4" s="43"/>
      <c r="H4" s="43"/>
      <c r="I4" s="43"/>
      <c r="J4" s="43"/>
      <c r="K4" s="67"/>
    </row>
    <row r="5" ht="18.75" customHeight="1" spans="1:11">
      <c r="A5" s="47"/>
      <c r="B5" s="48" t="s">
        <v>11</v>
      </c>
      <c r="C5" s="48" t="s">
        <v>12</v>
      </c>
      <c r="D5" s="48" t="s">
        <v>11</v>
      </c>
      <c r="E5" s="48" t="s">
        <v>12</v>
      </c>
      <c r="F5" s="48" t="s">
        <v>11</v>
      </c>
      <c r="G5" s="48" t="s">
        <v>13</v>
      </c>
      <c r="H5" s="48" t="s">
        <v>14</v>
      </c>
      <c r="I5" s="68" t="s">
        <v>15</v>
      </c>
      <c r="J5" s="69" t="s">
        <v>16</v>
      </c>
      <c r="K5" s="19" t="s">
        <v>17</v>
      </c>
    </row>
    <row r="6" ht="19.5" customHeight="1" spans="1:11">
      <c r="A6" s="49" t="s">
        <v>18</v>
      </c>
      <c r="B6" s="50">
        <f>SUM(B7:B8)</f>
        <v>0</v>
      </c>
      <c r="C6" s="50">
        <f t="shared" ref="C6:J6" si="0">SUM(C7:C8)</f>
        <v>0</v>
      </c>
      <c r="D6" s="50">
        <f t="shared" si="0"/>
        <v>0</v>
      </c>
      <c r="E6" s="50">
        <f t="shared" si="0"/>
        <v>0</v>
      </c>
      <c r="F6" s="50">
        <f t="shared" si="0"/>
        <v>0</v>
      </c>
      <c r="G6" s="50">
        <f t="shared" si="0"/>
        <v>0</v>
      </c>
      <c r="H6" s="50">
        <f t="shared" si="0"/>
        <v>0</v>
      </c>
      <c r="I6" s="50">
        <f t="shared" si="0"/>
        <v>0</v>
      </c>
      <c r="J6" s="50">
        <f t="shared" si="0"/>
        <v>0</v>
      </c>
      <c r="K6" s="70"/>
    </row>
    <row r="7" ht="22.5" customHeight="1" spans="1:11">
      <c r="A7" s="51"/>
      <c r="B7" s="48"/>
      <c r="C7" s="48"/>
      <c r="D7" s="48"/>
      <c r="E7" s="52"/>
      <c r="F7" s="53">
        <f>B7+D7</f>
        <v>0</v>
      </c>
      <c r="G7" s="48"/>
      <c r="H7" s="53">
        <f>G7-F7</f>
        <v>0</v>
      </c>
      <c r="I7" s="71" t="str">
        <f>IF(ISERR(H7/F7),"-",H7/F7)</f>
        <v>-</v>
      </c>
      <c r="J7" s="72">
        <f>C7+E7</f>
        <v>0</v>
      </c>
      <c r="K7" s="19"/>
    </row>
    <row r="8" ht="22.5" customHeight="1" spans="1:11">
      <c r="A8" s="51"/>
      <c r="B8" s="48"/>
      <c r="C8" s="48"/>
      <c r="D8" s="48"/>
      <c r="E8" s="52"/>
      <c r="F8" s="53">
        <f>B8+D8</f>
        <v>0</v>
      </c>
      <c r="G8" s="48"/>
      <c r="H8" s="53">
        <f t="shared" ref="H8:H10" si="1">G8-F8</f>
        <v>0</v>
      </c>
      <c r="I8" s="71" t="str">
        <f t="shared" ref="I8:I10" si="2">IF(ISERR(H8/F8),"-",H8/F8)</f>
        <v>-</v>
      </c>
      <c r="J8" s="72">
        <f>C8+E8</f>
        <v>0</v>
      </c>
      <c r="K8" s="19"/>
    </row>
    <row r="9" spans="1:11">
      <c r="A9" s="54" t="s">
        <v>19</v>
      </c>
      <c r="B9" s="50">
        <f>SUM(B10:B32)</f>
        <v>22560</v>
      </c>
      <c r="C9" s="50">
        <f t="shared" ref="C9:H9" si="3">SUM(C10:C32)</f>
        <v>18760</v>
      </c>
      <c r="D9" s="50">
        <f t="shared" si="3"/>
        <v>112305.45</v>
      </c>
      <c r="E9" s="50">
        <f t="shared" si="3"/>
        <v>120800.98</v>
      </c>
      <c r="F9" s="50">
        <f t="shared" si="3"/>
        <v>134865.45</v>
      </c>
      <c r="G9" s="50">
        <f t="shared" si="3"/>
        <v>119887.91</v>
      </c>
      <c r="H9" s="50">
        <f t="shared" si="3"/>
        <v>-14977.54</v>
      </c>
      <c r="I9" s="73">
        <f t="shared" si="2"/>
        <v>-0.111055425981969</v>
      </c>
      <c r="J9" s="50">
        <f>SUM(J10:J32)</f>
        <v>139560.98</v>
      </c>
      <c r="K9" s="74"/>
    </row>
    <row r="10" ht="22.5" customHeight="1" spans="1:11">
      <c r="A10" s="55" t="s">
        <v>20</v>
      </c>
      <c r="B10" s="56">
        <v>2000</v>
      </c>
      <c r="C10" s="57">
        <v>2000</v>
      </c>
      <c r="D10" s="56">
        <v>1000</v>
      </c>
      <c r="E10" s="57">
        <v>1000</v>
      </c>
      <c r="F10" s="53">
        <f>B10+D10</f>
        <v>3000</v>
      </c>
      <c r="G10" s="48">
        <v>1366</v>
      </c>
      <c r="H10" s="53">
        <f t="shared" si="1"/>
        <v>-1634</v>
      </c>
      <c r="I10" s="71">
        <f t="shared" si="2"/>
        <v>-0.544666666666667</v>
      </c>
      <c r="J10" s="72">
        <f>C10+E10</f>
        <v>3000</v>
      </c>
      <c r="K10" s="75" t="s">
        <v>21</v>
      </c>
    </row>
    <row r="11" ht="22.5" customHeight="1" spans="1:11">
      <c r="A11" s="55" t="s">
        <v>22</v>
      </c>
      <c r="B11" s="56">
        <v>840</v>
      </c>
      <c r="C11" s="57">
        <v>840</v>
      </c>
      <c r="D11" s="56">
        <v>1400</v>
      </c>
      <c r="E11" s="58">
        <v>700</v>
      </c>
      <c r="F11" s="53">
        <f t="shared" ref="F11:F32" si="4">B11+D11</f>
        <v>2240</v>
      </c>
      <c r="G11" s="48">
        <v>408.21</v>
      </c>
      <c r="H11" s="53">
        <f t="shared" ref="H11:H21" si="5">G11-F11</f>
        <v>-1831.79</v>
      </c>
      <c r="I11" s="71">
        <f t="shared" ref="I11:I32" si="6">IF(ISERR(H11/F11),"-",H11/F11)</f>
        <v>-0.817763392857143</v>
      </c>
      <c r="J11" s="72">
        <f t="shared" ref="J11:J32" si="7">C11+E11</f>
        <v>1540</v>
      </c>
      <c r="K11" s="75" t="s">
        <v>21</v>
      </c>
    </row>
    <row r="12" ht="22.5" customHeight="1" spans="1:11">
      <c r="A12" s="55" t="s">
        <v>23</v>
      </c>
      <c r="B12" s="56">
        <v>2000</v>
      </c>
      <c r="C12" s="57">
        <v>2000</v>
      </c>
      <c r="D12" s="56"/>
      <c r="E12" s="57"/>
      <c r="F12" s="53">
        <f t="shared" si="4"/>
        <v>2000</v>
      </c>
      <c r="G12" s="48">
        <v>1260</v>
      </c>
      <c r="H12" s="53">
        <f t="shared" si="5"/>
        <v>-740</v>
      </c>
      <c r="I12" s="71">
        <f t="shared" si="6"/>
        <v>-0.37</v>
      </c>
      <c r="J12" s="72">
        <f t="shared" si="7"/>
        <v>2000</v>
      </c>
      <c r="K12" s="75" t="s">
        <v>21</v>
      </c>
    </row>
    <row r="13" ht="22.5" customHeight="1" spans="1:11">
      <c r="A13" s="55" t="s">
        <v>24</v>
      </c>
      <c r="B13" s="56">
        <v>1000</v>
      </c>
      <c r="C13" s="57">
        <v>1000</v>
      </c>
      <c r="D13" s="56">
        <v>1000</v>
      </c>
      <c r="E13" s="57">
        <v>1000</v>
      </c>
      <c r="F13" s="53">
        <f t="shared" si="4"/>
        <v>2000</v>
      </c>
      <c r="G13" s="48"/>
      <c r="H13" s="53">
        <f t="shared" si="5"/>
        <v>-2000</v>
      </c>
      <c r="I13" s="71">
        <f t="shared" si="6"/>
        <v>-1</v>
      </c>
      <c r="J13" s="72">
        <f t="shared" si="7"/>
        <v>2000</v>
      </c>
      <c r="K13" s="75" t="s">
        <v>21</v>
      </c>
    </row>
    <row r="14" ht="22.5" customHeight="1" spans="1:11">
      <c r="A14" s="55" t="s">
        <v>25</v>
      </c>
      <c r="B14" s="56"/>
      <c r="C14" s="57"/>
      <c r="D14" s="56">
        <v>850</v>
      </c>
      <c r="E14" s="57">
        <v>850</v>
      </c>
      <c r="F14" s="53">
        <f t="shared" si="4"/>
        <v>850</v>
      </c>
      <c r="G14" s="48">
        <v>1313</v>
      </c>
      <c r="H14" s="53">
        <f t="shared" si="5"/>
        <v>463</v>
      </c>
      <c r="I14" s="71">
        <f t="shared" si="6"/>
        <v>0.544705882352941</v>
      </c>
      <c r="J14" s="72">
        <f t="shared" si="7"/>
        <v>850</v>
      </c>
      <c r="K14" s="76" t="s">
        <v>26</v>
      </c>
    </row>
    <row r="15" ht="22.5" customHeight="1" spans="1:11">
      <c r="A15" s="59" t="s">
        <v>27</v>
      </c>
      <c r="B15" s="56"/>
      <c r="C15" s="57"/>
      <c r="D15" s="56"/>
      <c r="E15" s="57"/>
      <c r="F15" s="53">
        <f t="shared" si="4"/>
        <v>0</v>
      </c>
      <c r="G15" s="48"/>
      <c r="H15" s="53">
        <f t="shared" si="5"/>
        <v>0</v>
      </c>
      <c r="I15" s="71" t="str">
        <f t="shared" si="6"/>
        <v>-</v>
      </c>
      <c r="J15" s="72">
        <f t="shared" si="7"/>
        <v>0</v>
      </c>
      <c r="K15" s="75"/>
    </row>
    <row r="16" ht="22.5" customHeight="1" spans="1:11">
      <c r="A16" s="59" t="s">
        <v>28</v>
      </c>
      <c r="B16" s="56"/>
      <c r="C16" s="57"/>
      <c r="D16" s="56"/>
      <c r="E16" s="57"/>
      <c r="F16" s="53">
        <f t="shared" si="4"/>
        <v>0</v>
      </c>
      <c r="G16" s="48"/>
      <c r="H16" s="53">
        <f t="shared" si="5"/>
        <v>0</v>
      </c>
      <c r="I16" s="71" t="str">
        <f t="shared" si="6"/>
        <v>-</v>
      </c>
      <c r="J16" s="72">
        <f t="shared" si="7"/>
        <v>0</v>
      </c>
      <c r="K16" s="75"/>
    </row>
    <row r="17" ht="22.5" customHeight="1" spans="1:11">
      <c r="A17" s="59" t="s">
        <v>29</v>
      </c>
      <c r="B17" s="56"/>
      <c r="C17" s="57"/>
      <c r="D17" s="56">
        <v>1000</v>
      </c>
      <c r="E17" s="57">
        <v>2000</v>
      </c>
      <c r="F17" s="53">
        <f t="shared" si="4"/>
        <v>1000</v>
      </c>
      <c r="G17" s="48"/>
      <c r="H17" s="53">
        <f t="shared" si="5"/>
        <v>-1000</v>
      </c>
      <c r="I17" s="71">
        <f t="shared" si="6"/>
        <v>-1</v>
      </c>
      <c r="J17" s="72">
        <f t="shared" si="7"/>
        <v>2000</v>
      </c>
      <c r="K17" s="75" t="s">
        <v>21</v>
      </c>
    </row>
    <row r="18" ht="22.5" customHeight="1" spans="1:11">
      <c r="A18" s="55" t="s">
        <v>30</v>
      </c>
      <c r="B18" s="56">
        <v>6700</v>
      </c>
      <c r="C18" s="57">
        <v>3900</v>
      </c>
      <c r="D18" s="56">
        <v>10000</v>
      </c>
      <c r="E18" s="58">
        <v>14300</v>
      </c>
      <c r="F18" s="53">
        <f t="shared" si="4"/>
        <v>16700</v>
      </c>
      <c r="G18" s="48">
        <v>7941.28</v>
      </c>
      <c r="H18" s="53">
        <f t="shared" si="5"/>
        <v>-8758.72</v>
      </c>
      <c r="I18" s="71">
        <f t="shared" si="6"/>
        <v>-0.524474251497006</v>
      </c>
      <c r="J18" s="72">
        <f t="shared" si="7"/>
        <v>18200</v>
      </c>
      <c r="K18" s="75" t="s">
        <v>26</v>
      </c>
    </row>
    <row r="19" ht="22.5" customHeight="1" spans="1:11">
      <c r="A19" s="55" t="s">
        <v>31</v>
      </c>
      <c r="B19" s="56"/>
      <c r="C19" s="57"/>
      <c r="D19" s="56"/>
      <c r="E19" s="57"/>
      <c r="F19" s="53">
        <f t="shared" si="4"/>
        <v>0</v>
      </c>
      <c r="G19" s="48"/>
      <c r="H19" s="53">
        <f t="shared" si="5"/>
        <v>0</v>
      </c>
      <c r="I19" s="71" t="str">
        <f t="shared" si="6"/>
        <v>-</v>
      </c>
      <c r="J19" s="72">
        <f t="shared" si="7"/>
        <v>0</v>
      </c>
      <c r="K19" s="75"/>
    </row>
    <row r="20" ht="22.5" customHeight="1" spans="1:11">
      <c r="A20" s="55" t="s">
        <v>32</v>
      </c>
      <c r="B20" s="56"/>
      <c r="C20" s="57"/>
      <c r="D20" s="56"/>
      <c r="E20" s="60">
        <v>321.58</v>
      </c>
      <c r="F20" s="53">
        <f t="shared" si="4"/>
        <v>0</v>
      </c>
      <c r="G20" s="48"/>
      <c r="H20" s="53">
        <f t="shared" si="5"/>
        <v>0</v>
      </c>
      <c r="I20" s="71" t="str">
        <f t="shared" si="6"/>
        <v>-</v>
      </c>
      <c r="J20" s="72">
        <f t="shared" si="7"/>
        <v>321.58</v>
      </c>
      <c r="K20" s="75"/>
    </row>
    <row r="21" ht="22.5" customHeight="1" spans="1:11">
      <c r="A21" s="55" t="s">
        <v>33</v>
      </c>
      <c r="B21" s="56">
        <v>1000</v>
      </c>
      <c r="C21" s="57">
        <v>1000</v>
      </c>
      <c r="D21" s="56">
        <v>1000</v>
      </c>
      <c r="E21" s="57">
        <v>1000</v>
      </c>
      <c r="F21" s="53">
        <f t="shared" si="4"/>
        <v>2000</v>
      </c>
      <c r="G21" s="48"/>
      <c r="H21" s="53">
        <f t="shared" si="5"/>
        <v>-2000</v>
      </c>
      <c r="I21" s="71">
        <f t="shared" si="6"/>
        <v>-1</v>
      </c>
      <c r="J21" s="72">
        <f t="shared" si="7"/>
        <v>2000</v>
      </c>
      <c r="K21" s="75" t="s">
        <v>21</v>
      </c>
    </row>
    <row r="22" ht="22.5" customHeight="1" spans="1:11">
      <c r="A22" s="55" t="s">
        <v>34</v>
      </c>
      <c r="B22" s="56"/>
      <c r="C22" s="57"/>
      <c r="D22" s="56"/>
      <c r="E22" s="57"/>
      <c r="F22" s="53">
        <f t="shared" si="4"/>
        <v>0</v>
      </c>
      <c r="G22" s="48">
        <v>7000</v>
      </c>
      <c r="H22" s="53">
        <f t="shared" ref="H22:H32" si="8">G22-F22</f>
        <v>7000</v>
      </c>
      <c r="I22" s="71" t="str">
        <f t="shared" si="6"/>
        <v>-</v>
      </c>
      <c r="J22" s="72">
        <f t="shared" si="7"/>
        <v>0</v>
      </c>
      <c r="K22" s="75"/>
    </row>
    <row r="23" ht="22.5" customHeight="1" spans="1:11">
      <c r="A23" s="59" t="s">
        <v>35</v>
      </c>
      <c r="B23" s="56"/>
      <c r="C23" s="57"/>
      <c r="D23" s="56"/>
      <c r="E23" s="57"/>
      <c r="F23" s="53">
        <f t="shared" si="4"/>
        <v>0</v>
      </c>
      <c r="G23" s="48"/>
      <c r="H23" s="53">
        <f t="shared" si="8"/>
        <v>0</v>
      </c>
      <c r="I23" s="71" t="str">
        <f t="shared" si="6"/>
        <v>-</v>
      </c>
      <c r="J23" s="72">
        <f t="shared" si="7"/>
        <v>0</v>
      </c>
      <c r="K23" s="75"/>
    </row>
    <row r="24" ht="22.5" customHeight="1" spans="1:11">
      <c r="A24" s="59" t="s">
        <v>36</v>
      </c>
      <c r="B24" s="56"/>
      <c r="C24" s="57"/>
      <c r="D24" s="56">
        <v>96055.45</v>
      </c>
      <c r="E24" s="58">
        <v>98763.4</v>
      </c>
      <c r="F24" s="53">
        <f t="shared" si="4"/>
        <v>96055.45</v>
      </c>
      <c r="G24" s="48">
        <v>95033.44</v>
      </c>
      <c r="H24" s="53">
        <f t="shared" si="8"/>
        <v>-1022.00999999999</v>
      </c>
      <c r="I24" s="71">
        <f t="shared" si="6"/>
        <v>-0.0106397919118592</v>
      </c>
      <c r="J24" s="72">
        <f t="shared" si="7"/>
        <v>98763.4</v>
      </c>
      <c r="K24" s="75" t="s">
        <v>37</v>
      </c>
    </row>
    <row r="25" ht="22.5" customHeight="1" spans="1:11">
      <c r="A25" s="59" t="s">
        <v>38</v>
      </c>
      <c r="B25" s="56">
        <v>1020</v>
      </c>
      <c r="C25" s="57">
        <v>1020</v>
      </c>
      <c r="D25" s="56"/>
      <c r="E25" s="60">
        <v>866</v>
      </c>
      <c r="F25" s="53">
        <f t="shared" si="4"/>
        <v>1020</v>
      </c>
      <c r="G25" s="48">
        <v>150</v>
      </c>
      <c r="H25" s="53">
        <f t="shared" si="8"/>
        <v>-870</v>
      </c>
      <c r="I25" s="71">
        <f t="shared" si="6"/>
        <v>-0.852941176470588</v>
      </c>
      <c r="J25" s="72">
        <f t="shared" si="7"/>
        <v>1886</v>
      </c>
      <c r="K25" s="75"/>
    </row>
    <row r="26" ht="22.5" customHeight="1" spans="1:11">
      <c r="A26" s="59" t="s">
        <v>39</v>
      </c>
      <c r="B26" s="61">
        <v>8000</v>
      </c>
      <c r="C26" s="62">
        <v>7000</v>
      </c>
      <c r="D26" s="61"/>
      <c r="E26" s="62"/>
      <c r="F26" s="53">
        <f t="shared" si="4"/>
        <v>8000</v>
      </c>
      <c r="G26" s="48">
        <v>5409.98</v>
      </c>
      <c r="H26" s="53">
        <f t="shared" si="8"/>
        <v>-2590.02</v>
      </c>
      <c r="I26" s="71">
        <f t="shared" si="6"/>
        <v>-0.3237525</v>
      </c>
      <c r="J26" s="72">
        <f t="shared" si="7"/>
        <v>7000</v>
      </c>
      <c r="K26" s="75" t="s">
        <v>37</v>
      </c>
    </row>
    <row r="27" ht="22.5" customHeight="1" spans="1:11">
      <c r="A27" s="59" t="s">
        <v>40</v>
      </c>
      <c r="B27" s="56"/>
      <c r="C27" s="57"/>
      <c r="D27" s="56"/>
      <c r="E27" s="57"/>
      <c r="F27" s="53">
        <f t="shared" si="4"/>
        <v>0</v>
      </c>
      <c r="G27" s="48"/>
      <c r="H27" s="53">
        <f t="shared" si="8"/>
        <v>0</v>
      </c>
      <c r="I27" s="71" t="str">
        <f t="shared" si="6"/>
        <v>-</v>
      </c>
      <c r="J27" s="72">
        <f t="shared" si="7"/>
        <v>0</v>
      </c>
      <c r="K27" s="75"/>
    </row>
    <row r="28" ht="22.5" customHeight="1" spans="1:11">
      <c r="A28" s="59" t="s">
        <v>41</v>
      </c>
      <c r="B28" s="56"/>
      <c r="C28" s="57"/>
      <c r="D28" s="56"/>
      <c r="E28" s="57"/>
      <c r="F28" s="53">
        <f t="shared" si="4"/>
        <v>0</v>
      </c>
      <c r="G28" s="48"/>
      <c r="H28" s="53">
        <f t="shared" si="8"/>
        <v>0</v>
      </c>
      <c r="I28" s="71" t="str">
        <f t="shared" si="6"/>
        <v>-</v>
      </c>
      <c r="J28" s="72">
        <f t="shared" si="7"/>
        <v>0</v>
      </c>
      <c r="K28" s="75"/>
    </row>
    <row r="29" ht="22.5" customHeight="1" spans="1:11">
      <c r="A29" s="59" t="s">
        <v>42</v>
      </c>
      <c r="B29" s="56"/>
      <c r="C29" s="57"/>
      <c r="D29" s="56"/>
      <c r="E29" s="57"/>
      <c r="F29" s="53">
        <f t="shared" si="4"/>
        <v>0</v>
      </c>
      <c r="G29" s="48"/>
      <c r="H29" s="53">
        <f t="shared" si="8"/>
        <v>0</v>
      </c>
      <c r="I29" s="71" t="str">
        <f t="shared" si="6"/>
        <v>-</v>
      </c>
      <c r="J29" s="72">
        <f t="shared" si="7"/>
        <v>0</v>
      </c>
      <c r="K29" s="75"/>
    </row>
    <row r="30" ht="22.5" customHeight="1" spans="1:11">
      <c r="A30" s="59" t="s">
        <v>43</v>
      </c>
      <c r="B30" s="56"/>
      <c r="C30" s="57"/>
      <c r="D30" s="56"/>
      <c r="E30" s="57"/>
      <c r="F30" s="53">
        <f t="shared" si="4"/>
        <v>0</v>
      </c>
      <c r="G30" s="48"/>
      <c r="H30" s="53">
        <f t="shared" si="8"/>
        <v>0</v>
      </c>
      <c r="I30" s="71" t="str">
        <f t="shared" si="6"/>
        <v>-</v>
      </c>
      <c r="J30" s="72">
        <f t="shared" si="7"/>
        <v>0</v>
      </c>
      <c r="K30" s="75"/>
    </row>
    <row r="31" ht="22.5" customHeight="1" spans="1:11">
      <c r="A31" s="59" t="s">
        <v>44</v>
      </c>
      <c r="B31" s="56"/>
      <c r="C31" s="57"/>
      <c r="D31" s="56"/>
      <c r="E31" s="57"/>
      <c r="F31" s="53">
        <f t="shared" si="4"/>
        <v>0</v>
      </c>
      <c r="G31" s="48"/>
      <c r="H31" s="53">
        <f t="shared" si="8"/>
        <v>0</v>
      </c>
      <c r="I31" s="71" t="str">
        <f t="shared" si="6"/>
        <v>-</v>
      </c>
      <c r="J31" s="72">
        <f t="shared" si="7"/>
        <v>0</v>
      </c>
      <c r="K31" s="75"/>
    </row>
    <row r="32" ht="22.5" customHeight="1" spans="1:11">
      <c r="A32" s="59" t="s">
        <v>45</v>
      </c>
      <c r="B32" s="56"/>
      <c r="C32" s="57"/>
      <c r="D32" s="56"/>
      <c r="E32" s="57"/>
      <c r="F32" s="53">
        <f t="shared" si="4"/>
        <v>0</v>
      </c>
      <c r="G32" s="48">
        <v>6</v>
      </c>
      <c r="H32" s="53">
        <f t="shared" si="8"/>
        <v>6</v>
      </c>
      <c r="I32" s="71" t="str">
        <f t="shared" si="6"/>
        <v>-</v>
      </c>
      <c r="J32" s="72">
        <f t="shared" si="7"/>
        <v>0</v>
      </c>
      <c r="K32" s="75" t="s">
        <v>37</v>
      </c>
    </row>
    <row r="33" s="33" customFormat="1" spans="2:9">
      <c r="B33" s="63"/>
      <c r="C33" s="64"/>
      <c r="I33" s="77"/>
    </row>
    <row r="34" s="33" customFormat="1" spans="2:9">
      <c r="B34" s="63"/>
      <c r="C34" s="64"/>
      <c r="I34" s="77"/>
    </row>
    <row r="35" s="33" customFormat="1" spans="2:9">
      <c r="B35" s="63"/>
      <c r="C35" s="64"/>
      <c r="I35" s="77"/>
    </row>
    <row r="36" s="33" customFormat="1" spans="2:9">
      <c r="B36" s="63"/>
      <c r="C36" s="64"/>
      <c r="I36" s="77"/>
    </row>
    <row r="37" s="33" customFormat="1" spans="2:9">
      <c r="B37" s="63"/>
      <c r="C37" s="64"/>
      <c r="I37" s="77"/>
    </row>
    <row r="38" s="33" customFormat="1" spans="2:9">
      <c r="B38" s="63"/>
      <c r="C38" s="64"/>
      <c r="I38" s="77"/>
    </row>
    <row r="39" s="33" customFormat="1" spans="2:9">
      <c r="B39" s="63"/>
      <c r="C39" s="64"/>
      <c r="I39" s="77"/>
    </row>
    <row r="40" s="33" customFormat="1" spans="2:9">
      <c r="B40" s="63"/>
      <c r="C40" s="64"/>
      <c r="I40" s="77"/>
    </row>
    <row r="41" s="33" customFormat="1" spans="2:9">
      <c r="B41" s="63"/>
      <c r="C41" s="64"/>
      <c r="I41" s="77"/>
    </row>
    <row r="42" s="33" customFormat="1" spans="3:9">
      <c r="C42" s="64"/>
      <c r="I42" s="77"/>
    </row>
    <row r="43" s="33" customFormat="1" spans="3:9">
      <c r="C43" s="64"/>
      <c r="I43" s="77"/>
    </row>
    <row r="44" s="33" customFormat="1" spans="3:9">
      <c r="C44" s="64"/>
      <c r="I44" s="77"/>
    </row>
    <row r="45" s="33" customFormat="1" spans="3:9">
      <c r="C45" s="64"/>
      <c r="I45" s="77"/>
    </row>
    <row r="46" s="33" customFormat="1" spans="9:9">
      <c r="I46" s="77"/>
    </row>
    <row r="47" s="33" customFormat="1" spans="9:9">
      <c r="I47" s="77"/>
    </row>
    <row r="48" s="33" customFormat="1" spans="9:9">
      <c r="I48" s="77"/>
    </row>
    <row r="49" s="33" customFormat="1" spans="9:9">
      <c r="I49" s="77"/>
    </row>
    <row r="50" s="33" customFormat="1" spans="9:9">
      <c r="I50" s="77"/>
    </row>
    <row r="51" s="33" customFormat="1" spans="9:9">
      <c r="I51" s="77"/>
    </row>
    <row r="52" s="33" customFormat="1" spans="9:9">
      <c r="I52" s="77"/>
    </row>
  </sheetData>
  <autoFilter ref="A1:K32">
    <extLst/>
  </autoFilter>
  <mergeCells count="9">
    <mergeCell ref="A1:K1"/>
    <mergeCell ref="D2:E2"/>
    <mergeCell ref="B3:C3"/>
    <mergeCell ref="D3:E3"/>
    <mergeCell ref="F3:K3"/>
    <mergeCell ref="B4:C4"/>
    <mergeCell ref="D4:E4"/>
    <mergeCell ref="F4:J4"/>
    <mergeCell ref="A4:A5"/>
  </mergeCells>
  <pageMargins left="0.699305555555556" right="0.699305555555556" top="0.75" bottom="0.75" header="0.3" footer="0.3"/>
  <pageSetup paperSize="9" scale="7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A10" workbookViewId="0">
      <selection activeCell="C19" sqref="C19"/>
    </sheetView>
  </sheetViews>
  <sheetFormatPr defaultColWidth="9" defaultRowHeight="13.5" outlineLevelCol="3"/>
  <cols>
    <col min="1" max="1" width="9" style="1"/>
    <col min="2" max="2" width="18.625" style="1" customWidth="1"/>
    <col min="3" max="3" width="38.375" style="1" customWidth="1"/>
    <col min="4" max="4" width="24.875" style="1" customWidth="1"/>
    <col min="5" max="5" width="9.125" style="1"/>
    <col min="6" max="16384" width="9" style="1"/>
  </cols>
  <sheetData>
    <row r="1" s="1" customFormat="1" ht="39" customHeight="1" spans="1:4">
      <c r="A1" s="17" t="s">
        <v>46</v>
      </c>
      <c r="B1" s="17"/>
      <c r="C1" s="17"/>
      <c r="D1" s="17"/>
    </row>
    <row r="2" s="1" customFormat="1" ht="39" customHeight="1" spans="1:4">
      <c r="A2" s="18" t="s">
        <v>47</v>
      </c>
      <c r="B2" s="18" t="s">
        <v>48</v>
      </c>
      <c r="C2" s="18" t="s">
        <v>49</v>
      </c>
      <c r="D2" s="18" t="s">
        <v>50</v>
      </c>
    </row>
    <row r="3" s="1" customFormat="1" ht="30" customHeight="1" spans="1:4">
      <c r="A3" s="19" t="s">
        <v>51</v>
      </c>
      <c r="B3" s="20" t="s">
        <v>52</v>
      </c>
      <c r="C3" s="21" t="s">
        <v>53</v>
      </c>
      <c r="D3" s="22">
        <v>300</v>
      </c>
    </row>
    <row r="4" s="1" customFormat="1" ht="30" customHeight="1" spans="1:4">
      <c r="A4" s="19"/>
      <c r="B4" s="23" t="s">
        <v>54</v>
      </c>
      <c r="C4" s="22" t="s">
        <v>55</v>
      </c>
      <c r="D4" s="24">
        <v>500</v>
      </c>
    </row>
    <row r="5" s="16" customFormat="1" ht="30" customHeight="1" spans="1:4">
      <c r="A5" s="19"/>
      <c r="B5" s="23" t="s">
        <v>56</v>
      </c>
      <c r="C5" s="22" t="s">
        <v>57</v>
      </c>
      <c r="D5" s="24">
        <v>600</v>
      </c>
    </row>
    <row r="6" s="16" customFormat="1" ht="30" customHeight="1" spans="1:4">
      <c r="A6" s="19"/>
      <c r="B6" s="23" t="s">
        <v>58</v>
      </c>
      <c r="C6" s="22" t="s">
        <v>59</v>
      </c>
      <c r="D6" s="24">
        <v>2500</v>
      </c>
    </row>
    <row r="7" s="1" customFormat="1" ht="30" customHeight="1" spans="1:4">
      <c r="A7" s="25" t="s">
        <v>60</v>
      </c>
      <c r="B7" s="26"/>
      <c r="C7" s="27"/>
      <c r="D7" s="24">
        <f>D3+D4+D5+D6</f>
        <v>3900</v>
      </c>
    </row>
    <row r="8" s="1" customFormat="1" ht="30" customHeight="1" spans="1:4">
      <c r="A8" s="19" t="s">
        <v>61</v>
      </c>
      <c r="B8" s="20" t="s">
        <v>52</v>
      </c>
      <c r="C8" s="21" t="s">
        <v>53</v>
      </c>
      <c r="D8" s="22">
        <v>300</v>
      </c>
    </row>
    <row r="9" s="1" customFormat="1" ht="30" customHeight="1" spans="1:4">
      <c r="A9" s="19"/>
      <c r="B9" s="22" t="s">
        <v>62</v>
      </c>
      <c r="C9" s="22" t="s">
        <v>63</v>
      </c>
      <c r="D9" s="24">
        <v>1500</v>
      </c>
    </row>
    <row r="10" s="1" customFormat="1" ht="30" customHeight="1" spans="1:4">
      <c r="A10" s="19"/>
      <c r="B10" s="22" t="s">
        <v>62</v>
      </c>
      <c r="C10" s="22" t="s">
        <v>63</v>
      </c>
      <c r="D10" s="24">
        <v>1500</v>
      </c>
    </row>
    <row r="11" s="1" customFormat="1" ht="30" customHeight="1" spans="1:4">
      <c r="A11" s="19"/>
      <c r="B11" s="22" t="s">
        <v>62</v>
      </c>
      <c r="C11" s="22" t="s">
        <v>63</v>
      </c>
      <c r="D11" s="24">
        <v>1500</v>
      </c>
    </row>
    <row r="12" s="1" customFormat="1" ht="30" customHeight="1" spans="1:4">
      <c r="A12" s="19"/>
      <c r="B12" s="22" t="s">
        <v>62</v>
      </c>
      <c r="C12" s="22" t="s">
        <v>63</v>
      </c>
      <c r="D12" s="24">
        <v>1500</v>
      </c>
    </row>
    <row r="13" s="1" customFormat="1" ht="30" customHeight="1" spans="1:4">
      <c r="A13" s="19"/>
      <c r="B13" s="22" t="s">
        <v>62</v>
      </c>
      <c r="C13" s="22" t="s">
        <v>63</v>
      </c>
      <c r="D13" s="24">
        <v>1500</v>
      </c>
    </row>
    <row r="14" s="1" customFormat="1" ht="30" customHeight="1" spans="1:4">
      <c r="A14" s="19"/>
      <c r="B14" s="20" t="s">
        <v>64</v>
      </c>
      <c r="C14" s="22" t="s">
        <v>65</v>
      </c>
      <c r="D14" s="19">
        <v>6500</v>
      </c>
    </row>
    <row r="15" s="1" customFormat="1" ht="30" customHeight="1" spans="1:4">
      <c r="A15" s="28" t="s">
        <v>66</v>
      </c>
      <c r="B15" s="29"/>
      <c r="C15" s="30"/>
      <c r="D15" s="31">
        <f>D8+D9+D14+D13+D10+D12+D11</f>
        <v>14300</v>
      </c>
    </row>
    <row r="16" s="1" customFormat="1" ht="33" customHeight="1" spans="1:4">
      <c r="A16" s="28" t="s">
        <v>67</v>
      </c>
      <c r="B16" s="29"/>
      <c r="C16" s="30"/>
      <c r="D16" s="31">
        <f>D15+D7</f>
        <v>18200</v>
      </c>
    </row>
  </sheetData>
  <mergeCells count="6">
    <mergeCell ref="A1:D1"/>
    <mergeCell ref="A7:C7"/>
    <mergeCell ref="A15:C15"/>
    <mergeCell ref="A16:C16"/>
    <mergeCell ref="A3:A6"/>
    <mergeCell ref="A8:A1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G32" sqref="G32"/>
    </sheetView>
  </sheetViews>
  <sheetFormatPr defaultColWidth="24.1833333333333" defaultRowHeight="16" customHeight="1" outlineLevelCol="4"/>
  <cols>
    <col min="1" max="1" width="9.63333333333333" customWidth="1"/>
    <col min="2" max="2" width="24.1833333333333" customWidth="1"/>
    <col min="3" max="3" width="9.90833333333333" customWidth="1"/>
    <col min="4" max="4" width="38.3666666666667" customWidth="1"/>
    <col min="5" max="5" width="14.6333333333333" customWidth="1"/>
    <col min="6" max="16384" width="24.1833333333333" customWidth="1"/>
  </cols>
  <sheetData>
    <row r="1" s="1" customFormat="1" customHeight="1" spans="1:5">
      <c r="A1" s="2" t="s">
        <v>68</v>
      </c>
      <c r="B1" s="2"/>
      <c r="C1" s="2"/>
      <c r="D1" s="2"/>
      <c r="E1" s="3"/>
    </row>
    <row r="2" s="1" customFormat="1" customHeight="1" spans="1:5">
      <c r="A2" s="4" t="s">
        <v>69</v>
      </c>
      <c r="B2" s="4" t="s">
        <v>70</v>
      </c>
      <c r="C2" s="4" t="s">
        <v>71</v>
      </c>
      <c r="D2" s="4" t="s">
        <v>72</v>
      </c>
      <c r="E2" s="5" t="s">
        <v>50</v>
      </c>
    </row>
    <row r="3" s="1" customFormat="1" customHeight="1" spans="1:5">
      <c r="A3" s="6">
        <v>1</v>
      </c>
      <c r="B3" s="4" t="s">
        <v>73</v>
      </c>
      <c r="C3" s="7" t="s">
        <v>74</v>
      </c>
      <c r="D3" s="4" t="s">
        <v>75</v>
      </c>
      <c r="E3" s="5">
        <v>1000</v>
      </c>
    </row>
    <row r="4" s="1" customFormat="1" customHeight="1" spans="1:5">
      <c r="A4" s="8"/>
      <c r="B4" s="4"/>
      <c r="C4" s="7" t="s">
        <v>76</v>
      </c>
      <c r="D4" s="4" t="s">
        <v>75</v>
      </c>
      <c r="E4" s="5">
        <v>1000</v>
      </c>
    </row>
    <row r="5" s="1" customFormat="1" customHeight="1" spans="1:5">
      <c r="A5" s="4">
        <v>2</v>
      </c>
      <c r="B5" s="4" t="s">
        <v>20</v>
      </c>
      <c r="C5" s="9" t="s">
        <v>74</v>
      </c>
      <c r="D5" s="10" t="s">
        <v>77</v>
      </c>
      <c r="E5" s="5">
        <v>2000</v>
      </c>
    </row>
    <row r="6" s="1" customFormat="1" customHeight="1" spans="1:5">
      <c r="A6" s="4"/>
      <c r="B6" s="4"/>
      <c r="C6" s="9" t="s">
        <v>76</v>
      </c>
      <c r="D6" s="10" t="s">
        <v>78</v>
      </c>
      <c r="E6" s="5">
        <v>1000</v>
      </c>
    </row>
    <row r="7" s="1" customFormat="1" customHeight="1" spans="1:5">
      <c r="A7" s="4">
        <v>3</v>
      </c>
      <c r="B7" s="4" t="s">
        <v>25</v>
      </c>
      <c r="C7" s="9" t="s">
        <v>74</v>
      </c>
      <c r="D7" s="10"/>
      <c r="E7" s="5"/>
    </row>
    <row r="8" s="1" customFormat="1" customHeight="1" spans="1:5">
      <c r="A8" s="4"/>
      <c r="B8" s="4"/>
      <c r="C8" s="9" t="s">
        <v>76</v>
      </c>
      <c r="D8" s="10" t="s">
        <v>79</v>
      </c>
      <c r="E8" s="5">
        <v>850</v>
      </c>
    </row>
    <row r="9" s="1" customFormat="1" customHeight="1" spans="1:5">
      <c r="A9" s="4">
        <v>4</v>
      </c>
      <c r="B9" s="4" t="s">
        <v>36</v>
      </c>
      <c r="C9" s="9" t="s">
        <v>74</v>
      </c>
      <c r="D9" s="10"/>
      <c r="E9" s="5"/>
    </row>
    <row r="10" s="1" customFormat="1" customHeight="1" spans="1:5">
      <c r="A10" s="4"/>
      <c r="B10" s="4"/>
      <c r="C10" s="9" t="s">
        <v>76</v>
      </c>
      <c r="D10" s="10" t="s">
        <v>80</v>
      </c>
      <c r="E10" s="5">
        <v>98763.4</v>
      </c>
    </row>
    <row r="11" s="1" customFormat="1" customHeight="1" spans="1:5">
      <c r="A11" s="6">
        <v>5</v>
      </c>
      <c r="B11" s="6" t="s">
        <v>39</v>
      </c>
      <c r="C11" s="9" t="s">
        <v>74</v>
      </c>
      <c r="D11" s="10" t="s">
        <v>81</v>
      </c>
      <c r="E11" s="5">
        <v>7000</v>
      </c>
    </row>
    <row r="12" s="1" customFormat="1" customHeight="1" spans="1:5">
      <c r="A12" s="8"/>
      <c r="B12" s="8"/>
      <c r="C12" s="9" t="s">
        <v>76</v>
      </c>
      <c r="D12" s="10"/>
      <c r="E12" s="5"/>
    </row>
    <row r="13" s="1" customFormat="1" customHeight="1" spans="1:5">
      <c r="A13" s="4">
        <v>6</v>
      </c>
      <c r="B13" s="4" t="s">
        <v>44</v>
      </c>
      <c r="C13" s="9" t="s">
        <v>74</v>
      </c>
      <c r="D13" s="10"/>
      <c r="E13" s="5"/>
    </row>
    <row r="14" s="1" customFormat="1" customHeight="1" spans="1:5">
      <c r="A14" s="4"/>
      <c r="B14" s="4"/>
      <c r="C14" s="9" t="s">
        <v>76</v>
      </c>
      <c r="D14" s="10" t="s">
        <v>82</v>
      </c>
      <c r="E14" s="5"/>
    </row>
    <row r="15" s="1" customFormat="1" customHeight="1" spans="1:5">
      <c r="A15" s="6"/>
      <c r="B15" s="6" t="s">
        <v>29</v>
      </c>
      <c r="C15" s="9" t="s">
        <v>74</v>
      </c>
      <c r="D15" s="10"/>
      <c r="E15" s="5"/>
    </row>
    <row r="16" s="1" customFormat="1" customHeight="1" spans="1:5">
      <c r="A16" s="8"/>
      <c r="B16" s="8"/>
      <c r="C16" s="9" t="s">
        <v>76</v>
      </c>
      <c r="D16" s="10" t="s">
        <v>83</v>
      </c>
      <c r="E16" s="5">
        <v>2000</v>
      </c>
    </row>
    <row r="17" s="1" customFormat="1" customHeight="1" spans="1:5">
      <c r="A17" s="4">
        <v>7</v>
      </c>
      <c r="B17" s="4" t="s">
        <v>30</v>
      </c>
      <c r="C17" s="9" t="s">
        <v>74</v>
      </c>
      <c r="D17" s="10" t="s">
        <v>84</v>
      </c>
      <c r="E17" s="5">
        <v>3900</v>
      </c>
    </row>
    <row r="18" s="1" customFormat="1" customHeight="1" spans="1:5">
      <c r="A18" s="4"/>
      <c r="B18" s="4"/>
      <c r="C18" s="9" t="s">
        <v>76</v>
      </c>
      <c r="D18" s="10" t="s">
        <v>84</v>
      </c>
      <c r="E18" s="5">
        <v>14300</v>
      </c>
    </row>
    <row r="19" s="1" customFormat="1" customHeight="1" spans="1:5">
      <c r="A19" s="4">
        <v>8</v>
      </c>
      <c r="B19" s="4" t="s">
        <v>85</v>
      </c>
      <c r="C19" s="9" t="s">
        <v>74</v>
      </c>
      <c r="D19" s="11" t="s">
        <v>86</v>
      </c>
      <c r="E19" s="5">
        <v>2000</v>
      </c>
    </row>
    <row r="20" s="1" customFormat="1" customHeight="1" spans="1:5">
      <c r="A20" s="4"/>
      <c r="B20" s="4"/>
      <c r="C20" s="9" t="s">
        <v>76</v>
      </c>
      <c r="D20" s="11"/>
      <c r="E20" s="5"/>
    </row>
    <row r="21" s="1" customFormat="1" customHeight="1" spans="1:5">
      <c r="A21" s="4">
        <v>9</v>
      </c>
      <c r="B21" s="4" t="s">
        <v>87</v>
      </c>
      <c r="C21" s="9" t="s">
        <v>74</v>
      </c>
      <c r="D21" s="10" t="s">
        <v>88</v>
      </c>
      <c r="E21" s="5">
        <v>840</v>
      </c>
    </row>
    <row r="22" s="1" customFormat="1" customHeight="1" spans="1:5">
      <c r="A22" s="4"/>
      <c r="B22" s="4"/>
      <c r="C22" s="9" t="s">
        <v>76</v>
      </c>
      <c r="D22" s="10" t="s">
        <v>89</v>
      </c>
      <c r="E22" s="5">
        <v>700</v>
      </c>
    </row>
    <row r="23" s="1" customFormat="1" customHeight="1" spans="1:5">
      <c r="A23" s="4">
        <v>10</v>
      </c>
      <c r="B23" s="4" t="s">
        <v>44</v>
      </c>
      <c r="C23" s="9" t="s">
        <v>74</v>
      </c>
      <c r="D23" s="10"/>
      <c r="E23" s="5"/>
    </row>
    <row r="24" s="1" customFormat="1" customHeight="1" spans="1:5">
      <c r="A24" s="4"/>
      <c r="B24" s="4"/>
      <c r="C24" s="9" t="s">
        <v>76</v>
      </c>
      <c r="D24" s="10"/>
      <c r="E24" s="5"/>
    </row>
    <row r="25" s="1" customFormat="1" ht="27" customHeight="1" spans="1:5">
      <c r="A25" s="4">
        <v>11</v>
      </c>
      <c r="B25" s="4" t="s">
        <v>34</v>
      </c>
      <c r="C25" s="9" t="s">
        <v>74</v>
      </c>
      <c r="D25" s="10"/>
      <c r="E25" s="5"/>
    </row>
    <row r="26" s="1" customFormat="1" customHeight="1" spans="1:5">
      <c r="A26" s="6">
        <v>12</v>
      </c>
      <c r="B26" s="6" t="s">
        <v>90</v>
      </c>
      <c r="C26" s="9" t="s">
        <v>74</v>
      </c>
      <c r="D26" s="10" t="s">
        <v>91</v>
      </c>
      <c r="E26" s="5">
        <v>1020</v>
      </c>
    </row>
    <row r="27" s="1" customFormat="1" customHeight="1" spans="1:5">
      <c r="A27" s="12"/>
      <c r="B27" s="12"/>
      <c r="C27" s="9" t="s">
        <v>76</v>
      </c>
      <c r="D27" s="10" t="s">
        <v>92</v>
      </c>
      <c r="E27" s="5">
        <v>866</v>
      </c>
    </row>
    <row r="28" s="1" customFormat="1" customHeight="1" spans="1:5">
      <c r="A28" s="4">
        <v>13</v>
      </c>
      <c r="B28" s="4" t="s">
        <v>33</v>
      </c>
      <c r="C28" s="9" t="s">
        <v>74</v>
      </c>
      <c r="D28" s="10" t="s">
        <v>93</v>
      </c>
      <c r="E28" s="5">
        <v>1000</v>
      </c>
    </row>
    <row r="29" s="1" customFormat="1" customHeight="1" spans="1:5">
      <c r="A29" s="4"/>
      <c r="B29" s="4"/>
      <c r="C29" s="9" t="s">
        <v>76</v>
      </c>
      <c r="D29" s="10" t="s">
        <v>93</v>
      </c>
      <c r="E29" s="5">
        <v>1000</v>
      </c>
    </row>
    <row r="30" s="1" customFormat="1" customHeight="1" spans="1:5">
      <c r="A30" s="4">
        <v>14</v>
      </c>
      <c r="B30" s="4" t="s">
        <v>94</v>
      </c>
      <c r="C30" s="9" t="s">
        <v>74</v>
      </c>
      <c r="D30" s="10"/>
      <c r="E30" s="5"/>
    </row>
    <row r="31" s="1" customFormat="1" customHeight="1" spans="1:5">
      <c r="A31" s="4"/>
      <c r="B31" s="4"/>
      <c r="C31" s="9" t="s">
        <v>76</v>
      </c>
      <c r="D31" s="10" t="s">
        <v>95</v>
      </c>
      <c r="E31" s="5">
        <v>321.58</v>
      </c>
    </row>
    <row r="32" s="1" customFormat="1" customHeight="1" spans="1:5">
      <c r="A32" s="9"/>
      <c r="B32" s="13"/>
      <c r="C32" s="13"/>
      <c r="D32" s="14"/>
      <c r="E32" s="15">
        <f>SUM(E3:E31)</f>
        <v>139560.98</v>
      </c>
    </row>
    <row r="33" s="1" customFormat="1" customHeight="1"/>
  </sheetData>
  <mergeCells count="29">
    <mergeCell ref="A1:E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6:A27"/>
    <mergeCell ref="A28:A29"/>
    <mergeCell ref="A30:A31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6:B27"/>
    <mergeCell ref="B28:B29"/>
    <mergeCell ref="B30:B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预算格式表</vt:lpstr>
      <vt:lpstr>活动明细</vt:lpstr>
      <vt:lpstr>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2015-07-20T00:24:00Z</dcterms:created>
  <dcterms:modified xsi:type="dcterms:W3CDTF">2020-12-12T01:05:45Z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 linkTarget="0">
    <vt:lpwstr>10</vt:lpwstr>
  </property>
</Properties>
</file>