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codeName="ThisWorkbook"/>
  <mc:AlternateContent xmlns:mc="http://schemas.openxmlformats.org/markup-compatibility/2006">
    <mc:Choice Requires="x15">
      <x15ac:absPath xmlns:x15ac="http://schemas.microsoft.com/office/spreadsheetml/2010/11/ac" url="C:\Users\callonnecg\Documents\Github\ThreeME\data\calibrations\"/>
    </mc:Choice>
  </mc:AlternateContent>
  <xr:revisionPtr revIDLastSave="0" documentId="13_ncr:1_{914618D7-D828-4539-AFF4-B4678A9C589E}" xr6:coauthVersionLast="47" xr6:coauthVersionMax="47" xr10:uidLastSave="{00000000-0000-0000-0000-000000000000}"/>
  <bookViews>
    <workbookView xWindow="-120" yWindow="-120" windowWidth="20730" windowHeight="11160" tabRatio="793" xr2:uid="{00000000-000D-0000-FFFF-FFFF00000000}"/>
  </bookViews>
  <sheets>
    <sheet name="Sommaire" sheetId="1" r:id="rId1"/>
    <sheet name="G1.a " sheetId="39" r:id="rId2"/>
    <sheet name="G1.b " sheetId="40" r:id="rId3"/>
    <sheet name="G1-c " sheetId="41" r:id="rId4"/>
    <sheet name="G1-d " sheetId="42" r:id="rId5"/>
    <sheet name="G2.a" sheetId="8" r:id="rId6"/>
    <sheet name="G2.b" sheetId="17" r:id="rId7"/>
    <sheet name="G2.c" sheetId="22" r:id="rId8"/>
    <sheet name="G2.d" sheetId="23" r:id="rId9"/>
    <sheet name="G2.e" sheetId="24" r:id="rId10"/>
    <sheet name="G2.f" sheetId="25" r:id="rId11"/>
    <sheet name="G2.g" sheetId="26" r:id="rId12"/>
    <sheet name="G2.h" sheetId="15" r:id="rId13"/>
    <sheet name="G2.i" sheetId="16" r:id="rId14"/>
    <sheet name="G3.a" sheetId="43" r:id="rId15"/>
    <sheet name="G3.b" sheetId="44" r:id="rId16"/>
    <sheet name="G4.a" sheetId="20" r:id="rId17"/>
    <sheet name="G4.b" sheetId="31" r:id="rId18"/>
    <sheet name="G4.c" sheetId="46" r:id="rId19"/>
    <sheet name="G4.d" sheetId="47" r:id="rId20"/>
    <sheet name="G4.e" sheetId="48" r:id="rId21"/>
    <sheet name="G4.f" sheetId="18" r:id="rId22"/>
    <sheet name="G4.g" sheetId="9" r:id="rId23"/>
    <sheet name="G4.h" sheetId="10" r:id="rId24"/>
    <sheet name="G4.i" sheetId="11" r:id="rId25"/>
    <sheet name="G4.j" sheetId="12" r:id="rId26"/>
    <sheet name="G4.k" sheetId="13" r:id="rId27"/>
    <sheet name="G4.l" sheetId="14" r:id="rId28"/>
    <sheet name="G4.m" sheetId="32" r:id="rId29"/>
    <sheet name="G4.n" sheetId="19" r:id="rId30"/>
    <sheet name="G4.o" sheetId="45" r:id="rId31"/>
  </sheets>
  <externalReferences>
    <externalReference r:id="rId32"/>
    <externalReference r:id="rId33"/>
    <externalReference r:id="rId34"/>
    <externalReference r:id="rId35"/>
    <externalReference r:id="rId36"/>
    <externalReference r:id="rId37"/>
  </externalReferences>
  <definedNames>
    <definedName name="_89" localSheetId="1">[1]ParcEnergie!#REF!</definedName>
    <definedName name="_89" localSheetId="2">[1]ParcEnergie!#REF!</definedName>
    <definedName name="_89" localSheetId="4">[1]ParcEnergie!#REF!</definedName>
    <definedName name="_89" localSheetId="5">[2]ParcEnergie!#REF!</definedName>
    <definedName name="_89">[1]ParcEnergie!#REF!</definedName>
    <definedName name="_89_13" localSheetId="1">#REF!</definedName>
    <definedName name="_89_13" localSheetId="2">#REF!</definedName>
    <definedName name="_89_13" localSheetId="4">#REF!</definedName>
    <definedName name="_89_13" localSheetId="5">#REF!</definedName>
    <definedName name="_89_13">#REF!</definedName>
    <definedName name="_91" localSheetId="1">[1]ParcEnergie!#REF!</definedName>
    <definedName name="_91" localSheetId="2">[1]ParcEnergie!#REF!</definedName>
    <definedName name="_91" localSheetId="4">[1]ParcEnergie!#REF!</definedName>
    <definedName name="_91" localSheetId="5">[2]ParcEnergie!#REF!</definedName>
    <definedName name="_91">[1]ParcEnergie!#REF!</definedName>
    <definedName name="_91_13" localSheetId="1">#REF!</definedName>
    <definedName name="_91_13" localSheetId="2">#REF!</definedName>
    <definedName name="_91_13" localSheetId="4">#REF!</definedName>
    <definedName name="_91_13" localSheetId="5">#REF!</definedName>
    <definedName name="_91_13">#REF!</definedName>
    <definedName name="Données_brutes" localSheetId="1">#REF!</definedName>
    <definedName name="Données_brutes" localSheetId="2">#REF!</definedName>
    <definedName name="Données_brutes" localSheetId="4">#REF!</definedName>
    <definedName name="Données_brutes">#REF!</definedName>
    <definedName name="Données_volume" localSheetId="5">[3]Volume!$B$2:$EF$85</definedName>
    <definedName name="Données_volume">[4]Volume!$B$2:$EF$85</definedName>
    <definedName name="Données_volume_2" localSheetId="5">[5]Volume!$B$2:$EF$85</definedName>
    <definedName name="Données_volume_2">[6]Volume!$B$2:$EF$85</definedName>
    <definedName name="Données_volume_3" localSheetId="5">[5]Volume!$B$2:$EF$85</definedName>
    <definedName name="Données_volume_3">[6]Volume!$B$2:$EF$85</definedName>
    <definedName name="Données_volume_5" localSheetId="5">[5]Volume!$B$2:$EF$85</definedName>
    <definedName name="Données_volume_5">[6]Volume!$B$2:$EF$85</definedName>
    <definedName name="Donnéesbrutes" localSheetId="5">[3]BRUTSV!$B$2:$EF$85</definedName>
    <definedName name="Donnéesbrutes">[4]BRUTSV!$B$2:$EF$85</definedName>
    <definedName name="Donnéesbrutes_2" localSheetId="5">[5]BRUTSV!$B$2:$EF$85</definedName>
    <definedName name="Donnéesbrutes_2">[6]BRUTSV!$B$2:$EF$85</definedName>
    <definedName name="Donnéesbrutes_3" localSheetId="5">[5]BRUTSV!$B$2:$EF$85</definedName>
    <definedName name="Donnéesbrutes_3">[6]BRUTSV!$B$2:$EF$85</definedName>
    <definedName name="Donnéesbrutes_5" localSheetId="5">[5]BRUTSV!$B$2:$EF$85</definedName>
    <definedName name="Donnéesbrutes_5">[6]BRUTSV!$B$2:$EF$85</definedName>
    <definedName name="DonnéesCNAM" localSheetId="5">[3]CVSCJOCNAM!$B$2:$EF$85</definedName>
    <definedName name="DonnéesCNAM">[4]CVSCJOCNAM!$B$2:$EF$85</definedName>
    <definedName name="DonnéesCNAM_2" localSheetId="5">[5]CVSCJOCNAM!$B$2:$EF$85</definedName>
    <definedName name="DonnéesCNAM_2">[6]CVSCJOCNAM!$B$2:$EF$85</definedName>
    <definedName name="DonnéesCNAM_3" localSheetId="5">[5]CVSCJOCNAM!$B$2:$EF$85</definedName>
    <definedName name="DonnéesCNAM_3">[6]CVSCJOCNAM!$B$2:$EF$85</definedName>
    <definedName name="DonnéesCNAM_5" localSheetId="5">[5]CVSCJOCNAM!$B$2:$EF$85</definedName>
    <definedName name="DonnéesCNAM_5">[6]CVSCJOCNAM!$B$2:$EF$85</definedName>
    <definedName name="DonnéesCVS" localSheetId="1">#REF!</definedName>
    <definedName name="DonnéesCVS" localSheetId="2">#REF!</definedName>
    <definedName name="DonnéesCVS" localSheetId="4">#REF!</definedName>
    <definedName name="DonnéesCVS">#REF!</definedName>
    <definedName name="DonnéesDemetra_CT" localSheetId="5">[3]CVSCJODemetra_CT!$B$2:$EF$85</definedName>
    <definedName name="DonnéesDemetra_CT">[4]CVSCJODemetra_CT!$B$2:$EF$85</definedName>
    <definedName name="DonnéesDemetra_CT_2" localSheetId="5">[5]CVSCJODemetra_CT!$B$2:$EF$85</definedName>
    <definedName name="DonnéesDemetra_CT_2">[6]CVSCJODemetra_CT!$B$2:$EF$85</definedName>
    <definedName name="DonnéesDemetra_CT_3" localSheetId="5">[5]CVSCJODemetra_CT!$B$2:$EF$85</definedName>
    <definedName name="DonnéesDemetra_CT_3">[6]CVSCJODemetra_CT!$B$2:$EF$85</definedName>
    <definedName name="DonnéesDemetra_CT_5" localSheetId="5">[5]CVSCJODemetra_CT!$B$2:$EF$85</definedName>
    <definedName name="DonnéesDemetra_CT_5">[6]CVSCJODemetra_CT!$B$2:$EF$85</definedName>
    <definedName name="lau" localSheetId="1">#REF!</definedName>
    <definedName name="lau" localSheetId="4">#REF!</definedName>
    <definedName name="lau">#REF!</definedName>
    <definedName name="lj" localSheetId="1">[1]ParcEnergie!#REF!</definedName>
    <definedName name="lj" localSheetId="4">[1]ParcEnergie!#REF!</definedName>
    <definedName name="lj">[1]ParcEnergie!#REF!</definedName>
    <definedName name="tm" localSheetId="5">[3]Feuil1!$B$2:$EF$83</definedName>
    <definedName name="tm">[4]Feuil1!$B$2:$EF$83</definedName>
    <definedName name="tm_2" localSheetId="5">[5]Feuil1!$B$2:$EF$83</definedName>
    <definedName name="tm_2">[6]Feuil1!$B$2:$EF$83</definedName>
    <definedName name="tm_3" localSheetId="5">[5]Feuil1!$B$2:$EF$83</definedName>
    <definedName name="tm_3">[6]Feuil1!$B$2:$EF$83</definedName>
    <definedName name="tm_5" localSheetId="5">[5]Feuil1!$B$2:$EF$83</definedName>
    <definedName name="tm_5">[6]Feuil1!$B$2:$EF$83</definedName>
    <definedName name="volbrut" localSheetId="5">[3]volbrut!$B$2:$EF$83</definedName>
    <definedName name="volbrut">[4]volbrut!$B$2:$EF$83</definedName>
    <definedName name="volbrut_2" localSheetId="5">[5]volbrut!$B$2:$EF$83</definedName>
    <definedName name="volbrut_2">[6]volbrut!$B$2:$EF$83</definedName>
    <definedName name="volbrut_3" localSheetId="5">[5]volbrut!$B$2:$EF$83</definedName>
    <definedName name="volbrut_3">[6]volbrut!$B$2:$EF$83</definedName>
    <definedName name="volbrut_5" localSheetId="5">[5]volbrut!$B$2:$EF$83</definedName>
    <definedName name="volbrut_5">[6]volbrut!$B$2:$EF$83</definedName>
    <definedName name="zone" localSheetId="1">([1]ParcEnergie!$A$77:$IV$77,[1]ParcEnergie!$A$72:$IV$72,[1]ParcEnergie!$A$67:$IV$67,[1]ParcEnergie!$A$66:$IV$66,[1]ParcEnergie!$A$63:$IV$63,[1]ParcEnergie!$A$57:$IV$57,[1]ParcEnergie!$A$55:$IV$55,[1]ParcEnergie!$A$55:$IV$55,[1]ParcEnergie!$A$53:$IV$53,[1]ParcEnergie!#REF!,[1]ParcEnergie!$A$48:$IV$48,[1]ParcEnergie!$A$46:$IV$46,[1]ParcEnergie!$A$41:$IV$41,[1]ParcEnergie!$A$39:$IV$39,[1]ParcEnergie!$A$34:$IV$34,[1]ParcEnergie!#REF!,[1]ParcEnergie!$A$23:$IV$23,[1]ParcEnergie!$A$22:$IV$22,[1]ParcEnergie!$A$17:$IV$17,[1]ParcEnergie!#REF!,[1]ParcEnergie!$A$6:$IV$6,[1]ParcEnergie!#REF!,[1]ParcEnergie!#REF!,[1]ParcEnergie!$A$4:$IV$4)</definedName>
    <definedName name="zone" localSheetId="2">([1]ParcEnergie!$A$77:$IV$77,[1]ParcEnergie!$A$72:$IV$72,[1]ParcEnergie!$A$67:$IV$67,[1]ParcEnergie!$A$66:$IV$66,[1]ParcEnergie!$A$63:$IV$63,[1]ParcEnergie!$A$57:$IV$57,[1]ParcEnergie!$A$55:$IV$55,[1]ParcEnergie!$A$55:$IV$55,[1]ParcEnergie!$A$53:$IV$53,[1]ParcEnergie!#REF!,[1]ParcEnergie!$A$48:$IV$48,[1]ParcEnergie!$A$46:$IV$46,[1]ParcEnergie!$A$41:$IV$41,[1]ParcEnergie!$A$39:$IV$39,[1]ParcEnergie!$A$34:$IV$34,[1]ParcEnergie!#REF!,[1]ParcEnergie!$A$23:$IV$23,[1]ParcEnergie!$A$22:$IV$22,[1]ParcEnergie!$A$17:$IV$17,[1]ParcEnergie!#REF!,[1]ParcEnergie!$A$6:$IV$6,[1]ParcEnergie!#REF!,[1]ParcEnergie!#REF!,[1]ParcEnergie!$A$4:$IV$4)</definedName>
    <definedName name="zone" localSheetId="4">([1]ParcEnergie!$A$77:$IV$77,[1]ParcEnergie!$A$72:$IV$72,[1]ParcEnergie!$A$67:$IV$67,[1]ParcEnergie!$A$66:$IV$66,[1]ParcEnergie!$A$63:$IV$63,[1]ParcEnergie!$A$57:$IV$57,[1]ParcEnergie!$A$55:$IV$55,[1]ParcEnergie!$A$55:$IV$55,[1]ParcEnergie!$A$53:$IV$53,[1]ParcEnergie!#REF!,[1]ParcEnergie!$A$48:$IV$48,[1]ParcEnergie!$A$46:$IV$46,[1]ParcEnergie!$A$41:$IV$41,[1]ParcEnergie!$A$39:$IV$39,[1]ParcEnergie!$A$34:$IV$34,[1]ParcEnergie!#REF!,[1]ParcEnergie!$A$23:$IV$23,[1]ParcEnergie!$A$22:$IV$22,[1]ParcEnergie!$A$17:$IV$17,[1]ParcEnergie!#REF!,[1]ParcEnergie!$A$6:$IV$6,[1]ParcEnergie!#REF!,[1]ParcEnergie!#REF!,[1]ParcEnergie!$A$4:$IV$4)</definedName>
    <definedName name="zone" localSheetId="5">([2]ParcEnergie!$A$77:$IV$77,[2]ParcEnergie!$A$72:$IV$72,[2]ParcEnergie!$A$67:$IV$67,[2]ParcEnergie!$A$66:$IV$66,[2]ParcEnergie!$A$63:$IV$63,[2]ParcEnergie!$A$57:$IV$57,[2]ParcEnergie!$A$55:$IV$55,[2]ParcEnergie!$A$55:$IV$55,[2]ParcEnergie!$A$53:$IV$53,[2]ParcEnergie!#REF!,[2]ParcEnergie!$A$48:$IV$48,[2]ParcEnergie!$A$46:$IV$46,[2]ParcEnergie!$A$41:$IV$41,[2]ParcEnergie!$A$39:$IV$39,[2]ParcEnergie!$A$34:$IV$34,[2]ParcEnergie!#REF!,[2]ParcEnergie!$A$23:$IV$23,[2]ParcEnergie!$A$22:$IV$22,[2]ParcEnergie!$A$17:$IV$17,[2]ParcEnergie!#REF!,[2]ParcEnergie!$A$6:$IV$6,[2]ParcEnergie!#REF!,[2]ParcEnergie!#REF!,[2]ParcEnergie!$A$4:$IV$4)</definedName>
    <definedName name="zone">([1]ParcEnergie!$A$77:$IV$77,[1]ParcEnergie!$A$72:$IV$72,[1]ParcEnergie!$A$67:$IV$67,[1]ParcEnergie!$A$66:$IV$66,[1]ParcEnergie!$A$63:$IV$63,[1]ParcEnergie!$A$57:$IV$57,[1]ParcEnergie!$A$55:$IV$55,[1]ParcEnergie!$A$55:$IV$55,[1]ParcEnergie!$A$53:$IV$53,[1]ParcEnergie!#REF!,[1]ParcEnergie!$A$48:$IV$48,[1]ParcEnergie!$A$46:$IV$46,[1]ParcEnergie!$A$41:$IV$41,[1]ParcEnergie!$A$39:$IV$39,[1]ParcEnergie!$A$34:$IV$34,[1]ParcEnergie!#REF!,[1]ParcEnergie!$A$23:$IV$23,[1]ParcEnergie!$A$22:$IV$22,[1]ParcEnergie!$A$17:$IV$17,[1]ParcEnergie!#REF!,[1]ParcEnergie!$A$6:$IV$6,[1]ParcEnergie!#REF!,[1]ParcEnergie!#REF!,[1]ParcEnergie!$A$4:$IV$4)</definedName>
    <definedName name="zone_13" localSheetId="1">(#REF!,#REF!,#REF!,#REF!,#REF!,#REF!,#REF!,#REF!,#REF!,#REF!,#REF!,#REF!,#REF!,#REF!,#REF!,#REF!,#REF!,#REF!,#REF!,#REF!,#REF!,#REF!,#REF!,#REF!)</definedName>
    <definedName name="zone_13" localSheetId="2">(#REF!,#REF!,#REF!,#REF!,#REF!,#REF!,#REF!,#REF!,#REF!,#REF!,#REF!,#REF!,#REF!,#REF!,#REF!,#REF!,#REF!,#REF!,#REF!,#REF!,#REF!,#REF!,#REF!,#REF!)</definedName>
    <definedName name="zone_13" localSheetId="4">(#REF!,#REF!,#REF!,#REF!,#REF!,#REF!,#REF!,#REF!,#REF!,#REF!,#REF!,#REF!,#REF!,#REF!,#REF!,#REF!,#REF!,#REF!,#REF!,#REF!,#REF!,#REF!,#REF!,#REF!)</definedName>
    <definedName name="zone_13" localSheetId="5">(#REF!,#REF!,#REF!,#REF!,#REF!,#REF!,#REF!,#REF!,#REF!,#REF!,#REF!,#REF!,#REF!,#REF!,#REF!,#REF!,#REF!,#REF!,#REF!,#REF!,#REF!,#REF!,#REF!,#REF!)</definedName>
    <definedName name="zone_13">(#REF!,#REF!,#REF!,#REF!,#REF!,#REF!,#REF!,#REF!,#REF!,#REF!,#REF!,#REF!,#REF!,#REF!,#REF!,#REF!,#REF!,#REF!,#REF!,#REF!,#REF!,#REF!,#REF!,#REF!)</definedName>
    <definedName name="_xlnm.Print_Area" localSheetId="0">Sommaire!$A$4:$A$17</definedName>
    <definedName name="Zone_impres_MI" localSheetId="1">#REF!</definedName>
    <definedName name="Zone_impres_MI" localSheetId="2">#REF!</definedName>
    <definedName name="Zone_impres_MI" localSheetId="4">#REF!</definedName>
    <definedName name="Zone_impres_MI">#REF!</definedName>
    <definedName name="Zone_impres_MI_13" localSheetId="1">#REF!</definedName>
    <definedName name="Zone_impres_MI_13" localSheetId="2">#REF!</definedName>
    <definedName name="Zone_impres_MI_13" localSheetId="4">#REF!</definedName>
    <definedName name="Zone_impres_MI_13">#REF!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A1" i="41" l="1"/>
  <c r="DZ1" i="41"/>
  <c r="DY1" i="41"/>
  <c r="DX1" i="41"/>
  <c r="DW1" i="41"/>
  <c r="DV1" i="41"/>
  <c r="DU1" i="41"/>
  <c r="DT1" i="41"/>
  <c r="DS1" i="41"/>
  <c r="DR1" i="41"/>
  <c r="DQ1" i="41"/>
  <c r="AO24" i="17" l="1"/>
  <c r="AQ137" i="16" l="1"/>
  <c r="AQ134" i="16"/>
  <c r="AQ125" i="16"/>
  <c r="AQ121" i="16"/>
  <c r="AQ113" i="16"/>
  <c r="AQ99" i="16"/>
  <c r="AQ84" i="16"/>
  <c r="AQ70" i="16"/>
  <c r="AQ64" i="16"/>
  <c r="AQ57" i="16"/>
  <c r="AQ45" i="16"/>
  <c r="AQ38" i="16"/>
  <c r="AQ31" i="16"/>
  <c r="AQ21" i="16"/>
  <c r="AQ13" i="16"/>
  <c r="K13" i="15"/>
  <c r="K54" i="15"/>
  <c r="K57" i="15" s="1"/>
  <c r="K53" i="15"/>
  <c r="K56" i="15" s="1"/>
  <c r="K49" i="15"/>
  <c r="K46" i="15"/>
  <c r="K43" i="15"/>
  <c r="K42" i="15"/>
  <c r="K41" i="15"/>
  <c r="K37" i="15"/>
  <c r="K34" i="15"/>
  <c r="K31" i="15"/>
  <c r="K28" i="15"/>
  <c r="K27" i="15"/>
  <c r="K26" i="15"/>
  <c r="K22" i="15"/>
  <c r="K19" i="15"/>
  <c r="K16" i="15"/>
  <c r="K15" i="15"/>
  <c r="K14" i="15"/>
  <c r="K7" i="15"/>
  <c r="K4" i="15"/>
  <c r="AQ127" i="16" l="1"/>
  <c r="AQ138" i="16"/>
  <c r="K25" i="15"/>
  <c r="K40" i="15"/>
  <c r="K52" i="15"/>
  <c r="K55" i="15" s="1"/>
  <c r="R29" i="23"/>
  <c r="R34" i="23" s="1"/>
  <c r="AQ13" i="14" l="1"/>
  <c r="AQ8" i="14"/>
  <c r="E33" i="13" l="1"/>
  <c r="E32" i="13"/>
  <c r="E31" i="13"/>
  <c r="C30" i="13"/>
  <c r="E30" i="13" s="1"/>
  <c r="E29" i="13"/>
  <c r="E28" i="13"/>
  <c r="E27" i="13"/>
  <c r="E26" i="13"/>
  <c r="E25" i="13"/>
  <c r="E24" i="13"/>
  <c r="E23" i="13"/>
  <c r="E22" i="13"/>
  <c r="E21" i="13"/>
  <c r="E20" i="13"/>
  <c r="E19" i="13"/>
  <c r="E18" i="13"/>
  <c r="E17" i="13"/>
  <c r="E16" i="13"/>
  <c r="E15" i="13"/>
  <c r="E14" i="13"/>
  <c r="E13" i="13"/>
  <c r="E12" i="13"/>
  <c r="E11" i="13"/>
  <c r="E10" i="13"/>
  <c r="E9" i="13"/>
  <c r="E8" i="13"/>
  <c r="E7" i="13"/>
  <c r="E6" i="13"/>
  <c r="E5" i="13"/>
  <c r="E4" i="13"/>
  <c r="Q29" i="23" l="1"/>
  <c r="Q34" i="23"/>
  <c r="P29" i="23"/>
  <c r="P34" i="23" s="1"/>
  <c r="AP137" i="16"/>
  <c r="AO137" i="16"/>
  <c r="AN137" i="16"/>
  <c r="AM137" i="16"/>
  <c r="AL137" i="16"/>
  <c r="AK137" i="16"/>
  <c r="AJ137" i="16"/>
  <c r="AI137" i="16"/>
  <c r="AP134" i="16"/>
  <c r="AO134" i="16"/>
  <c r="AN134" i="16"/>
  <c r="AM134" i="16"/>
  <c r="AL134" i="16"/>
  <c r="AK134" i="16"/>
  <c r="AJ134" i="16"/>
  <c r="AI134" i="16"/>
  <c r="AP125" i="16"/>
  <c r="AO125" i="16"/>
  <c r="AN125" i="16"/>
  <c r="AM125" i="16"/>
  <c r="AL125" i="16"/>
  <c r="AK125" i="16"/>
  <c r="AJ125" i="16"/>
  <c r="AI125" i="16"/>
  <c r="AP121" i="16"/>
  <c r="AO121" i="16"/>
  <c r="AN121" i="16"/>
  <c r="AM121" i="16"/>
  <c r="AL121" i="16"/>
  <c r="AK121" i="16"/>
  <c r="AJ121" i="16"/>
  <c r="AI121" i="16"/>
  <c r="AP113" i="16"/>
  <c r="AO113" i="16"/>
  <c r="AN113" i="16"/>
  <c r="AM113" i="16"/>
  <c r="AL113" i="16"/>
  <c r="AK113" i="16"/>
  <c r="AJ113" i="16"/>
  <c r="AI113" i="16"/>
  <c r="AP99" i="16"/>
  <c r="AO99" i="16"/>
  <c r="AN99" i="16"/>
  <c r="AM99" i="16"/>
  <c r="AL99" i="16"/>
  <c r="AK99" i="16"/>
  <c r="AJ99" i="16"/>
  <c r="AI99" i="16"/>
  <c r="AP84" i="16"/>
  <c r="AO84" i="16"/>
  <c r="AN84" i="16"/>
  <c r="AM84" i="16"/>
  <c r="AL84" i="16"/>
  <c r="AK84" i="16"/>
  <c r="AJ84" i="16"/>
  <c r="AI84" i="16"/>
  <c r="AP70" i="16"/>
  <c r="AO70" i="16"/>
  <c r="AN70" i="16"/>
  <c r="AM70" i="16"/>
  <c r="AL70" i="16"/>
  <c r="AK70" i="16"/>
  <c r="AJ70" i="16"/>
  <c r="AI70" i="16"/>
  <c r="AP64" i="16"/>
  <c r="AO64" i="16"/>
  <c r="AN64" i="16"/>
  <c r="AM64" i="16"/>
  <c r="AL64" i="16"/>
  <c r="AK64" i="16"/>
  <c r="AJ64" i="16"/>
  <c r="AI64" i="16"/>
  <c r="AP57" i="16"/>
  <c r="AO57" i="16"/>
  <c r="AN57" i="16"/>
  <c r="AM57" i="16"/>
  <c r="AL57" i="16"/>
  <c r="AK57" i="16"/>
  <c r="AJ57" i="16"/>
  <c r="AI57" i="16"/>
  <c r="AP45" i="16"/>
  <c r="AO45" i="16"/>
  <c r="AN45" i="16"/>
  <c r="AM45" i="16"/>
  <c r="AL45" i="16"/>
  <c r="AK45" i="16"/>
  <c r="AJ45" i="16"/>
  <c r="AI45" i="16"/>
  <c r="AP38" i="16"/>
  <c r="AO38" i="16"/>
  <c r="AN38" i="16"/>
  <c r="AM38" i="16"/>
  <c r="AL38" i="16"/>
  <c r="AK38" i="16"/>
  <c r="AJ38" i="16"/>
  <c r="AI38" i="16"/>
  <c r="AP31" i="16"/>
  <c r="AO31" i="16"/>
  <c r="AN31" i="16"/>
  <c r="AM31" i="16"/>
  <c r="AL31" i="16"/>
  <c r="AK31" i="16"/>
  <c r="AJ31" i="16"/>
  <c r="AI31" i="16"/>
  <c r="AP21" i="16"/>
  <c r="AO21" i="16"/>
  <c r="AO138" i="16" s="1"/>
  <c r="AN21" i="16"/>
  <c r="AM21" i="16"/>
  <c r="AL21" i="16"/>
  <c r="AK21" i="16"/>
  <c r="AJ21" i="16"/>
  <c r="AI21" i="16"/>
  <c r="AP13" i="16"/>
  <c r="AO13" i="16"/>
  <c r="AN13" i="16"/>
  <c r="AM13" i="16"/>
  <c r="AL13" i="16"/>
  <c r="AK13" i="16"/>
  <c r="AJ13" i="16"/>
  <c r="AI13" i="16"/>
  <c r="J54" i="15"/>
  <c r="I54" i="15"/>
  <c r="H54" i="15"/>
  <c r="G54" i="15"/>
  <c r="F54" i="15"/>
  <c r="E54" i="15"/>
  <c r="D54" i="15"/>
  <c r="C54" i="15"/>
  <c r="J53" i="15"/>
  <c r="I53" i="15"/>
  <c r="H53" i="15"/>
  <c r="G53" i="15"/>
  <c r="F53" i="15"/>
  <c r="E53" i="15"/>
  <c r="D53" i="15"/>
  <c r="C53" i="15"/>
  <c r="J49" i="15"/>
  <c r="I49" i="15"/>
  <c r="H49" i="15"/>
  <c r="G49" i="15"/>
  <c r="F49" i="15"/>
  <c r="E49" i="15"/>
  <c r="J46" i="15"/>
  <c r="I46" i="15"/>
  <c r="H46" i="15"/>
  <c r="G46" i="15"/>
  <c r="F46" i="15"/>
  <c r="E46" i="15"/>
  <c r="J43" i="15"/>
  <c r="I43" i="15"/>
  <c r="H43" i="15"/>
  <c r="G43" i="15"/>
  <c r="F43" i="15"/>
  <c r="E43" i="15"/>
  <c r="D43" i="15"/>
  <c r="D52" i="15" s="1"/>
  <c r="C43" i="15"/>
  <c r="C52" i="15"/>
  <c r="J42" i="15"/>
  <c r="I42" i="15"/>
  <c r="H42" i="15"/>
  <c r="G42" i="15"/>
  <c r="F42" i="15"/>
  <c r="E42" i="15"/>
  <c r="D42" i="15"/>
  <c r="C42" i="15"/>
  <c r="J41" i="15"/>
  <c r="I41" i="15"/>
  <c r="H41" i="15"/>
  <c r="G41" i="15"/>
  <c r="F41" i="15"/>
  <c r="E41" i="15"/>
  <c r="D41" i="15"/>
  <c r="C41" i="15"/>
  <c r="J37" i="15"/>
  <c r="I37" i="15"/>
  <c r="H37" i="15"/>
  <c r="G37" i="15"/>
  <c r="F37" i="15"/>
  <c r="E37" i="15"/>
  <c r="J34" i="15"/>
  <c r="I34" i="15"/>
  <c r="H34" i="15"/>
  <c r="G34" i="15"/>
  <c r="F34" i="15"/>
  <c r="E34" i="15"/>
  <c r="D34" i="15"/>
  <c r="C34" i="15"/>
  <c r="J31" i="15"/>
  <c r="I31" i="15"/>
  <c r="H31" i="15"/>
  <c r="G31" i="15"/>
  <c r="F31" i="15"/>
  <c r="E31" i="15"/>
  <c r="J28" i="15"/>
  <c r="I28" i="15"/>
  <c r="H28" i="15"/>
  <c r="G28" i="15"/>
  <c r="F28" i="15"/>
  <c r="E28" i="15"/>
  <c r="D28" i="15"/>
  <c r="C28" i="15"/>
  <c r="J27" i="15"/>
  <c r="I27" i="15"/>
  <c r="H27" i="15"/>
  <c r="G27" i="15"/>
  <c r="F27" i="15"/>
  <c r="E27" i="15"/>
  <c r="D27" i="15"/>
  <c r="C27" i="15"/>
  <c r="J26" i="15"/>
  <c r="I26" i="15"/>
  <c r="H26" i="15"/>
  <c r="G26" i="15"/>
  <c r="F26" i="15"/>
  <c r="E26" i="15"/>
  <c r="D26" i="15"/>
  <c r="C26" i="15"/>
  <c r="J22" i="15"/>
  <c r="I22" i="15"/>
  <c r="H22" i="15"/>
  <c r="G22" i="15"/>
  <c r="F22" i="15"/>
  <c r="E22" i="15"/>
  <c r="D22" i="15"/>
  <c r="C22" i="15"/>
  <c r="J19" i="15"/>
  <c r="I19" i="15"/>
  <c r="H19" i="15"/>
  <c r="G19" i="15"/>
  <c r="F19" i="15"/>
  <c r="E19" i="15"/>
  <c r="J16" i="15"/>
  <c r="I16" i="15"/>
  <c r="H16" i="15"/>
  <c r="G16" i="15"/>
  <c r="F16" i="15"/>
  <c r="E16" i="15"/>
  <c r="D16" i="15"/>
  <c r="D25" i="15" s="1"/>
  <c r="C16" i="15"/>
  <c r="J15" i="15"/>
  <c r="I15" i="15"/>
  <c r="H15" i="15"/>
  <c r="G15" i="15"/>
  <c r="F15" i="15"/>
  <c r="E15" i="15"/>
  <c r="D15" i="15"/>
  <c r="C15" i="15"/>
  <c r="J14" i="15"/>
  <c r="I14" i="15"/>
  <c r="H14" i="15"/>
  <c r="G14" i="15"/>
  <c r="F14" i="15"/>
  <c r="E14" i="15"/>
  <c r="D14" i="15"/>
  <c r="C14" i="15"/>
  <c r="F10" i="15"/>
  <c r="E10" i="15"/>
  <c r="D10" i="15"/>
  <c r="C10" i="15"/>
  <c r="J7" i="15"/>
  <c r="I7" i="15"/>
  <c r="H7" i="15"/>
  <c r="H13" i="15" s="1"/>
  <c r="G7" i="15"/>
  <c r="F7" i="15"/>
  <c r="E7" i="15"/>
  <c r="D7" i="15"/>
  <c r="D13" i="15" s="1"/>
  <c r="C7" i="15"/>
  <c r="J4" i="15"/>
  <c r="I4" i="15"/>
  <c r="H4" i="15"/>
  <c r="G4" i="15"/>
  <c r="F4" i="15"/>
  <c r="E4" i="15"/>
  <c r="D4" i="15"/>
  <c r="C4" i="15"/>
  <c r="AO127" i="16"/>
  <c r="F25" i="15" l="1"/>
  <c r="AM138" i="16"/>
  <c r="D40" i="15"/>
  <c r="D55" i="15" s="1"/>
  <c r="J25" i="15"/>
  <c r="E56" i="15"/>
  <c r="AK138" i="16"/>
  <c r="J56" i="15"/>
  <c r="AL127" i="16"/>
  <c r="C13" i="15"/>
  <c r="AP138" i="16"/>
  <c r="I13" i="15"/>
  <c r="J13" i="15"/>
  <c r="F57" i="15"/>
  <c r="D56" i="15"/>
  <c r="F13" i="15"/>
  <c r="F56" i="15"/>
  <c r="G13" i="15"/>
  <c r="I25" i="15"/>
  <c r="J57" i="15"/>
  <c r="E13" i="15"/>
  <c r="I52" i="15"/>
  <c r="E52" i="15"/>
  <c r="E55" i="15" s="1"/>
  <c r="C40" i="15"/>
  <c r="F52" i="15"/>
  <c r="F55" i="15" s="1"/>
  <c r="H25" i="15"/>
  <c r="D57" i="15"/>
  <c r="G52" i="15"/>
  <c r="AP127" i="16"/>
  <c r="AK127" i="16"/>
  <c r="AJ138" i="16"/>
  <c r="E25" i="15"/>
  <c r="E40" i="15"/>
  <c r="I57" i="15"/>
  <c r="C57" i="15"/>
  <c r="F40" i="15"/>
  <c r="G40" i="15"/>
  <c r="H52" i="15"/>
  <c r="H55" i="15" s="1"/>
  <c r="AN138" i="16"/>
  <c r="AM127" i="16"/>
  <c r="H56" i="15"/>
  <c r="H57" i="15"/>
  <c r="E57" i="15"/>
  <c r="G25" i="15"/>
  <c r="I40" i="15"/>
  <c r="G56" i="15"/>
  <c r="C25" i="15"/>
  <c r="H40" i="15"/>
  <c r="J40" i="15"/>
  <c r="J52" i="15"/>
  <c r="I56" i="15"/>
  <c r="G57" i="15"/>
  <c r="AI138" i="16"/>
  <c r="C56" i="15"/>
  <c r="AL138" i="16"/>
  <c r="AN127" i="16"/>
  <c r="G55" i="15" l="1"/>
  <c r="C55" i="15"/>
  <c r="J55" i="15"/>
  <c r="I55" i="15"/>
</calcChain>
</file>

<file path=xl/sharedStrings.xml><?xml version="1.0" encoding="utf-8"?>
<sst xmlns="http://schemas.openxmlformats.org/spreadsheetml/2006/main" count="1906" uniqueCount="870">
  <si>
    <t>G1.a Parcours annuels moyens des véhicules immatriculés en France</t>
  </si>
  <si>
    <t>G1.b Circulation en France par type de véhicule</t>
  </si>
  <si>
    <t>G1.c Circulation par réseau</t>
  </si>
  <si>
    <t>G1.a Parcours annuels moyens des véhicules immatriculés en France*</t>
  </si>
  <si>
    <t>Voitures particulières</t>
  </si>
  <si>
    <t>dont essence</t>
  </si>
  <si>
    <t>dont Diesel</t>
  </si>
  <si>
    <t>Véhicules utilitaires légers</t>
  </si>
  <si>
    <t>Véhicules lourds</t>
  </si>
  <si>
    <t>dont poids lourds</t>
  </si>
  <si>
    <t>dont bus et cars</t>
  </si>
  <si>
    <t>VP et VUL étrangers</t>
  </si>
  <si>
    <t>Véhicules lourds étrangers</t>
  </si>
  <si>
    <t>Motocycles</t>
  </si>
  <si>
    <t>Ensemble des véhicules</t>
  </si>
  <si>
    <t>G1.c  Circulation par réseau*</t>
  </si>
  <si>
    <t>Total autoroutes (1)</t>
  </si>
  <si>
    <t>Autoroutes concédées</t>
  </si>
  <si>
    <t>Autoroutes non concédées (1)</t>
  </si>
  <si>
    <t xml:space="preserve">Routes 'nationales' </t>
  </si>
  <si>
    <t xml:space="preserve">Total réseau 'national' </t>
  </si>
  <si>
    <t>Autres routes (2)</t>
  </si>
  <si>
    <t>Ensemble des réseaux</t>
  </si>
  <si>
    <t>(1) les voies rapides urbaines et les routes nationales interurbaines à caractéristiques autoroutières sont incluses dans les autoroutes non concédées</t>
  </si>
  <si>
    <t>(2) routes départementales et réseau local, calcul par solde</t>
  </si>
  <si>
    <t>G3.a  Consommations sur le territoire français et livraisons de carburants*</t>
  </si>
  <si>
    <t>ESSENCE</t>
  </si>
  <si>
    <t>Total véhicules légers français</t>
  </si>
  <si>
    <t>GAZOLE</t>
  </si>
  <si>
    <t>Total véhicules légers</t>
  </si>
  <si>
    <t>Poids lourds</t>
  </si>
  <si>
    <t>Bus et cars</t>
  </si>
  <si>
    <t>Total véhicules lourds français</t>
  </si>
  <si>
    <t>Total véhicules lourds</t>
  </si>
  <si>
    <t>G3.b  Consommations unitaires des véhicules immatriculés en France*</t>
  </si>
  <si>
    <t>en litres / 100 km</t>
  </si>
  <si>
    <t>G1.d Parcs annuels moyens (véhicules immatriculés en France)*</t>
  </si>
  <si>
    <t>G1.d Parcs annuels moyens (véhicules immatriculés en France)</t>
  </si>
  <si>
    <t xml:space="preserve">(*) l'ensemble des séries constitutives du bilan de la circulation a été rebasé en 2020. </t>
  </si>
  <si>
    <t>Voitures pavillon français</t>
  </si>
  <si>
    <t>Véhicules utilitaires légers pavillon français</t>
  </si>
  <si>
    <t>G1.b  Circulation en France métropolitaine par type de véhicule*</t>
  </si>
  <si>
    <t>Total consommation routière d'essence sur le territoire</t>
  </si>
  <si>
    <t xml:space="preserve">Livraisons CPDP </t>
  </si>
  <si>
    <t>en kilomètres par véhicule (données provisoires)</t>
  </si>
  <si>
    <t>en milliards de véhicules-kilomètres (données provisoires)</t>
  </si>
  <si>
    <t>en milliers de véhicules (données provisoires)</t>
  </si>
  <si>
    <t>en milliers de m3 (données provisoires)</t>
  </si>
  <si>
    <t>Total consommation routière de gazole sur le territoire</t>
  </si>
  <si>
    <t>Essence et autres énergies</t>
  </si>
  <si>
    <t>Diesel</t>
  </si>
  <si>
    <t>Essence</t>
  </si>
  <si>
    <t xml:space="preserve">   Diesel (y compris hybrides)</t>
  </si>
  <si>
    <t>Poids lourds pavillon français</t>
  </si>
  <si>
    <t>Autobus et autocars pavillon français</t>
  </si>
  <si>
    <r>
      <t>Diesel</t>
    </r>
    <r>
      <rPr>
        <vertAlign val="superscript"/>
        <sz val="8"/>
        <rFont val="Arial"/>
        <family val="2"/>
      </rPr>
      <t>(1)</t>
    </r>
  </si>
  <si>
    <r>
      <t>Diesel hybrides non rechargeables</t>
    </r>
    <r>
      <rPr>
        <vertAlign val="superscript"/>
        <sz val="8"/>
        <rFont val="Arial"/>
        <family val="2"/>
      </rPr>
      <t>(1)</t>
    </r>
  </si>
  <si>
    <r>
      <t>Diesel hybrides rechargeables</t>
    </r>
    <r>
      <rPr>
        <vertAlign val="superscript"/>
        <sz val="8"/>
        <rFont val="Arial"/>
        <family val="2"/>
      </rPr>
      <t>(1)</t>
    </r>
  </si>
  <si>
    <r>
      <t>Essence</t>
    </r>
    <r>
      <rPr>
        <vertAlign val="superscript"/>
        <sz val="8"/>
        <color indexed="8"/>
        <rFont val="Arial"/>
        <family val="2"/>
      </rPr>
      <t>(1)</t>
    </r>
  </si>
  <si>
    <r>
      <t>Essence hybrides non rechargeables</t>
    </r>
    <r>
      <rPr>
        <vertAlign val="superscript"/>
        <sz val="8"/>
        <color indexed="8"/>
        <rFont val="Arial"/>
        <family val="2"/>
      </rPr>
      <t>(1)</t>
    </r>
  </si>
  <si>
    <r>
      <t>Essence hybrides rechargeables</t>
    </r>
    <r>
      <rPr>
        <vertAlign val="superscript"/>
        <sz val="8"/>
        <color indexed="8"/>
        <rFont val="Arial"/>
        <family val="2"/>
      </rPr>
      <t>(1)</t>
    </r>
  </si>
  <si>
    <r>
      <t>GPL (y compris bi-motorisation essence-GPL)</t>
    </r>
    <r>
      <rPr>
        <vertAlign val="superscript"/>
        <sz val="8"/>
        <color indexed="8"/>
        <rFont val="Arial"/>
        <family val="2"/>
      </rPr>
      <t>(1)</t>
    </r>
  </si>
  <si>
    <r>
      <t>Diesel hybrides</t>
    </r>
    <r>
      <rPr>
        <vertAlign val="superscript"/>
        <sz val="8"/>
        <rFont val="Arial"/>
        <family val="2"/>
      </rPr>
      <t>(1)</t>
    </r>
  </si>
  <si>
    <r>
      <t>Essence hybrides</t>
    </r>
    <r>
      <rPr>
        <vertAlign val="superscript"/>
        <sz val="8"/>
        <color indexed="8"/>
        <rFont val="Arial"/>
        <family val="2"/>
      </rPr>
      <t>(1)(2)</t>
    </r>
  </si>
  <si>
    <r>
      <t>Diesel</t>
    </r>
    <r>
      <rPr>
        <vertAlign val="superscript"/>
        <sz val="8"/>
        <color indexed="8"/>
        <rFont val="Arial"/>
        <family val="2"/>
      </rPr>
      <t>(1)</t>
    </r>
  </si>
  <si>
    <r>
      <t>GNV</t>
    </r>
    <r>
      <rPr>
        <vertAlign val="superscript"/>
        <sz val="8"/>
        <color indexed="8"/>
        <rFont val="Arial"/>
        <family val="2"/>
      </rPr>
      <t>(1)</t>
    </r>
  </si>
  <si>
    <t>(1) données disponible à partir de 2012</t>
  </si>
  <si>
    <t>(2) hybrides rechargeable et non rechargeables</t>
  </si>
  <si>
    <t>en unité</t>
  </si>
  <si>
    <t>Catégorie</t>
  </si>
  <si>
    <t>Energie</t>
  </si>
  <si>
    <t>Autobus</t>
  </si>
  <si>
    <t>Total</t>
  </si>
  <si>
    <t>Electricité</t>
  </si>
  <si>
    <t>Gaz naturel</t>
  </si>
  <si>
    <t>Gazole</t>
  </si>
  <si>
    <t>Hybride gazole non rechargeable</t>
  </si>
  <si>
    <t>Autres énergies</t>
  </si>
  <si>
    <t>Autocars</t>
  </si>
  <si>
    <t>Camions</t>
  </si>
  <si>
    <t>Essence (yc Superéthanol)</t>
  </si>
  <si>
    <t>Cyclos</t>
  </si>
  <si>
    <t>Motos</t>
  </si>
  <si>
    <t>Remorques</t>
  </si>
  <si>
    <t>Tracteurs agricoles</t>
  </si>
  <si>
    <t>Tracteurs routiers</t>
  </si>
  <si>
    <t>Voitures</t>
  </si>
  <si>
    <t>Hybride essence non rechargeable</t>
  </si>
  <si>
    <t>Hybride essence rechargeable</t>
  </si>
  <si>
    <t>Hybride gazole rechargeable</t>
  </si>
  <si>
    <t>Véhicules Utilitaires Légers</t>
  </si>
  <si>
    <t>Autres</t>
  </si>
  <si>
    <t>Source : SDES, RSVERO</t>
  </si>
  <si>
    <t>G2.a  Nombre d'immatriculations par catégorie et par énergie</t>
  </si>
  <si>
    <t xml:space="preserve">Situation au 31 décembre </t>
  </si>
  <si>
    <t xml:space="preserve">2000 (1) </t>
  </si>
  <si>
    <t xml:space="preserve">Nombre de bateaux porteurs  </t>
  </si>
  <si>
    <t xml:space="preserve">dont </t>
  </si>
  <si>
    <t xml:space="preserve">appartenant à des transporteurs publics  </t>
  </si>
  <si>
    <t xml:space="preserve">Nombre de remorqueurs et pousseurs </t>
  </si>
  <si>
    <t>nd</t>
  </si>
  <si>
    <t xml:space="preserve">Port en lourd des bateaux porteurs </t>
  </si>
  <si>
    <t xml:space="preserve">(1) Théoriquement, depuis la libéralisation de l'affrètement en 2000 on n'opère plus de distinction entre la flotte publique et privée. </t>
  </si>
  <si>
    <t>I – Nombre de bateaux</t>
  </si>
  <si>
    <t xml:space="preserve">BATEAUX PORTEURS </t>
  </si>
  <si>
    <t xml:space="preserve">Classement par type : (1) </t>
  </si>
  <si>
    <t xml:space="preserve">Bateaux du Rhin  </t>
  </si>
  <si>
    <t xml:space="preserve">Bateaux de rivière  </t>
  </si>
  <si>
    <t xml:space="preserve">Bateaux de canal  </t>
  </si>
  <si>
    <t xml:space="preserve">Petits bateaux et très petits bateaux  </t>
  </si>
  <si>
    <t xml:space="preserve">Classement par spécialité : </t>
  </si>
  <si>
    <t xml:space="preserve">Bateaux spécialisés (avec ou sans moteur)  </t>
  </si>
  <si>
    <t xml:space="preserve">Bateaux automoteurs non spécialisés  </t>
  </si>
  <si>
    <t xml:space="preserve">Bateaux sans moteur non spécialisés  </t>
  </si>
  <si>
    <t xml:space="preserve">Classement par tonnage : </t>
  </si>
  <si>
    <t xml:space="preserve">Jusqu'à 249 tonnes  </t>
  </si>
  <si>
    <t xml:space="preserve">De 250 à 399 tonnes  </t>
  </si>
  <si>
    <t xml:space="preserve">De 400 à 649 tonnes  </t>
  </si>
  <si>
    <t xml:space="preserve">De 650 à 999 tonnes  </t>
  </si>
  <si>
    <t xml:space="preserve">De 1 000 à 1 499 tonnes  </t>
  </si>
  <si>
    <t xml:space="preserve">1 500 tonnes et plus  </t>
  </si>
  <si>
    <t xml:space="preserve">REMORQUEURS ET POUSSEURS </t>
  </si>
  <si>
    <t xml:space="preserve">Moins de 184 kw (250 cv)  </t>
  </si>
  <si>
    <t xml:space="preserve">184 kw et plus  </t>
  </si>
  <si>
    <t>II - Port en lourd (milliers de tonnes)</t>
  </si>
  <si>
    <t xml:space="preserve">(1) Sont appelés : </t>
  </si>
  <si>
    <t xml:space="preserve">Bateaux de rivière : les bateaux ne pouvant franchir les écluses de 38,50 mètres. </t>
  </si>
  <si>
    <t xml:space="preserve"> </t>
  </si>
  <si>
    <t xml:space="preserve">Bateaux de canal :  les bateaux pouvant franchir les écluses de 38,50 mètres et ayant une longueur au moins égale à 34 mètres. </t>
  </si>
  <si>
    <t xml:space="preserve">Petits bateaux :  les bateaux d'une longueur inférieure à 34 mètres et d'un tonnage au plus grand enfoncement supérieur à 60 tonnes. </t>
  </si>
  <si>
    <t xml:space="preserve">Flotte de commerce (2) </t>
  </si>
  <si>
    <t>Flotte de services maritimes (3)</t>
  </si>
  <si>
    <t xml:space="preserve">(1) La mission de la flotte de commerce se dote d'un système d'information (NAVPRO, mise en œuvre par le DSI de Saint-Malo) pour remplacer l'ancien. </t>
  </si>
  <si>
    <t>Le périmètre diffère, l'ancien système ne prenait pas en compte certains navires à passagers qui desservent les îles cotières métropolitaines et inversement, prenait en compte des navires qui s'avèrent faire uniquement de la navigation cotiêre et qui pour cela doivent être exclus du périmètre.</t>
  </si>
  <si>
    <t>Il a donc fallu ajouter ces navires et faire remonter cette prise en compte aux dates de leur entrée réelle en flotte. C'est pourquoi les séries ont été modifiées sur plusieurs années.</t>
  </si>
  <si>
    <t xml:space="preserve">(2) Navires de plus de 100 tonneaux de jauge brute. Navires à passagers, pétroliers et aussi autres cargos (sous pavillon français). </t>
  </si>
  <si>
    <t xml:space="preserve">(3) Navires de plus de 100 tonneaux de jauge brute. Navires de services maritimes exploités à l'international (câbliers, recherche, offshore, navires spéciaux (sous pavillon français). </t>
  </si>
  <si>
    <t>I - Nombre de navires (de plus de 100 tonneaux de jauge brute) (6)</t>
  </si>
  <si>
    <t xml:space="preserve">CATÉGORIE </t>
  </si>
  <si>
    <t xml:space="preserve">2000 (2) </t>
  </si>
  <si>
    <t xml:space="preserve">Navires à passagers (1) </t>
  </si>
  <si>
    <t>69 (3)</t>
  </si>
  <si>
    <t xml:space="preserve">Pétroliers </t>
  </si>
  <si>
    <t xml:space="preserve">Autres </t>
  </si>
  <si>
    <t>100 (3)</t>
  </si>
  <si>
    <t xml:space="preserve"> Total </t>
  </si>
  <si>
    <t xml:space="preserve">II - Jauge brute (4)  </t>
  </si>
  <si>
    <t>2000 (2)</t>
  </si>
  <si>
    <t xml:space="preserve">Navires à passagers </t>
  </si>
  <si>
    <t xml:space="preserve">De 100 à 20 000 </t>
  </si>
  <si>
    <t>-</t>
  </si>
  <si>
    <t>220 r</t>
  </si>
  <si>
    <t>223 r</t>
  </si>
  <si>
    <t>201 r</t>
  </si>
  <si>
    <t>200 r</t>
  </si>
  <si>
    <t>177 r</t>
  </si>
  <si>
    <t>157 r</t>
  </si>
  <si>
    <t>202 r</t>
  </si>
  <si>
    <t>203 r</t>
  </si>
  <si>
    <t>172r</t>
  </si>
  <si>
    <t>168 r</t>
  </si>
  <si>
    <t xml:space="preserve">Plus de 20 000 </t>
  </si>
  <si>
    <t>614 r</t>
  </si>
  <si>
    <t>699 r</t>
  </si>
  <si>
    <t>763 r</t>
  </si>
  <si>
    <t>798 r</t>
  </si>
  <si>
    <t>769 r</t>
  </si>
  <si>
    <t>784 r</t>
  </si>
  <si>
    <t>748 r</t>
  </si>
  <si>
    <t>749 r</t>
  </si>
  <si>
    <t>781 r</t>
  </si>
  <si>
    <t>809r</t>
  </si>
  <si>
    <t>805 r</t>
  </si>
  <si>
    <t>95r</t>
  </si>
  <si>
    <t>62 r</t>
  </si>
  <si>
    <t>3 435 r</t>
  </si>
  <si>
    <t>3083 r</t>
  </si>
  <si>
    <t xml:space="preserve">Autres cargos </t>
  </si>
  <si>
    <t>283 r</t>
  </si>
  <si>
    <t>235 r</t>
  </si>
  <si>
    <t>231 r</t>
  </si>
  <si>
    <t>1038r</t>
  </si>
  <si>
    <t>1301 r</t>
  </si>
  <si>
    <t>1 273 r</t>
  </si>
  <si>
    <t>1 538 r</t>
  </si>
  <si>
    <t xml:space="preserve">Ensemble </t>
  </si>
  <si>
    <t>613 r</t>
  </si>
  <si>
    <t>629 r</t>
  </si>
  <si>
    <t>606 r</t>
  </si>
  <si>
    <t>595 r</t>
  </si>
  <si>
    <t>546 r</t>
  </si>
  <si>
    <t>553 r</t>
  </si>
  <si>
    <t>570 r</t>
  </si>
  <si>
    <t>565 r</t>
  </si>
  <si>
    <t>3 952 r</t>
  </si>
  <si>
    <t>4 565 r</t>
  </si>
  <si>
    <t>4 590 r</t>
  </si>
  <si>
    <t>5 064r</t>
  </si>
  <si>
    <t>4 559r</t>
  </si>
  <si>
    <t>4 919 r</t>
  </si>
  <si>
    <t>5 863 r</t>
  </si>
  <si>
    <t>5 889 r</t>
  </si>
  <si>
    <t>5 883 r</t>
  </si>
  <si>
    <t>6 259 r</t>
  </si>
  <si>
    <t xml:space="preserve">(1) Y compris cargos mixtes de plus de 12 passagers. </t>
  </si>
  <si>
    <t xml:space="preserve">(2) Une rupture de série est à signaler à partir du 31 décembre 2000, suite à la mise en place d'une nouvelle base de données accompagnée par une série de régularisations. </t>
  </si>
  <si>
    <t xml:space="preserve">Une autre série de régularisations à partir de 2000, pour prendre en compte notamment les navires de desserte inter îles qui entraient dans le périmètre de l'étude intervenue début 2010. </t>
  </si>
  <si>
    <t xml:space="preserve">(3) À partir de 2000, les navires à passagers ou mixtes au service des DOM-TOM, navires dits "secs stationnaires", auparavant classés parmi les autres navires, sont repris dans les navires à passagers (12 navires à passagers abondent ainsi la catégorie, alors que 34 autres transporteurs de marchandises "stationnaires" demeurent dans la catégorie des autres navires). </t>
  </si>
  <si>
    <t xml:space="preserve">(4) Définition de la jauge : </t>
  </si>
  <si>
    <t xml:space="preserve">Le jaugeage des navires est l'évaluation de leur volume exprimé en unité UMS (Unité Maritime Standard). </t>
  </si>
  <si>
    <t xml:space="preserve">À compter de juillet 1994, cette unité a remplacé l'ancienne unité de jauge qui correspondait à 2,83 m3. </t>
  </si>
  <si>
    <t xml:space="preserve">Le tonnage de jauge brute est la somme du volume de la coque et de celui des superstructures. </t>
  </si>
  <si>
    <t xml:space="preserve">Le tonnage de jauge nette s'obtient en déduisant de la jauge brute les volumes de l'appareil moteur et des espaces destinés à la conduite du navire et au logement des officiers et de l'équipage. </t>
  </si>
  <si>
    <t xml:space="preserve">(5) La mission de la flotte de commerce se dote d'un système d'information (NAVPRO, mise en œuvre par le DSI de Saint-Malo) pour remplacer l'ancien. </t>
  </si>
  <si>
    <t>Le périmètre diffère, l'ancien système na prenait pas en compte certains navires à passagers qui desservent les îles côtières métropolitaines et inversement, prenait en compte des navires qui s'avèrent faire uniquement de la navigation côtière et qui pour cela doivent être exclus du périmètre.</t>
  </si>
  <si>
    <t>(6) En 2012, et conformément à la classification internationale, la flotte pétrolière comprend les pétroliers-chimiquiers et les navires citernes produits chimiques qui étaient jusque là comptés avec les navires de charge : les séries ont été modifiées en conséquence (depuis l'année 2000)</t>
  </si>
  <si>
    <t>Par ailleurs, des sorties en régularisation de mouvements non pris en compte antérieurement ont été effectuées avec effet à la date de sortie, ce qui entraîne d'autres écarts</t>
  </si>
  <si>
    <t xml:space="preserve">Rang mondial en tonneaux de jauge brute </t>
  </si>
  <si>
    <t xml:space="preserve">Pavillon </t>
  </si>
  <si>
    <t xml:space="preserve">Milliers d'UMS de jauge brute (1) </t>
  </si>
  <si>
    <t xml:space="preserve">Part du trafic en tonneaux de jauge brute (%) </t>
  </si>
  <si>
    <t xml:space="preserve">Panama </t>
  </si>
  <si>
    <t xml:space="preserve">Libéria </t>
  </si>
  <si>
    <t xml:space="preserve">Iles Marshall </t>
  </si>
  <si>
    <t xml:space="preserve">Hong-Kong </t>
  </si>
  <si>
    <t xml:space="preserve">Singapour </t>
  </si>
  <si>
    <t xml:space="preserve">Malte </t>
  </si>
  <si>
    <t xml:space="preserve">Chine </t>
  </si>
  <si>
    <t xml:space="preserve">Bahamas </t>
  </si>
  <si>
    <t xml:space="preserve">Grèce </t>
  </si>
  <si>
    <t xml:space="preserve">Japon </t>
  </si>
  <si>
    <t xml:space="preserve">Chypre </t>
  </si>
  <si>
    <t xml:space="preserve">Danemark </t>
  </si>
  <si>
    <t xml:space="preserve">Indonésie </t>
  </si>
  <si>
    <t xml:space="preserve">Norvège </t>
  </si>
  <si>
    <t>Portugal</t>
  </si>
  <si>
    <t xml:space="preserve">Italie </t>
  </si>
  <si>
    <t>Ile de Man</t>
  </si>
  <si>
    <t xml:space="preserve">Corée du Sud </t>
  </si>
  <si>
    <t xml:space="preserve">Etats-Unis </t>
  </si>
  <si>
    <t>Iran</t>
  </si>
  <si>
    <t xml:space="preserve">Russie </t>
  </si>
  <si>
    <t xml:space="preserve">Les Bermudes </t>
  </si>
  <si>
    <t xml:space="preserve">Inde </t>
  </si>
  <si>
    <t xml:space="preserve">Royaume-Uni </t>
  </si>
  <si>
    <t>Arabie Saoudite</t>
  </si>
  <si>
    <t xml:space="preserve">France </t>
  </si>
  <si>
    <t xml:space="preserve">Allemagne </t>
  </si>
  <si>
    <t xml:space="preserve">Malaisie </t>
  </si>
  <si>
    <t xml:space="preserve">Pays-Bas </t>
  </si>
  <si>
    <t xml:space="preserve">(1) Définition de la jauge : </t>
  </si>
  <si>
    <t xml:space="preserve">Le jaugeage des navires est l'évaluation de leur volume exprimée en tonneaux. </t>
  </si>
  <si>
    <t xml:space="preserve">L'ancienne unité de jauge correspondait à 2,83 m3. À compter de juillet 1994, les unités rejaugées le sont en unité UMS (Unité Maritime Standard). </t>
  </si>
  <si>
    <t>Situation au 1er juillet 2020</t>
  </si>
  <si>
    <t xml:space="preserve">1990 (3) </t>
  </si>
  <si>
    <t xml:space="preserve">1999 (4) </t>
  </si>
  <si>
    <t xml:space="preserve">FLOTTE GLOBALE AU 31 AOÛT </t>
  </si>
  <si>
    <t xml:space="preserve">Voiliers  </t>
  </si>
  <si>
    <t xml:space="preserve">Bateaux à moteur  </t>
  </si>
  <si>
    <t xml:space="preserve">Autres (1) </t>
  </si>
  <si>
    <t xml:space="preserve">Total  </t>
  </si>
  <si>
    <t xml:space="preserve">IMMATRICULATIONS ANNUELLES (2) </t>
  </si>
  <si>
    <t xml:space="preserve">(1) Autres modes de propulsion pour la flotte métropolitaine, "embarcations locales" pour les DOM-TOM. </t>
  </si>
  <si>
    <t xml:space="preserve">(2) Du 1er septembre de l'année précédente au 31 août de l'année en cours. </t>
  </si>
  <si>
    <t xml:space="preserve">(3) Sur 11 mois pour l'année 90. </t>
  </si>
  <si>
    <t xml:space="preserve">(4) À partir de 1999, les statistiques ont fait l'objet de plusieurs modifications : </t>
  </si>
  <si>
    <t xml:space="preserve">Il a été procédé à une révision du registre des immatriculations. </t>
  </si>
  <si>
    <t xml:space="preserve">Le classement des navires est opéré par tranches de longueur et non plus de jauge. </t>
  </si>
  <si>
    <t xml:space="preserve">La répartition géographique des navires est faite par régions administratives avec lesquelles les directions régionales des affaires maritimes sont désormais harmonisées. </t>
  </si>
  <si>
    <t xml:space="preserve">Motocyclettes (A1)  </t>
  </si>
  <si>
    <t xml:space="preserve">dont  </t>
  </si>
  <si>
    <t xml:space="preserve">hommes  </t>
  </si>
  <si>
    <t xml:space="preserve">femmes  </t>
  </si>
  <si>
    <t xml:space="preserve">Motocyclettes (A, A1 ET A2)  </t>
  </si>
  <si>
    <t>B  voiture particulière</t>
  </si>
  <si>
    <t>B1 quadricycle lourd à moteur</t>
  </si>
  <si>
    <t>BE voiture particulière avec remorque</t>
  </si>
  <si>
    <t>B+B1+BE permis auto</t>
  </si>
  <si>
    <t xml:space="preserve">C poids lourds affecté au transport de marchandises </t>
  </si>
  <si>
    <t>C1 véhicule entre 3,5 et 7,5 tonnes avec remorque de moins de 750 kg</t>
  </si>
  <si>
    <t>CE poids lourds avec remorque</t>
  </si>
  <si>
    <t>C1E véhicule entre 3,5 et 7,5 tonnes avec remorque de plus de 750 kg</t>
  </si>
  <si>
    <t>C+C1+CE+C1E Poids lourds marchandises</t>
  </si>
  <si>
    <t>D Véhicules lourds transport de voyageurs - plus de 8 passagers</t>
  </si>
  <si>
    <t>D1 transport de 16 passagers et longueur de 8 mètres</t>
  </si>
  <si>
    <t>DE transport de + de 8 passagers avec remorque de plus de 750 kg</t>
  </si>
  <si>
    <t>D+D1+DE Véhicules transport de voyageurs</t>
  </si>
  <si>
    <t>Ensemble</t>
  </si>
  <si>
    <t xml:space="preserve">A1 </t>
  </si>
  <si>
    <t xml:space="preserve">Motocyclettes légères dont la cylindrée n'excède pas 125 cm3 (à partir de 16 ans) </t>
  </si>
  <si>
    <t>A2</t>
  </si>
  <si>
    <t>Motocyclettes dont la puissance n'excède pas 35 kW (à partir de 18 ans)</t>
  </si>
  <si>
    <t xml:space="preserve">A </t>
  </si>
  <si>
    <t>Autres motocyclettes (à partir de 24 ans ou 20 ans si A2 depuis au moins 2 ans)</t>
  </si>
  <si>
    <t xml:space="preserve">B  </t>
  </si>
  <si>
    <t xml:space="preserve">Véhicules automobiles ayant un poids total autorisé en charge (PTAC) qui n'excède pas 3 500 kg, affectés au transport de personnes et comportant, outre le siège du conducteur, huit places assises au maximum ou affectés au transport de marchandises, comprend le permis BA : boîte automatique. </t>
  </si>
  <si>
    <t>BE</t>
  </si>
  <si>
    <t>Véhicules relevant de la catégorie B attelés d’une remorque lorsque l’ensemble formé par le véhicule tracteur et la remorque ne relève pas de la catégorie B. Si PTAC remorque &gt; 750 kg sans excéder 3 500 kg et somme des PTAC &gt; 4 250 kg</t>
  </si>
  <si>
    <t xml:space="preserve">C  </t>
  </si>
  <si>
    <t xml:space="preserve">Véhicules automobiles isolés affectés au transport de marchandises ou de matériel dont le PTAC excède 3 500 kg. Aux véhicules de cette catégorie peut être affectée une remorque dont le PTAC n'excède pas 750 kg. </t>
  </si>
  <si>
    <t>CE</t>
  </si>
  <si>
    <t xml:space="preserve">Ensemble de véhicules couplés dont le véhicule tracteur entre dans la catégorie C, attelé d'une remorque dont le poids total autorisé en charge (PTAC) excède 750 kg. </t>
  </si>
  <si>
    <t xml:space="preserve">D </t>
  </si>
  <si>
    <t xml:space="preserve">Véhicules automobiles affectés au transport de personnes comportant plus de huit places assises outre le siège du conducteur ou transportant plus de huit personnes, non compris le conducteur. </t>
  </si>
  <si>
    <t>DE</t>
  </si>
  <si>
    <t>Ensemble de véhicules couplés dont le véhicule tracteur entre dans la catégorie D, attelé d'une remorque dont le poids total autorisé en charge (PTAC) excède 750 kg.</t>
  </si>
  <si>
    <t>Le passage de l’examen A à partir de 24 ans a été supprimé et la délivrance de la catégorie A est désormais réservée aux titulaires du permis A2 depuis au moins 2 ans, âgés de 20 ans minimum après une formation de 7 heures.</t>
  </si>
  <si>
    <t>Les candidats de 24 ans minimum inscrits au permis A avant le 31/05/2016, ont bénéficié d’une dérogation pour le passage de l’examen jusqu’au 03/12/2016</t>
  </si>
  <si>
    <t xml:space="preserve">Région et département </t>
  </si>
  <si>
    <t xml:space="preserve">Île-de-France </t>
  </si>
  <si>
    <t xml:space="preserve">75. Paris </t>
  </si>
  <si>
    <t xml:space="preserve">77. Seine-et-Marne </t>
  </si>
  <si>
    <t xml:space="preserve">78. Yvelines </t>
  </si>
  <si>
    <t xml:space="preserve">91. Essonne </t>
  </si>
  <si>
    <t xml:space="preserve">92. Hauts-de-Seine </t>
  </si>
  <si>
    <t xml:space="preserve">93. Seine-Saint-Denis </t>
  </si>
  <si>
    <t xml:space="preserve">94. Val-de-Marne </t>
  </si>
  <si>
    <t xml:space="preserve">95. Val-d'Oise </t>
  </si>
  <si>
    <t xml:space="preserve">Total </t>
  </si>
  <si>
    <t>Centre-Val-de-Loire</t>
  </si>
  <si>
    <t xml:space="preserve">18. Cher </t>
  </si>
  <si>
    <t xml:space="preserve">28. Eure-et-Loir </t>
  </si>
  <si>
    <t xml:space="preserve">36. Indre </t>
  </si>
  <si>
    <t xml:space="preserve">37. Indre-et-Loire </t>
  </si>
  <si>
    <t xml:space="preserve">41. Loir-et-Cher </t>
  </si>
  <si>
    <t xml:space="preserve">45. Loiret </t>
  </si>
  <si>
    <t>Bourgogne-Franche-Comté</t>
  </si>
  <si>
    <t xml:space="preserve">21. Côte-d'Or </t>
  </si>
  <si>
    <t xml:space="preserve">25. Doubs </t>
  </si>
  <si>
    <t xml:space="preserve">39. Jura </t>
  </si>
  <si>
    <t xml:space="preserve">58. Nièvre </t>
  </si>
  <si>
    <t xml:space="preserve">70. Haute-Saône  </t>
  </si>
  <si>
    <t xml:space="preserve">71. Saône-et-Loire </t>
  </si>
  <si>
    <t xml:space="preserve">89. Yonne </t>
  </si>
  <si>
    <t xml:space="preserve">90. Territoire de Belfort  </t>
  </si>
  <si>
    <t xml:space="preserve">Normandie </t>
  </si>
  <si>
    <t xml:space="preserve">14. Calvados </t>
  </si>
  <si>
    <t xml:space="preserve">27. Eure </t>
  </si>
  <si>
    <t xml:space="preserve">50. Manche </t>
  </si>
  <si>
    <t xml:space="preserve">61. Orne </t>
  </si>
  <si>
    <t xml:space="preserve">76. Seine-Maritime </t>
  </si>
  <si>
    <t>Hauts-de-France</t>
  </si>
  <si>
    <t xml:space="preserve">02. Aisne </t>
  </si>
  <si>
    <t xml:space="preserve">59. Nord </t>
  </si>
  <si>
    <t xml:space="preserve">60. Oise </t>
  </si>
  <si>
    <t xml:space="preserve">62. Pas-de-Calais </t>
  </si>
  <si>
    <t xml:space="preserve">80. Somme </t>
  </si>
  <si>
    <t>Grand-Est</t>
  </si>
  <si>
    <t xml:space="preserve">08. Ardennes </t>
  </si>
  <si>
    <t xml:space="preserve">10. Aube </t>
  </si>
  <si>
    <t xml:space="preserve">51. Marne </t>
  </si>
  <si>
    <t xml:space="preserve">52. Haute-Marne  </t>
  </si>
  <si>
    <t xml:space="preserve">54. Meurthe-et-Moselle </t>
  </si>
  <si>
    <t xml:space="preserve">55. Meuse </t>
  </si>
  <si>
    <t xml:space="preserve">57. Moselle </t>
  </si>
  <si>
    <t xml:space="preserve">67. Bas-Rhin  </t>
  </si>
  <si>
    <t xml:space="preserve">68. Haut-Rhin  </t>
  </si>
  <si>
    <t xml:space="preserve">88. Vosges </t>
  </si>
  <si>
    <t xml:space="preserve">Pays de la Loire </t>
  </si>
  <si>
    <t xml:space="preserve">44. Loire-Atlantique  </t>
  </si>
  <si>
    <t xml:space="preserve">49. Maine-et-Loire  </t>
  </si>
  <si>
    <t xml:space="preserve">53. Mayenne  </t>
  </si>
  <si>
    <t xml:space="preserve">72. Sarthe  </t>
  </si>
  <si>
    <t xml:space="preserve">85. Vendée  </t>
  </si>
  <si>
    <t xml:space="preserve">Bretagne </t>
  </si>
  <si>
    <t xml:space="preserve">22. Côtes-d'Armor </t>
  </si>
  <si>
    <t xml:space="preserve">29. Finistère </t>
  </si>
  <si>
    <t xml:space="preserve">35. Ille-et-Vilaine </t>
  </si>
  <si>
    <t xml:space="preserve">56. Morbihan </t>
  </si>
  <si>
    <t>Nouvelle-Aquitaine</t>
  </si>
  <si>
    <t xml:space="preserve">16. Charente </t>
  </si>
  <si>
    <t xml:space="preserve">17. Charente-Maritime </t>
  </si>
  <si>
    <t xml:space="preserve">19. Corrèze </t>
  </si>
  <si>
    <t xml:space="preserve">23. Creuse </t>
  </si>
  <si>
    <t xml:space="preserve">24. Dordogne </t>
  </si>
  <si>
    <t xml:space="preserve">33. Gironde </t>
  </si>
  <si>
    <t xml:space="preserve">40. Landes </t>
  </si>
  <si>
    <t xml:space="preserve">47. Lot-et-Garonne </t>
  </si>
  <si>
    <t xml:space="preserve">64. Pyrénées-Atlantiques </t>
  </si>
  <si>
    <t xml:space="preserve">79. Deux-Sèvres  </t>
  </si>
  <si>
    <t xml:space="preserve">86. Vienne </t>
  </si>
  <si>
    <t xml:space="preserve">87. Haute-Vienne  </t>
  </si>
  <si>
    <t>Occitanie</t>
  </si>
  <si>
    <t xml:space="preserve">09. Ariège </t>
  </si>
  <si>
    <t xml:space="preserve">11. Aude </t>
  </si>
  <si>
    <t xml:space="preserve">12. Aveyron </t>
  </si>
  <si>
    <t xml:space="preserve">30. Gard </t>
  </si>
  <si>
    <t xml:space="preserve">31. Haute-Garonne  </t>
  </si>
  <si>
    <t xml:space="preserve">32. Gers </t>
  </si>
  <si>
    <t xml:space="preserve">34. Hérault </t>
  </si>
  <si>
    <t xml:space="preserve">46. Lot </t>
  </si>
  <si>
    <t xml:space="preserve">48. Lozère </t>
  </si>
  <si>
    <t xml:space="preserve">65. Hautes-Pyrénées  </t>
  </si>
  <si>
    <t xml:space="preserve">66. Pyrénées-Orientales </t>
  </si>
  <si>
    <t xml:space="preserve">81. Tarn </t>
  </si>
  <si>
    <t xml:space="preserve">82. Tarn-et-Garonne </t>
  </si>
  <si>
    <t xml:space="preserve">Auvergne-Rhône-Alpes </t>
  </si>
  <si>
    <t xml:space="preserve">01. Ain </t>
  </si>
  <si>
    <t xml:space="preserve">03. Allier </t>
  </si>
  <si>
    <t xml:space="preserve">07. Ardèche </t>
  </si>
  <si>
    <t xml:space="preserve">15. Cantal </t>
  </si>
  <si>
    <t xml:space="preserve">26. Drôme </t>
  </si>
  <si>
    <t xml:space="preserve">38. Isère </t>
  </si>
  <si>
    <t xml:space="preserve">42. Loire </t>
  </si>
  <si>
    <t xml:space="preserve">43. Haute-Loire  </t>
  </si>
  <si>
    <t xml:space="preserve">63. Puy-de-Dôme </t>
  </si>
  <si>
    <t xml:space="preserve">69. Rhône </t>
  </si>
  <si>
    <t xml:space="preserve">73. Savoie </t>
  </si>
  <si>
    <t xml:space="preserve">74. Haute-Savoie  </t>
  </si>
  <si>
    <t xml:space="preserve">Provence-Alpes-Côte d'Azur </t>
  </si>
  <si>
    <t xml:space="preserve">04. Alpes-de-Haute-Provence </t>
  </si>
  <si>
    <t xml:space="preserve">05. Hautes-Alpes  </t>
  </si>
  <si>
    <t xml:space="preserve">06. Alpes-Maritimes </t>
  </si>
  <si>
    <t xml:space="preserve">13. Bouches-du-Rhône </t>
  </si>
  <si>
    <t xml:space="preserve">83. Var </t>
  </si>
  <si>
    <t xml:space="preserve">84. Vaucluse </t>
  </si>
  <si>
    <t xml:space="preserve">Corse </t>
  </si>
  <si>
    <t xml:space="preserve">2A. Corse-du-Sud  </t>
  </si>
  <si>
    <t xml:space="preserve">2B. Haute-Corse  </t>
  </si>
  <si>
    <t xml:space="preserve">Ensemble métropole  </t>
  </si>
  <si>
    <t>Total Métropole</t>
  </si>
  <si>
    <t>DOM</t>
  </si>
  <si>
    <t>971. Guadeloupe</t>
  </si>
  <si>
    <t>972. Martinique</t>
  </si>
  <si>
    <t>973. Guyane</t>
  </si>
  <si>
    <t>974. La Réunion</t>
  </si>
  <si>
    <t>976. Mayotte</t>
  </si>
  <si>
    <t>Total DOM</t>
  </si>
  <si>
    <t>TOM</t>
  </si>
  <si>
    <t>975. Saint-Pierre-et-Miquelon</t>
  </si>
  <si>
    <t>Total TOM</t>
  </si>
  <si>
    <t>Total France</t>
  </si>
  <si>
    <t xml:space="preserve">IMMATRICULATIONS DES VÉHICULES NEUFS </t>
  </si>
  <si>
    <t xml:space="preserve">Voitures particulières </t>
  </si>
  <si>
    <t xml:space="preserve">Autocars et autobus (1) </t>
  </si>
  <si>
    <t xml:space="preserve">Camions, camionnettes et véhicules spéciaux </t>
  </si>
  <si>
    <t xml:space="preserve">Tracteurs routiers </t>
  </si>
  <si>
    <t>Remorques lourdes</t>
  </si>
  <si>
    <t xml:space="preserve">Semi-remorques </t>
  </si>
  <si>
    <t xml:space="preserve">Remorques légères (2) </t>
  </si>
  <si>
    <t xml:space="preserve">IMMATRICULATIONS DES VÉHICULES D'OCCASION </t>
  </si>
  <si>
    <t>ND</t>
  </si>
  <si>
    <t xml:space="preserve">Remorques </t>
  </si>
  <si>
    <t xml:space="preserve">(1) Depuis le 1er janvier 1987, les véhicules de moins de 10 places assises (breaks) sont comptabilisés avec les voitures particulières. </t>
  </si>
  <si>
    <t xml:space="preserve">(2) Y compris les caravanes, les agraires, les porte-bateaux et les autres remorques. </t>
  </si>
  <si>
    <t>&lt;=23 places assises</t>
  </si>
  <si>
    <t>24-50 places assises</t>
  </si>
  <si>
    <t>51-60 places assises</t>
  </si>
  <si>
    <t>61-70 places assises</t>
  </si>
  <si>
    <t>&gt;70 places assises</t>
  </si>
  <si>
    <t>Autobus, hors RATP</t>
  </si>
  <si>
    <t>Situation au 31 décembre</t>
  </si>
  <si>
    <t>I – Groupe Air France</t>
  </si>
  <si>
    <t>Flotte long-courrier</t>
  </si>
  <si>
    <t>Flotte moyen-courrier (yc Transavia France)</t>
  </si>
  <si>
    <t>Cargo</t>
  </si>
  <si>
    <t>Flotte régionale yc CityJet et VLM (1)</t>
  </si>
  <si>
    <t>I – Groupe KLM</t>
  </si>
  <si>
    <t>Flotte moyen-courrier (yc Transavia Pays-Bas)</t>
  </si>
  <si>
    <t>Cargo (yc Martinair)</t>
  </si>
  <si>
    <t>Flotte régionale</t>
  </si>
  <si>
    <t>(1) En 2014, VLM - tout comme CityJet - est racheté par Intro Aviation GmbH.</t>
  </si>
  <si>
    <r>
      <t xml:space="preserve">Situation au 31/12 (pour le parc </t>
    </r>
    <r>
      <rPr>
        <b/>
        <sz val="8"/>
        <rFont val="Arial"/>
        <family val="2"/>
      </rPr>
      <t>de matériel roulant</t>
    </r>
    <r>
      <rPr>
        <b/>
        <sz val="8"/>
        <rFont val="Arial"/>
        <family val="2"/>
        <charset val="1"/>
      </rPr>
      <t>)</t>
    </r>
  </si>
  <si>
    <r>
      <t>Réseau ferré</t>
    </r>
    <r>
      <rPr>
        <b/>
        <sz val="8"/>
        <rFont val="Arial"/>
        <family val="2"/>
      </rPr>
      <t xml:space="preserve"> (1) </t>
    </r>
  </si>
  <si>
    <t xml:space="preserve">Motrices ou automotrices (1) </t>
  </si>
  <si>
    <t xml:space="preserve">Remorques  </t>
  </si>
  <si>
    <r>
      <t>Nombre de rames ou éléments (Métro, RER)</t>
    </r>
    <r>
      <rPr>
        <sz val="8"/>
        <rFont val="Arial"/>
        <family val="2"/>
      </rPr>
      <t xml:space="preserve"> (2)</t>
    </r>
  </si>
  <si>
    <r>
      <t>Nombre de places-kilomètres offertes  dans le métro sur la base de 6 personnes debout au m</t>
    </r>
    <r>
      <rPr>
        <vertAlign val="superscript"/>
        <sz val="8"/>
        <rFont val="Arial"/>
        <family val="2"/>
      </rPr>
      <t>2</t>
    </r>
  </si>
  <si>
    <r>
      <t>Nombre de places-kilomètres offertes  sur le réseau ferré métro et RER sur la base de 4 personnes debout au m</t>
    </r>
    <r>
      <rPr>
        <vertAlign val="superscript"/>
        <sz val="8"/>
        <rFont val="Arial"/>
        <family val="2"/>
      </rPr>
      <t>2</t>
    </r>
  </si>
  <si>
    <t>Réseau de surface</t>
  </si>
  <si>
    <t xml:space="preserve">Autobus (4) </t>
  </si>
  <si>
    <r>
      <t>Nombre de places-kilomètres offertes sur le réseau de surface (bus et tramway) sur la base de 6 personnes debout au m</t>
    </r>
    <r>
      <rPr>
        <vertAlign val="superscript"/>
        <sz val="8"/>
        <rFont val="Arial"/>
        <family val="2"/>
      </rPr>
      <t>2</t>
    </r>
  </si>
  <si>
    <r>
      <t>A partir de 2006, nombre de places-kilomètres offertes sur le réseau tramway sur la base de 4 personnes debout au m</t>
    </r>
    <r>
      <rPr>
        <vertAlign val="superscript"/>
        <sz val="8"/>
        <rFont val="Arial"/>
        <family val="2"/>
      </rPr>
      <t>2</t>
    </r>
    <r>
      <rPr>
        <sz val="8"/>
        <rFont val="Arial"/>
        <family val="2"/>
      </rPr>
      <t xml:space="preserve"> (5)</t>
    </r>
  </si>
  <si>
    <r>
      <t>Nombre de places-kilomètres offertes sur le réseau bus sur la base de 4 personnes debout au m</t>
    </r>
    <r>
      <rPr>
        <vertAlign val="superscript"/>
        <sz val="8"/>
        <rFont val="Arial"/>
        <family val="2"/>
      </rPr>
      <t>2</t>
    </r>
    <r>
      <rPr>
        <sz val="8"/>
        <rFont val="Arial"/>
        <family val="2"/>
      </rPr>
      <t xml:space="preserve"> (6) </t>
    </r>
  </si>
  <si>
    <t>9438r</t>
  </si>
  <si>
    <t xml:space="preserve">(1) Hors Orlyval </t>
  </si>
  <si>
    <t xml:space="preserve">(1) Dont 40 éléments articulés jusqu'en 1991 et 35 en 1992. </t>
  </si>
  <si>
    <t>(2) Y compris tramway jusqu'en 2013. A compter de 2014, il s'agit du parc en exploitation à fin d'année comprenant le parc SNCF du RER B (y compris réserves d'exploitation et de maintenance et trains immobilisés à remettre en exploitation).</t>
  </si>
  <si>
    <t>(3) Avant 2014 le parc de matériel de tramway est intégré au parc du réseau ferré. A partir de 2014, il s'agit du parc en exploitation à fin d'année (y compris réserves d'exploitation et de maintenance et trains immobilisés à remettre en exploitation).</t>
  </si>
  <si>
    <t xml:space="preserve">(4) Parc au 31/12 des lignes régulières du réseau de bus exploitées par la RATP (ligne du contrat RATP/IDFM et lignes exploitées directement auprès d'Autorités Organisatrices de Proximité, hors parc affrété). À partir de 2003, nouvelle méthode de comptabilisation. </t>
  </si>
  <si>
    <t>(5) Offre tramway comprise dans le réseau d'autobus avant 2006</t>
  </si>
  <si>
    <t>(6) A partir de 2006, offre des lignes régulières du réseau de bus exploité et affrété par la RATP (ligne du contrat RATP/IDFM et lignes exploitées directement auprès d'Autorités Organisatrices de Proximité). Avant 2006, l'offre tramway est comprise dans le réseau d'autobus.</t>
  </si>
  <si>
    <t xml:space="preserve">Pays </t>
  </si>
  <si>
    <t xml:space="preserve">Allemagne  </t>
  </si>
  <si>
    <t xml:space="preserve">Italie  </t>
  </si>
  <si>
    <t xml:space="preserve">Royaume-Uni  </t>
  </si>
  <si>
    <t xml:space="preserve">France  </t>
  </si>
  <si>
    <t xml:space="preserve">Espagne  </t>
  </si>
  <si>
    <t xml:space="preserve">Pays-Bas  </t>
  </si>
  <si>
    <t xml:space="preserve">Belgique  </t>
  </si>
  <si>
    <t xml:space="preserve">Portugal  </t>
  </si>
  <si>
    <t xml:space="preserve">Grèce  </t>
  </si>
  <si>
    <t xml:space="preserve">Irlande  </t>
  </si>
  <si>
    <t xml:space="preserve">Danemark  </t>
  </si>
  <si>
    <t xml:space="preserve">Luxembourg  </t>
  </si>
  <si>
    <t xml:space="preserve">Autriche </t>
  </si>
  <si>
    <t xml:space="preserve">Suède </t>
  </si>
  <si>
    <t xml:space="preserve">Finlande </t>
  </si>
  <si>
    <t xml:space="preserve">Europe des 15 </t>
  </si>
  <si>
    <t>Bulgarie</t>
  </si>
  <si>
    <t xml:space="preserve">Croatie </t>
  </si>
  <si>
    <t>Estonie</t>
  </si>
  <si>
    <t>Hongrie</t>
  </si>
  <si>
    <t>Lettonie</t>
  </si>
  <si>
    <t>Lituanie</t>
  </si>
  <si>
    <t>Pologne</t>
  </si>
  <si>
    <t>Roumanie (3)</t>
  </si>
  <si>
    <t>Slovaquie</t>
  </si>
  <si>
    <t>Slovénie</t>
  </si>
  <si>
    <t>République Tchèque</t>
  </si>
  <si>
    <t>Nouveaux membres</t>
  </si>
  <si>
    <t>Europe des 28 (2)</t>
  </si>
  <si>
    <t xml:space="preserve">(1) Ces chiffres recouvrent l'ensemble des véhicules routiers à moteur pour le transport de voyageurs, pourvus de sièges pour 9 personnes au maximum, y compris le chauffeur ; y compris les taxis, voitures de louage et véhicules à usage mixte (destinés à transporter des marchandises en plus ou à la place de voyageurs). </t>
  </si>
  <si>
    <t>(2) Pour Chypre et Malte, les données sont non disponibles.</t>
  </si>
  <si>
    <t xml:space="preserve">(3) Les données pour la Roumanie font référence aux ventes (APIA). </t>
  </si>
  <si>
    <t xml:space="preserve">Espagne </t>
  </si>
  <si>
    <t>Royaume-Uni</t>
  </si>
  <si>
    <t xml:space="preserve">Belgique-Luxembourg </t>
  </si>
  <si>
    <t xml:space="preserve">Slovénie </t>
  </si>
  <si>
    <t xml:space="preserve">Portugal </t>
  </si>
  <si>
    <t xml:space="preserve">Autres pays  </t>
  </si>
  <si>
    <t xml:space="preserve">Importations totales  </t>
  </si>
  <si>
    <t xml:space="preserve">Suisse </t>
  </si>
  <si>
    <t xml:space="preserve">Autres pays </t>
  </si>
  <si>
    <t xml:space="preserve">Exportations totales  </t>
  </si>
  <si>
    <t>Pays destinataire (EXPORTATIONS)</t>
  </si>
  <si>
    <t xml:space="preserve">Pays producteur </t>
  </si>
  <si>
    <t xml:space="preserve">FRANCE (1) </t>
  </si>
  <si>
    <t xml:space="preserve">Voitures construites (a) </t>
  </si>
  <si>
    <t>Nouvelle série exportations (données douanes)</t>
  </si>
  <si>
    <t xml:space="preserve">Voitures neuves importées (c) </t>
  </si>
  <si>
    <t xml:space="preserve">Voitures neuves disponibles pour le marché intérieur (a) - (b) + (c) </t>
  </si>
  <si>
    <t>ns (4)</t>
  </si>
  <si>
    <t xml:space="preserve">ÉTATS-UNIS (2) (3) </t>
  </si>
  <si>
    <t xml:space="preserve">Voitures neuves exportées (b) </t>
  </si>
  <si>
    <t>280 000e</t>
  </si>
  <si>
    <t xml:space="preserve">JAPON </t>
  </si>
  <si>
    <t xml:space="preserve">ALLEMAGNE  </t>
  </si>
  <si>
    <t xml:space="preserve">ITALIE </t>
  </si>
  <si>
    <t xml:space="preserve">ROYAUME-UNI </t>
  </si>
  <si>
    <t xml:space="preserve">(1) À partir de 1998, les constructeurs français fournissent leur production en nombre de véhicules montés suivant la localisation de la tombée de la ligne. </t>
  </si>
  <si>
    <t xml:space="preserve">Les notions de collections sont supprimées. Les données de 1997 ont été recalculées avec la nouvelle présentation. </t>
  </si>
  <si>
    <t xml:space="preserve">(2) À partir de 1985, voitures importées dans les ventes de voitures particulières. Source : Wards Automotive Report. </t>
  </si>
  <si>
    <t xml:space="preserve">(3) À partir de 1997, les États-Unis fournissent une nouvelle série pour les exportations. </t>
  </si>
  <si>
    <t>(4) À partir de 1997, le CCFA a supprimé les chiffres car non significatifs.</t>
  </si>
  <si>
    <t xml:space="preserve">nd : Donnée non disponible </t>
  </si>
  <si>
    <r>
      <t xml:space="preserve">Voitures neuves exportées (b) = </t>
    </r>
    <r>
      <rPr>
        <sz val="8"/>
        <rFont val="Arial"/>
        <family val="2"/>
      </rPr>
      <t xml:space="preserve"> livraisons des constructeurs français hors de France </t>
    </r>
  </si>
  <si>
    <t>FRANCE (1) *</t>
  </si>
  <si>
    <t xml:space="preserve">Véhicules construits (a) </t>
  </si>
  <si>
    <t xml:space="preserve">Véhicules neufs importés (c) </t>
  </si>
  <si>
    <t xml:space="preserve">Véhicules neufs disponibles pour le marché intérieur (a) - (b) + (c) </t>
  </si>
  <si>
    <t xml:space="preserve">Véhicules neufs exportés (b) </t>
  </si>
  <si>
    <t>ALLEMAGNE *</t>
  </si>
  <si>
    <t xml:space="preserve">(2) À partir de 1985, véhicules utilitaires importés dans les ventes totales. Source : Motor Vehicle Manufacturers Association - J the U.S. (MVMA) </t>
  </si>
  <si>
    <t xml:space="preserve">* Uniquement VUL &lt; 5,1 t pour la France et VUL &lt; 6t pour l'Allemagne </t>
  </si>
  <si>
    <t>** Les intégrations de Lada dans le groupe Renault le 1er janvier 2017, puis de Jinbei et Huasong le 1er janvier 2018 et enfin d'Opel le groupe PSA depuis le 1er août 2017 impactent fortement les volumes de livraisons.</t>
  </si>
  <si>
    <r>
      <t xml:space="preserve">Véhicules neufs exportés (b) = </t>
    </r>
    <r>
      <rPr>
        <sz val="8"/>
        <rFont val="Arial"/>
        <family val="2"/>
      </rPr>
      <t xml:space="preserve">livraisons des constructeurs français hors de France </t>
    </r>
  </si>
  <si>
    <t xml:space="preserve">Voitures particulières et véhicules utilitaires produits dans le monde </t>
  </si>
  <si>
    <t xml:space="preserve">Producteur </t>
  </si>
  <si>
    <t>Avtovaz (1)</t>
  </si>
  <si>
    <t xml:space="preserve">Beijing AIG / BAIC (sans Hyundai-Isuzu) </t>
  </si>
  <si>
    <t xml:space="preserve">BMW </t>
  </si>
  <si>
    <t xml:space="preserve">Chana Automobile Liability (hors Ford) </t>
  </si>
  <si>
    <t>Changan</t>
  </si>
  <si>
    <t xml:space="preserve">Daewoo </t>
  </si>
  <si>
    <t xml:space="preserve">Daihatsu </t>
  </si>
  <si>
    <t>Daimler Chrysler  (3)</t>
  </si>
  <si>
    <t xml:space="preserve">Chrysler (3) </t>
  </si>
  <si>
    <t xml:space="preserve">Daimler (Evobus et Fuso inclus) </t>
  </si>
  <si>
    <t xml:space="preserve">Dongfeng (sans Citroën) </t>
  </si>
  <si>
    <t xml:space="preserve">Groupe Fiat Chrysler Automobiles (FCA) </t>
  </si>
  <si>
    <t>Ford  (5)</t>
  </si>
  <si>
    <t>Geely-Volvo</t>
  </si>
  <si>
    <t xml:space="preserve">Fuji-Subaru </t>
  </si>
  <si>
    <t>General Motors (6)</t>
  </si>
  <si>
    <t xml:space="preserve">Honda </t>
  </si>
  <si>
    <t xml:space="preserve">Hyundai </t>
  </si>
  <si>
    <t xml:space="preserve">Isuzu </t>
  </si>
  <si>
    <t xml:space="preserve">Mazda </t>
  </si>
  <si>
    <t xml:space="preserve">Mitsubishi </t>
  </si>
  <si>
    <t xml:space="preserve">Nissan </t>
  </si>
  <si>
    <t>Groupe PSA (6)</t>
  </si>
  <si>
    <t>Groupe Renault (7)</t>
  </si>
  <si>
    <t>Suzuki (2)</t>
  </si>
  <si>
    <t xml:space="preserve">Tata (Telco) </t>
  </si>
  <si>
    <t xml:space="preserve">Toyota  </t>
  </si>
  <si>
    <t>Volkswagen  (4)</t>
  </si>
  <si>
    <t xml:space="preserve">Groupe FAW (hors VW) </t>
  </si>
  <si>
    <t>SAIC</t>
  </si>
  <si>
    <t xml:space="preserve">(1) Avtozav a intégré le Groupe Renault au 1er janvier 2017 </t>
  </si>
  <si>
    <t>(2) Suzuki-Maruti à partir de 2002</t>
  </si>
  <si>
    <t>(3) Séparation de Daimler et Chrysler à partir de 2007, intégration au Groupe FCA (Fiat) au 1er janvier 2013</t>
  </si>
  <si>
    <t>(4) y compris Porsche, Scania, MAN à partir de 2012</t>
  </si>
  <si>
    <t>(5) y compris Chine à partir de 2012</t>
  </si>
  <si>
    <t>(6) Opel est intégré à partir du 1er août 2017 dans le Groupe PSA</t>
  </si>
  <si>
    <t>(7) Lada est intégré à partir du 1er janvier 2017 dans le Groupe Renault</t>
  </si>
  <si>
    <t>MATÉRIEL MOTEUR</t>
  </si>
  <si>
    <t xml:space="preserve">Automotrices  </t>
  </si>
  <si>
    <t>Automotrices Bi-mode</t>
  </si>
  <si>
    <t>Automoteurs bi-courant</t>
  </si>
  <si>
    <t>Autorails</t>
  </si>
  <si>
    <t>Locomotives électriques</t>
  </si>
  <si>
    <t>Locomotives Diesel</t>
  </si>
  <si>
    <t xml:space="preserve">Locotracteurs  </t>
  </si>
  <si>
    <t>TGV</t>
  </si>
  <si>
    <t>Tram-train</t>
  </si>
  <si>
    <t xml:space="preserve">Total matériel moteur  </t>
  </si>
  <si>
    <t>MATÉRIEL REMORQUÉ VOYAGEURS</t>
  </si>
  <si>
    <t>à trafic national</t>
  </si>
  <si>
    <t>à gabarit fixe non climatisé</t>
  </si>
  <si>
    <t>de service</t>
  </si>
  <si>
    <t>à gabarit fixe climatisé</t>
  </si>
  <si>
    <t>à gabarit variable climatisé</t>
  </si>
  <si>
    <t>Ecartement variable</t>
  </si>
  <si>
    <t>Wagons porte-autos</t>
  </si>
  <si>
    <t>Remorques d'automotrices Bi-mode</t>
  </si>
  <si>
    <t>Remorques automoteurs bi-courant</t>
  </si>
  <si>
    <t>Remorques d'automotrices</t>
  </si>
  <si>
    <t>Remorques d'autorails</t>
  </si>
  <si>
    <t>Remorques de TGV</t>
  </si>
  <si>
    <t>Remorques de Tram-Train</t>
  </si>
  <si>
    <t>Total matériel remorqué voyageurs</t>
  </si>
  <si>
    <t>dont fourgons</t>
  </si>
  <si>
    <t>MATÉRIEL REMORQUÉ MARCHANDISES</t>
  </si>
  <si>
    <t>Wagons couverts (type G,H)</t>
  </si>
  <si>
    <t>Wagons à toits ouvrants (type T)</t>
  </si>
  <si>
    <t>Wagons tombereaux (type E, F)</t>
  </si>
  <si>
    <t>Wagons plats (type L, S)</t>
  </si>
  <si>
    <t>Wagons citernes</t>
  </si>
  <si>
    <t>sous contrôle de température</t>
  </si>
  <si>
    <t>spéciaux</t>
  </si>
  <si>
    <t>Total matériel remorqué marchandises</t>
  </si>
  <si>
    <t>dont wagons réseau national</t>
  </si>
  <si>
    <t>dont wagons réseau international (RIV)</t>
  </si>
  <si>
    <t>dont Inter modal</t>
  </si>
  <si>
    <t>(1) Matériel moteur en service, tous opérateurs, hors Corse, zones portuaires, industrielles et touristiques</t>
  </si>
  <si>
    <t>Non compris les automotrices à voie étroite.</t>
  </si>
  <si>
    <t>Situation au 31 décembre de chaque année</t>
  </si>
  <si>
    <t>accès rapide :</t>
  </si>
  <si>
    <t>I – Date de construction : avant 1979</t>
  </si>
  <si>
    <t>II – Date de construction : 1980 à 1989</t>
  </si>
  <si>
    <t>III – Date de construction : 1990 à 1999</t>
  </si>
  <si>
    <t>IV – Date de construction : 2000 à 2009</t>
  </si>
  <si>
    <t>V – Date de construction : 2010 à 2019</t>
  </si>
  <si>
    <t>VI – Date de construction : 2020 à 2029</t>
  </si>
  <si>
    <t xml:space="preserve">III – Date de construction : 1990 à 1999 </t>
  </si>
  <si>
    <t>VEHICULES SPECIAUX</t>
  </si>
  <si>
    <t>Infrastructure</t>
  </si>
  <si>
    <t>Voie</t>
  </si>
  <si>
    <t>Caténaire</t>
  </si>
  <si>
    <t>Ouvrages d'art</t>
  </si>
  <si>
    <t>Chargement, déchargement et transport divers</t>
  </si>
  <si>
    <t>Mesure</t>
  </si>
  <si>
    <t>Secours</t>
  </si>
  <si>
    <t>Traction, transport, énergie, etc.</t>
  </si>
  <si>
    <t>Environnement</t>
  </si>
  <si>
    <t>Engin rail/route</t>
  </si>
  <si>
    <t>Total véhicules spéciaux</t>
  </si>
  <si>
    <t>matériel ferroviaire</t>
  </si>
  <si>
    <t>nombres de rames</t>
  </si>
  <si>
    <t xml:space="preserve"> -</t>
  </si>
  <si>
    <t>places assises</t>
  </si>
  <si>
    <t>places totales</t>
  </si>
  <si>
    <t>métro</t>
  </si>
  <si>
    <t>tramways</t>
  </si>
  <si>
    <t>autobus et autocars</t>
  </si>
  <si>
    <t>nombre de véhicules</t>
  </si>
  <si>
    <t>Définitions : autobus (ou bus) : véhicule affecté au transport urbain de voyageurs ; autocar (ou car) : véhicule affecté aux transports interurbains, principalement scolaires, linéaires.</t>
  </si>
  <si>
    <t>Transport public</t>
  </si>
  <si>
    <t>Aviation générale</t>
  </si>
  <si>
    <t>(1) Le décompte concerne les aéronefs français disposant d'un certificat de navigabilité valide à la date de sélection (et non l'ensemble des appareils français disposant d'une immatriculation).</t>
  </si>
  <si>
    <t>G - Bilan de la circulation &amp; Matériels de transport</t>
  </si>
  <si>
    <t xml:space="preserve">véhicule </t>
  </si>
  <si>
    <t>Pays de provenance (IMPORTATIONS)</t>
  </si>
  <si>
    <r>
      <t xml:space="preserve">Source : </t>
    </r>
    <r>
      <rPr>
        <i/>
        <sz val="8"/>
        <rFont val="Arial"/>
        <family val="2"/>
      </rPr>
      <t xml:space="preserve">Comité des constructeurs français d'automobiles </t>
    </r>
  </si>
  <si>
    <t>Champ : France métropolitaine, DOM (yc Mayotte), Saint-Pierre-et-Miquelon</t>
  </si>
  <si>
    <t>Définition depuis le 19 janvier 2013</t>
  </si>
  <si>
    <t>(**) A + A2</t>
  </si>
  <si>
    <t xml:space="preserve">(*) Non compris les permis délivrés par les autorités militaires transformés en permis civils. </t>
  </si>
  <si>
    <t>Motocyclettes (A)  (**)</t>
  </si>
  <si>
    <t>Motocyclettes (A2)  (**)</t>
  </si>
  <si>
    <t>2017 (**)</t>
  </si>
  <si>
    <t>Nombre de rames (tramway) (3)</t>
  </si>
  <si>
    <t>Situation au 1er janvier</t>
  </si>
  <si>
    <t xml:space="preserve">port en lourd en millier de tonnes </t>
  </si>
  <si>
    <t>G2.b Immatriculations des véhicules par catégorie</t>
  </si>
  <si>
    <t xml:space="preserve">G2.c Immatriculations des voitures particulières neuves dans l'Union européenne (1)  </t>
  </si>
  <si>
    <t xml:space="preserve">G2.c Immatriculations des voitures particulières neuves dans l'Union européenne </t>
  </si>
  <si>
    <t xml:space="preserve">G2.d Importations et exportations françaises de voitures particulières </t>
  </si>
  <si>
    <t xml:space="preserve">G2.e Construction des voitures particulières en france et à l'étranger </t>
  </si>
  <si>
    <t xml:space="preserve">G2.f Construction des véhicules utilitaires et industriels en france et à l'étranger </t>
  </si>
  <si>
    <t xml:space="preserve">en nombre </t>
  </si>
  <si>
    <t xml:space="preserve">G2.g Principaux groupes producteurs de véhicules </t>
  </si>
  <si>
    <t xml:space="preserve">G2.h Permis de conduire délivrés (*)  </t>
  </si>
  <si>
    <t>G2.h Permis de conduire délivrés</t>
  </si>
  <si>
    <t xml:space="preserve">G2.i Permis de conduire délivrés par région et département </t>
  </si>
  <si>
    <t xml:space="preserve">G4.a Parc du matériel roulant et offre de la ratp </t>
  </si>
  <si>
    <t>G4.b Parc du matériel tcu ile-de-france</t>
  </si>
  <si>
    <t>G4.c Parc du matériel ferroviaire (1)</t>
  </si>
  <si>
    <t>G4.c Parc du matériel ferroviaire</t>
  </si>
  <si>
    <t xml:space="preserve">G4.d Matériel ferroviaire par période de construction  </t>
  </si>
  <si>
    <t>G4.e Âge moyen du matériel ferroviaire</t>
  </si>
  <si>
    <t>G4.f Parc d'autobus (hors RATP) et d'autocars, selon la carrosserie et le nombre de places assises</t>
  </si>
  <si>
    <t xml:space="preserve">G4.g Flotte des bateaux munis d'un permis d'exploitation </t>
  </si>
  <si>
    <t xml:space="preserve">G4.h Classement de la flotte de bateaux (munis d'un permis d'exploitation) par type, spécialité et tonnage </t>
  </si>
  <si>
    <t xml:space="preserve">G4.i Flotte de commerce et de services maritimes (1) </t>
  </si>
  <si>
    <t>G4.i Flotte de commerce et de services maritimes</t>
  </si>
  <si>
    <t xml:space="preserve">G4.j Evolution de la flotte de commerce (5) </t>
  </si>
  <si>
    <t xml:space="preserve">G4.j Evolution de la flotte de commerce </t>
  </si>
  <si>
    <t xml:space="preserve">G4.k Place de la flotte française dans la flotte mondiale </t>
  </si>
  <si>
    <t xml:space="preserve">G4.l Navigation de plaisance : flotte et immatriculations </t>
  </si>
  <si>
    <t>G4.m Transport aérien : Parc français d'aéronefs (1)</t>
  </si>
  <si>
    <t>G4.m Transport aérien : Parc français d'aéronefs</t>
  </si>
  <si>
    <t>G4.n Flotte du groupe Air France - KLM</t>
  </si>
  <si>
    <t>Vietnam</t>
  </si>
  <si>
    <t>Écarts (2021 - 2020)</t>
  </si>
  <si>
    <t>NC</t>
  </si>
  <si>
    <t>G4.k Place de la flotte française dans la flotte mondiale en 2021</t>
  </si>
  <si>
    <t>dont Slovaquie</t>
  </si>
  <si>
    <t>Turquie</t>
  </si>
  <si>
    <t>Maroc</t>
  </si>
  <si>
    <t>Pays destinataire (LIVRAISONS hors de France des groupes Français) (série arrêtée)</t>
  </si>
  <si>
    <t>Dont Pologne</t>
  </si>
  <si>
    <t>Algérie</t>
  </si>
  <si>
    <t>Danemark</t>
  </si>
  <si>
    <t>véhicule</t>
  </si>
  <si>
    <r>
      <t>Electrique et autres énergies</t>
    </r>
    <r>
      <rPr>
        <vertAlign val="superscript"/>
        <sz val="8"/>
        <color indexed="8"/>
        <rFont val="Arial"/>
        <family val="2"/>
      </rPr>
      <t>(1)</t>
    </r>
  </si>
  <si>
    <r>
      <t>Diesel y compris hybrides</t>
    </r>
    <r>
      <rPr>
        <vertAlign val="superscript"/>
        <sz val="8"/>
        <rFont val="Arial"/>
        <family val="2"/>
      </rPr>
      <t>(1)</t>
    </r>
  </si>
  <si>
    <t>dont essence hybride non rechargeable</t>
  </si>
  <si>
    <t>dont essence hybride rechargeable</t>
  </si>
  <si>
    <t>Essence-GPL</t>
  </si>
  <si>
    <t>dont diesel hybride non rechargeable</t>
  </si>
  <si>
    <t>dont diesel hybride rechargeable</t>
  </si>
  <si>
    <t>GPL-essence</t>
  </si>
  <si>
    <t>GPL</t>
  </si>
  <si>
    <t>Electrique</t>
  </si>
  <si>
    <t>Deux roues</t>
  </si>
  <si>
    <t>VP et VUL étranger</t>
  </si>
  <si>
    <t>Bilan Annuel des Transports 2021</t>
  </si>
  <si>
    <t>Véhicules lourds pavillon français</t>
  </si>
  <si>
    <t xml:space="preserve">Département </t>
  </si>
  <si>
    <t xml:space="preserve">Saison 1979-1980 </t>
  </si>
  <si>
    <t xml:space="preserve">Saison 1980-1981 </t>
  </si>
  <si>
    <t xml:space="preserve">Saison 1981-1982 </t>
  </si>
  <si>
    <t xml:space="preserve">Saison 1982-1983 </t>
  </si>
  <si>
    <t xml:space="preserve">Saison 1983-1984 </t>
  </si>
  <si>
    <t xml:space="preserve">Saison 1984-1985 </t>
  </si>
  <si>
    <t xml:space="preserve">Saison 1985-1986 </t>
  </si>
  <si>
    <t xml:space="preserve">Saison 1986-1987 </t>
  </si>
  <si>
    <t xml:space="preserve">Saison 1987-1988 </t>
  </si>
  <si>
    <t xml:space="preserve">Saison 1988-1989 </t>
  </si>
  <si>
    <t xml:space="preserve">Saison 1989-1990 </t>
  </si>
  <si>
    <t xml:space="preserve">Saison 1990-1991 </t>
  </si>
  <si>
    <t xml:space="preserve">Saison 1991-1992 </t>
  </si>
  <si>
    <t xml:space="preserve">Saison 1992-1993 </t>
  </si>
  <si>
    <t xml:space="preserve">Saison 1993-1994 </t>
  </si>
  <si>
    <t xml:space="preserve">Saison 1994-1995 </t>
  </si>
  <si>
    <t xml:space="preserve">Saison 1995-1996 </t>
  </si>
  <si>
    <t xml:space="preserve">Saison 1996-1997 </t>
  </si>
  <si>
    <t xml:space="preserve">Saison 1997-1998 </t>
  </si>
  <si>
    <t xml:space="preserve">Saison 1998-1999 </t>
  </si>
  <si>
    <t xml:space="preserve">Saison 1999-2000 </t>
  </si>
  <si>
    <t xml:space="preserve">Saison 2000-2001 </t>
  </si>
  <si>
    <t xml:space="preserve">Saison 2001-2002 </t>
  </si>
  <si>
    <t xml:space="preserve">Saison 2002-2003 </t>
  </si>
  <si>
    <t xml:space="preserve">Saison 2003-2004 </t>
  </si>
  <si>
    <t xml:space="preserve">Saison 2004-2005 </t>
  </si>
  <si>
    <t xml:space="preserve">Saison 2005-2006 </t>
  </si>
  <si>
    <t xml:space="preserve">Saison 2006-2007 </t>
  </si>
  <si>
    <t xml:space="preserve">Saison 2007-2008 </t>
  </si>
  <si>
    <t>Saison 2008-2009</t>
  </si>
  <si>
    <t>Saison 2009-2010</t>
  </si>
  <si>
    <t>Saison 2010-2011</t>
  </si>
  <si>
    <t>Saison 2011-2012 (3)</t>
  </si>
  <si>
    <t xml:space="preserve">Saison 2012-2013 </t>
  </si>
  <si>
    <t xml:space="preserve">Saison 2013-2014 </t>
  </si>
  <si>
    <t xml:space="preserve">Saison 2014-2015 </t>
  </si>
  <si>
    <t xml:space="preserve">Saison 2015-2016 </t>
  </si>
  <si>
    <t xml:space="preserve">Saison 2016-2017 </t>
  </si>
  <si>
    <t xml:space="preserve">Saison 2017-2018 </t>
  </si>
  <si>
    <t xml:space="preserve">Saison 2018-2019 </t>
  </si>
  <si>
    <t xml:space="preserve">Saison 2019-2020 </t>
  </si>
  <si>
    <t>Saison 2020-2021</t>
  </si>
  <si>
    <t>Saison 2021-2022</t>
  </si>
  <si>
    <t xml:space="preserve">Téléphériques bicâbles </t>
  </si>
  <si>
    <t xml:space="preserve">Alpes-Maritimes </t>
  </si>
  <si>
    <t xml:space="preserve">Savoie </t>
  </si>
  <si>
    <t xml:space="preserve">Haute-Savoie </t>
  </si>
  <si>
    <t xml:space="preserve">Alpes-de-Haute-Provence </t>
  </si>
  <si>
    <t xml:space="preserve">Hautes-Alpes </t>
  </si>
  <si>
    <t xml:space="preserve">Isère </t>
  </si>
  <si>
    <t xml:space="preserve">Puy-de-Dôme </t>
  </si>
  <si>
    <t xml:space="preserve">Pyrénées-Atlantiques </t>
  </si>
  <si>
    <t xml:space="preserve">Hautes-Pyrénées </t>
  </si>
  <si>
    <t xml:space="preserve">Pyrénées-Orientales </t>
  </si>
  <si>
    <t xml:space="preserve">Autres départements </t>
  </si>
  <si>
    <t xml:space="preserve">Téléphériques monocâbles </t>
  </si>
  <si>
    <t xml:space="preserve">Remonte-pentes </t>
  </si>
  <si>
    <t xml:space="preserve">Alpes-Maritimes  </t>
  </si>
  <si>
    <t xml:space="preserve">Savoie  </t>
  </si>
  <si>
    <t xml:space="preserve">Haute-Savoie  </t>
  </si>
  <si>
    <t xml:space="preserve">Alpes-de-Haute-Provence  </t>
  </si>
  <si>
    <t xml:space="preserve">Hautes-Alpes  </t>
  </si>
  <si>
    <t xml:space="preserve">Isère  </t>
  </si>
  <si>
    <t xml:space="preserve">Puy-de-Dôme  </t>
  </si>
  <si>
    <t xml:space="preserve">Pyrénées-Atlantiques  </t>
  </si>
  <si>
    <t xml:space="preserve">Hautes-Pyrénées  </t>
  </si>
  <si>
    <t xml:space="preserve">Pyrénées-Orientales  </t>
  </si>
  <si>
    <t xml:space="preserve">Autres départements  </t>
  </si>
  <si>
    <t xml:space="preserve">Ensemble (1) </t>
  </si>
  <si>
    <t xml:space="preserve">Total (2) </t>
  </si>
  <si>
    <t xml:space="preserve">(1) Y compris diverses remontées mécaniques non comptabilisées dans les catégories précédentes. </t>
  </si>
  <si>
    <t xml:space="preserve">(2) Le total à partir de la saison 1997-1998 comprend les autres engins (ascenseurs inclinés, chemin de fer à crémaillère, funiculaires et engins divers). </t>
  </si>
  <si>
    <t>(3) À partir de la saison 2011/2012 les chiffres incluent les remontées mécaniques affectées uniquement à du transport privé de personnel (téléphériques EDF etc...)</t>
  </si>
  <si>
    <t xml:space="preserve">G4.o Engins de remontées mécaniques en exploitation </t>
  </si>
  <si>
    <t>données arrêtées au 30/09/2022</t>
  </si>
  <si>
    <t>Champ : France entière</t>
  </si>
  <si>
    <t xml:space="preserve">Source : SDES, Bilan de la circulation </t>
  </si>
  <si>
    <t>Champ : France métropolitaine</t>
  </si>
  <si>
    <t>Source : Fichier central des automobiles jusqu'en 2009, SDES-RSVERO à partir de 2010</t>
  </si>
  <si>
    <t>en nombre de véhicules</t>
  </si>
  <si>
    <t>Source : Association des constructeurs européens d'automobiles</t>
  </si>
  <si>
    <t xml:space="preserve">en milliers de véhicules </t>
  </si>
  <si>
    <t xml:space="preserve">en nombre de véhicules </t>
  </si>
  <si>
    <t xml:space="preserve">Source : Comité des constructeurs français d'automobiles </t>
  </si>
  <si>
    <t>Source : Douanes</t>
  </si>
  <si>
    <t xml:space="preserve">G2.f Construction des véhicules utilitaires et industriels en France et à l'étranger </t>
  </si>
  <si>
    <t>Sources : L'Argus de l'automobile jusqu’en 2009 ; CCFA, OICA depuis</t>
  </si>
  <si>
    <t>Source : Délégation à la sécurité routière</t>
  </si>
  <si>
    <t>Source : SDES, Bilan de la circulation ; CPDP</t>
  </si>
  <si>
    <t>en nombre de véhicules ou million de places-kilomètres</t>
  </si>
  <si>
    <t>Source : RATP</t>
  </si>
  <si>
    <t>Source : Île de France Mobilités d'après RATP, SNCF</t>
  </si>
  <si>
    <t>nd : non disponible</t>
  </si>
  <si>
    <t>Source : Epsf, registre national des véhicules</t>
  </si>
  <si>
    <t>en nombre d'éléments</t>
  </si>
  <si>
    <t>en années</t>
  </si>
  <si>
    <t xml:space="preserve">en nombre et port en lourd en millier de tonnes </t>
  </si>
  <si>
    <t xml:space="preserve">Source : Voies navigables de France </t>
  </si>
  <si>
    <t>nd : non diponibles</t>
  </si>
  <si>
    <t>en nombre</t>
  </si>
  <si>
    <t xml:space="preserve">Source : Voies navigables de France  </t>
  </si>
  <si>
    <t>nd : non disponibles</t>
  </si>
  <si>
    <t xml:space="preserve">en nombre de bateaux </t>
  </si>
  <si>
    <t>en nombre de navires</t>
  </si>
  <si>
    <t xml:space="preserve">en milliers d'unités UMS de jauge brute </t>
  </si>
  <si>
    <t>Source : IHS Fairplay</t>
  </si>
  <si>
    <t xml:space="preserve">Source : DGITM - Mission de la navigation de plaisance et des loisirs nautiques </t>
  </si>
  <si>
    <t>en nombre d'aéronefs</t>
  </si>
  <si>
    <t xml:space="preserve">Source :  Organisme pour la Sécurité de l'Aviation Civile </t>
  </si>
  <si>
    <t>Source : Documents de référence Air France KLM</t>
  </si>
  <si>
    <t xml:space="preserve">Source : Service technique des remontées mécaniques et des transports guidés </t>
  </si>
  <si>
    <t>voir stellantis (8)</t>
  </si>
  <si>
    <t>STELLANTIS (PSA+FCA) (8)</t>
  </si>
  <si>
    <t xml:space="preserve">nd : non disponible </t>
  </si>
  <si>
    <t>(8) fusion du groupe PSA et du groupe Fiat Chrysler Automobiles (FCA) à partir de 2021</t>
  </si>
  <si>
    <t>G3.a Consommations sur le territoire français et livraisons de carburants</t>
  </si>
  <si>
    <t>G3.b Consommations unitaires des véhicules immatriculés en France</t>
  </si>
  <si>
    <t>G2.a Nombre d'immatriculations par catégorie et par énergie</t>
  </si>
  <si>
    <t>Inconnu</t>
  </si>
  <si>
    <r>
      <t xml:space="preserve">Source : </t>
    </r>
    <r>
      <rPr>
        <i/>
        <sz val="8"/>
        <rFont val="Arial"/>
        <family val="2"/>
      </rPr>
      <t>SDES</t>
    </r>
  </si>
  <si>
    <t>Locomotives à vapeur et tender</t>
  </si>
  <si>
    <t>Véhicules ayant une numérotation spéciale pour les caractéristiques techniques</t>
  </si>
  <si>
    <t>Autres véhicules</t>
  </si>
  <si>
    <t xml:space="preserve">Âge moyen (années) </t>
  </si>
  <si>
    <t>Sources : Direction générale des infrastructures des transports et des mobilités (DGITM) ; Direction des affaires maritimes ; Mission de la flotte de commerce</t>
  </si>
  <si>
    <t>Les places assises et totales se rapportent à l'ensemble du parc</t>
  </si>
  <si>
    <t xml:space="preserve">    Divers : consommation non routière</t>
  </si>
  <si>
    <t>Vente sous douane</t>
  </si>
  <si>
    <t>Solde aux frontières / ajustement stat.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</si>
</sst>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2">
    <numFmt numFmtId="43" formatCode="_-* #,##0.00_-;\-* #,##0.00_-;_-* &quot;-&quot;??_-;_-@_-"/>
    <numFmt numFmtId="164" formatCode="_-* #,##0.00\ _€_-;\-* #,##0.00\ _€_-;_-* &quot;-&quot;??\ _€_-;_-@_-"/>
    <numFmt numFmtId="165" formatCode="_-* #,##0.00\ [$€]_-;\-* #,##0.00\ [$€]_-;_-* \-??\ [$€]_-;_-@_-"/>
    <numFmt numFmtId="166" formatCode="_-* #,##0.00&quot; €&quot;_-;\-* #,##0.00&quot; €&quot;_-;_-* \-??&quot; €&quot;_-;_-@_-"/>
    <numFmt numFmtId="167" formatCode="_-* #,##0&quot; F&quot;_-;\-* #,##0&quot; F&quot;_-;_-* &quot;- F&quot;_-;_-@_-"/>
    <numFmt numFmtId="168" formatCode="_-* #,##0.00&quot; F&quot;_-;\-* #,##0.00&quot; F&quot;_-;_-* \-??&quot; F&quot;_-;_-@_-"/>
    <numFmt numFmtId="169" formatCode="\ General"/>
    <numFmt numFmtId="170" formatCode="#,##0.0000"/>
    <numFmt numFmtId="171" formatCode="0\ %"/>
    <numFmt numFmtId="172" formatCode="0.00\ %"/>
    <numFmt numFmtId="173" formatCode="#,##0.0"/>
    <numFmt numFmtId="174" formatCode="#,##0.0_ ;\-#,##0.0\ "/>
    <numFmt numFmtId="175" formatCode="0.0"/>
    <numFmt numFmtId="176" formatCode="0.0%"/>
    <numFmt numFmtId="177" formatCode="mmmm\ d&quot;, &quot;yyyy"/>
    <numFmt numFmtId="178" formatCode="#,##0.00\ [$€];\-#,##0.00\ [$€]"/>
    <numFmt numFmtId="179" formatCode="#,##0&quot; F&quot;;\-#,##0&quot; F&quot;"/>
    <numFmt numFmtId="180" formatCode="\(##\);\(##\)"/>
    <numFmt numFmtId="181" formatCode="#,##0.000"/>
    <numFmt numFmtId="182" formatCode="[$€-2]\ #,##0.0"/>
    <numFmt numFmtId="183" formatCode="[$€-2]\ #,##0.00"/>
    <numFmt numFmtId="184" formatCode="[$€-2]\ #,##0"/>
    <numFmt numFmtId="185" formatCode="#,##0.0&quot; F&quot;"/>
    <numFmt numFmtId="186" formatCode="#,##0.00&quot; F&quot;"/>
    <numFmt numFmtId="187" formatCode="#,##0&quot; F&quot;"/>
    <numFmt numFmtId="188" formatCode="_-* #,##0\ _€_-;\-* #,##0\ _€_-;_-* &quot;-&quot;??\ _€_-;_-@_-"/>
    <numFmt numFmtId="189" formatCode="#,##0_ ;\-#,##0\ "/>
    <numFmt numFmtId="190" formatCode="#,##0.0000000"/>
    <numFmt numFmtId="191" formatCode="#,##0.0000_ ;\-#,##0.0000\ "/>
    <numFmt numFmtId="192" formatCode="0.0000"/>
    <numFmt numFmtId="193" formatCode="#,##0.000000_ ;\-#,##0.000000\ "/>
    <numFmt numFmtId="194" formatCode="0.0\ %"/>
  </numFmts>
  <fonts count="129">
    <font>
      <sz val="10"/>
      <name val="Times New Roman"/>
      <family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2"/>
      <color indexed="17"/>
      <name val="Calibri"/>
      <family val="2"/>
    </font>
    <font>
      <sz val="10"/>
      <name val="Arial"/>
      <family val="2"/>
    </font>
    <font>
      <sz val="10"/>
      <color indexed="8"/>
      <name val="Arial"/>
      <family val="2"/>
    </font>
    <font>
      <b/>
      <sz val="8"/>
      <color indexed="8"/>
      <name val="Arial"/>
      <family val="2"/>
    </font>
    <font>
      <b/>
      <u/>
      <sz val="8"/>
      <color indexed="8"/>
      <name val="Arial"/>
      <family val="2"/>
    </font>
    <font>
      <i/>
      <u/>
      <sz val="8"/>
      <color indexed="8"/>
      <name val="Arial"/>
      <family val="2"/>
    </font>
    <font>
      <b/>
      <sz val="18"/>
      <color indexed="62"/>
      <name val="Cambria"/>
      <family val="2"/>
    </font>
    <font>
      <b/>
      <sz val="13"/>
      <color indexed="49"/>
      <name val="Calibri"/>
      <family val="2"/>
    </font>
    <font>
      <b/>
      <sz val="11"/>
      <color indexed="49"/>
      <name val="Calibri"/>
      <family val="2"/>
    </font>
    <font>
      <b/>
      <sz val="12"/>
      <color indexed="8"/>
      <name val="Arial"/>
      <family val="2"/>
    </font>
    <font>
      <b/>
      <i/>
      <sz val="12"/>
      <color indexed="8"/>
      <name val="Arial"/>
      <family val="2"/>
    </font>
    <font>
      <b/>
      <sz val="18"/>
      <color indexed="49"/>
      <name val="Cambria"/>
      <family val="2"/>
    </font>
    <font>
      <b/>
      <sz val="10"/>
      <color indexed="8"/>
      <name val="Arial"/>
      <family val="2"/>
    </font>
    <font>
      <b/>
      <sz val="12"/>
      <color indexed="9"/>
      <name val="Calibri"/>
      <family val="2"/>
    </font>
    <font>
      <b/>
      <sz val="12"/>
      <name val="Arial"/>
      <family val="2"/>
    </font>
    <font>
      <b/>
      <sz val="8"/>
      <color indexed="10"/>
      <name val="Arial"/>
      <family val="2"/>
    </font>
    <font>
      <b/>
      <sz val="14"/>
      <name val="Arial"/>
      <family val="2"/>
    </font>
    <font>
      <b/>
      <sz val="10"/>
      <name val="Arial"/>
      <family val="2"/>
    </font>
    <font>
      <u/>
      <sz val="10"/>
      <color indexed="12"/>
      <name val="Arial"/>
      <family val="2"/>
    </font>
    <font>
      <u/>
      <sz val="10"/>
      <color indexed="12"/>
      <name val="Times New Roman"/>
      <family val="1"/>
    </font>
    <font>
      <b/>
      <i/>
      <sz val="8"/>
      <name val="Arial"/>
      <family val="2"/>
    </font>
    <font>
      <i/>
      <sz val="8"/>
      <name val="Arial"/>
      <family val="2"/>
    </font>
    <font>
      <sz val="8"/>
      <name val="Arial"/>
      <family val="2"/>
    </font>
    <font>
      <sz val="8"/>
      <color indexed="8"/>
      <name val="Arial"/>
      <family val="2"/>
    </font>
    <font>
      <i/>
      <sz val="8"/>
      <color indexed="8"/>
      <name val="Arial"/>
      <family val="2"/>
    </font>
    <font>
      <b/>
      <sz val="8"/>
      <name val="Arial"/>
      <family val="2"/>
    </font>
    <font>
      <sz val="10"/>
      <name val="Times New Roman"/>
      <family val="1"/>
    </font>
    <font>
      <sz val="8"/>
      <color indexed="9"/>
      <name val="Arial"/>
      <family val="2"/>
    </font>
    <font>
      <sz val="8"/>
      <color indexed="10"/>
      <name val="Arial"/>
      <family val="2"/>
    </font>
    <font>
      <b/>
      <sz val="8"/>
      <color indexed="52"/>
      <name val="Arial"/>
      <family val="2"/>
    </font>
    <font>
      <sz val="8"/>
      <color indexed="52"/>
      <name val="Arial"/>
      <family val="2"/>
    </font>
    <font>
      <sz val="10"/>
      <color indexed="23"/>
      <name val="Courier New"/>
      <family val="3"/>
    </font>
    <font>
      <sz val="10"/>
      <name val="Courier New"/>
      <family val="3"/>
    </font>
    <font>
      <b/>
      <sz val="10"/>
      <color indexed="9"/>
      <name val="Arial"/>
      <family val="2"/>
    </font>
    <font>
      <b/>
      <sz val="10"/>
      <name val="Courier New"/>
      <family val="3"/>
    </font>
    <font>
      <sz val="8"/>
      <name val="Courier New"/>
      <family val="3"/>
    </font>
    <font>
      <b/>
      <i/>
      <sz val="10"/>
      <color indexed="19"/>
      <name val="Courier New"/>
      <family val="3"/>
    </font>
    <font>
      <b/>
      <i/>
      <sz val="10"/>
      <color indexed="38"/>
      <name val="Courier New"/>
      <family val="3"/>
    </font>
    <font>
      <b/>
      <i/>
      <sz val="10"/>
      <color indexed="59"/>
      <name val="Courier New"/>
      <family val="3"/>
    </font>
    <font>
      <i/>
      <sz val="10"/>
      <color indexed="12"/>
      <name val="Courier New"/>
      <family val="3"/>
    </font>
    <font>
      <b/>
      <sz val="11"/>
      <name val="Times New Roman"/>
      <family val="1"/>
    </font>
    <font>
      <b/>
      <sz val="10"/>
      <name val="Times New Roman"/>
      <family val="1"/>
    </font>
    <font>
      <sz val="10"/>
      <color indexed="62"/>
      <name val="Arial"/>
      <family val="2"/>
    </font>
    <font>
      <sz val="10"/>
      <color indexed="48"/>
      <name val="Arial"/>
      <family val="2"/>
    </font>
    <font>
      <b/>
      <sz val="10"/>
      <color indexed="62"/>
      <name val="Arial"/>
      <family val="2"/>
    </font>
    <font>
      <b/>
      <sz val="10"/>
      <color indexed="48"/>
      <name val="Arial"/>
      <family val="2"/>
    </font>
    <font>
      <b/>
      <sz val="18"/>
      <name val="Arial"/>
      <family val="2"/>
    </font>
    <font>
      <i/>
      <sz val="8"/>
      <color indexed="54"/>
      <name val="Arial"/>
      <family val="2"/>
    </font>
    <font>
      <sz val="8"/>
      <color indexed="62"/>
      <name val="Arial"/>
      <family val="2"/>
    </font>
    <font>
      <sz val="8"/>
      <color indexed="30"/>
      <name val="Arial"/>
      <family val="2"/>
    </font>
    <font>
      <u/>
      <sz val="10"/>
      <color indexed="30"/>
      <name val="Arial"/>
      <family val="2"/>
    </font>
    <font>
      <b/>
      <sz val="12"/>
      <name val="Times New Roman"/>
      <family val="1"/>
    </font>
    <font>
      <sz val="8"/>
      <color indexed="38"/>
      <name val="Arial"/>
      <family val="2"/>
    </font>
    <font>
      <b/>
      <sz val="12"/>
      <color indexed="23"/>
      <name val="Arial"/>
      <family val="2"/>
    </font>
    <font>
      <sz val="8"/>
      <color indexed="17"/>
      <name val="Arial"/>
      <family val="2"/>
    </font>
    <font>
      <b/>
      <sz val="8"/>
      <color indexed="53"/>
      <name val="Arial"/>
      <family val="2"/>
    </font>
    <font>
      <i/>
      <sz val="8"/>
      <color indexed="21"/>
      <name val="Arial"/>
      <family val="2"/>
    </font>
    <font>
      <sz val="9"/>
      <name val="Verdana"/>
      <family val="2"/>
    </font>
    <font>
      <sz val="10"/>
      <color indexed="21"/>
      <name val="Courier New"/>
      <family val="3"/>
    </font>
    <font>
      <sz val="10"/>
      <color indexed="17"/>
      <name val="Courier New"/>
      <family val="3"/>
    </font>
    <font>
      <i/>
      <sz val="9"/>
      <color indexed="19"/>
      <name val="Verdana"/>
      <family val="2"/>
    </font>
    <font>
      <i/>
      <sz val="9"/>
      <color indexed="38"/>
      <name val="Verdana"/>
      <family val="2"/>
    </font>
    <font>
      <i/>
      <sz val="9"/>
      <color indexed="59"/>
      <name val="Verdana"/>
      <family val="2"/>
    </font>
    <font>
      <sz val="9"/>
      <color indexed="18"/>
      <name val="Verdana"/>
      <family val="2"/>
    </font>
    <font>
      <sz val="9"/>
      <color indexed="32"/>
      <name val="Verdana"/>
      <family val="2"/>
    </font>
    <font>
      <sz val="9"/>
      <color indexed="12"/>
      <name val="Verdana"/>
      <family val="2"/>
    </font>
    <font>
      <b/>
      <sz val="9"/>
      <name val="Verdana"/>
      <family val="2"/>
    </font>
    <font>
      <b/>
      <sz val="10"/>
      <color indexed="21"/>
      <name val="Courier New"/>
      <family val="3"/>
    </font>
    <font>
      <b/>
      <sz val="10"/>
      <color indexed="17"/>
      <name val="Courier New"/>
      <family val="3"/>
    </font>
    <font>
      <b/>
      <i/>
      <sz val="9"/>
      <color indexed="19"/>
      <name val="Verdana"/>
      <family val="2"/>
    </font>
    <font>
      <b/>
      <i/>
      <sz val="9"/>
      <color indexed="38"/>
      <name val="Verdana"/>
      <family val="2"/>
    </font>
    <font>
      <b/>
      <i/>
      <sz val="9"/>
      <color indexed="59"/>
      <name val="Verdana"/>
      <family val="2"/>
    </font>
    <font>
      <b/>
      <sz val="9"/>
      <color indexed="18"/>
      <name val="Verdana"/>
      <family val="2"/>
    </font>
    <font>
      <b/>
      <sz val="9"/>
      <color indexed="32"/>
      <name val="Verdana"/>
      <family val="2"/>
    </font>
    <font>
      <b/>
      <sz val="9"/>
      <color indexed="12"/>
      <name val="Verdana"/>
      <family val="2"/>
    </font>
    <font>
      <b/>
      <sz val="9"/>
      <name val="Arial"/>
      <family val="2"/>
    </font>
    <font>
      <sz val="10"/>
      <color indexed="44"/>
      <name val="Arial"/>
      <family val="2"/>
    </font>
    <font>
      <sz val="10"/>
      <color indexed="41"/>
      <name val="Arial"/>
      <family val="2"/>
    </font>
    <font>
      <i/>
      <sz val="10"/>
      <name val="Arial"/>
      <family val="2"/>
    </font>
    <font>
      <sz val="10"/>
      <color indexed="42"/>
      <name val="Arial"/>
      <family val="2"/>
    </font>
    <font>
      <sz val="10"/>
      <name val="Arial"/>
      <family val="2"/>
      <charset val="1"/>
    </font>
    <font>
      <i/>
      <sz val="8"/>
      <color indexed="23"/>
      <name val="Arial"/>
      <family val="2"/>
    </font>
    <font>
      <b/>
      <sz val="18"/>
      <color indexed="18"/>
      <name val="Cambria"/>
      <family val="2"/>
    </font>
    <font>
      <b/>
      <sz val="15"/>
      <color indexed="18"/>
      <name val="Arial"/>
      <family val="2"/>
    </font>
    <font>
      <b/>
      <sz val="13"/>
      <color indexed="18"/>
      <name val="Arial"/>
      <family val="2"/>
    </font>
    <font>
      <b/>
      <sz val="11"/>
      <color indexed="18"/>
      <name val="Arial"/>
      <family val="2"/>
    </font>
    <font>
      <b/>
      <sz val="8"/>
      <color indexed="9"/>
      <name val="Arial"/>
      <family val="2"/>
    </font>
    <font>
      <vertAlign val="superscript"/>
      <sz val="8"/>
      <name val="Arial"/>
      <family val="2"/>
    </font>
    <font>
      <vertAlign val="superscript"/>
      <sz val="8"/>
      <color indexed="8"/>
      <name val="Arial"/>
      <family val="2"/>
    </font>
    <font>
      <b/>
      <i/>
      <sz val="8"/>
      <color indexed="8"/>
      <name val="Arial"/>
      <family val="2"/>
    </font>
    <font>
      <b/>
      <sz val="10"/>
      <name val="Arial"/>
      <family val="2"/>
      <charset val="1"/>
    </font>
    <font>
      <sz val="8"/>
      <name val="Arial"/>
      <family val="2"/>
      <charset val="1"/>
    </font>
    <font>
      <b/>
      <sz val="8"/>
      <name val="Arial"/>
      <family val="2"/>
      <charset val="1"/>
    </font>
    <font>
      <sz val="10"/>
      <color indexed="30"/>
      <name val="Arial"/>
      <family val="2"/>
    </font>
    <font>
      <i/>
      <sz val="8"/>
      <name val="Arial"/>
      <family val="2"/>
      <charset val="1"/>
    </font>
    <font>
      <sz val="10"/>
      <color indexed="54"/>
      <name val="Arial"/>
      <family val="2"/>
    </font>
    <font>
      <b/>
      <i/>
      <sz val="8"/>
      <name val="Arial"/>
      <family val="2"/>
      <charset val="1"/>
    </font>
    <font>
      <sz val="8"/>
      <name val="Arial"/>
      <family val="2"/>
    </font>
    <font>
      <sz val="10"/>
      <color indexed="56"/>
      <name val="Arial"/>
      <family val="2"/>
    </font>
    <font>
      <b/>
      <sz val="10"/>
      <color indexed="30"/>
      <name val="Arial"/>
      <family val="2"/>
    </font>
    <font>
      <b/>
      <sz val="10"/>
      <color indexed="56"/>
      <name val="Arial"/>
      <family val="2"/>
    </font>
    <font>
      <i/>
      <sz val="8"/>
      <color indexed="50"/>
      <name val="Arial"/>
      <family val="2"/>
    </font>
    <font>
      <i/>
      <sz val="8"/>
      <color indexed="57"/>
      <name val="Arial"/>
      <family val="2"/>
    </font>
    <font>
      <sz val="11"/>
      <color theme="1"/>
      <name val="Calibri"/>
      <family val="2"/>
      <scheme val="minor"/>
    </font>
    <font>
      <sz val="10"/>
      <color rgb="FF666699"/>
      <name val="Arial"/>
      <family val="2"/>
      <charset val="1"/>
    </font>
    <font>
      <sz val="8"/>
      <color rgb="FF000000"/>
      <name val="Arial1"/>
    </font>
    <font>
      <i/>
      <sz val="8"/>
      <color rgb="FF000000"/>
      <name val="Arial1"/>
    </font>
    <font>
      <b/>
      <sz val="8"/>
      <color rgb="FF000000"/>
      <name val="Arial1"/>
    </font>
    <font>
      <b/>
      <i/>
      <sz val="8"/>
      <color rgb="FF000000"/>
      <name val="Arial1"/>
    </font>
    <font>
      <b/>
      <sz val="10"/>
      <color rgb="FF000000"/>
      <name val="Arial1"/>
    </font>
    <font>
      <sz val="8"/>
      <color rgb="FFFF0000"/>
      <name val="Arial"/>
      <family val="2"/>
    </font>
    <font>
      <sz val="8"/>
      <color rgb="FFFF0000"/>
      <name val="Arial"/>
      <family val="2"/>
      <charset val="1"/>
    </font>
    <font>
      <b/>
      <u/>
      <sz val="8"/>
      <color theme="4"/>
      <name val="Arial"/>
      <family val="2"/>
    </font>
    <font>
      <sz val="8"/>
      <color theme="9" tint="-0.249977111117893"/>
      <name val="Arial"/>
      <family val="2"/>
    </font>
    <font>
      <sz val="8"/>
      <name val="Arial"/>
      <family val="2"/>
    </font>
    <font>
      <b/>
      <sz val="11"/>
      <color theme="1"/>
      <name val="Calibri"/>
      <family val="2"/>
      <scheme val="minor"/>
    </font>
    <font>
      <sz val="8"/>
      <name val="Times New Roman"/>
      <family val="1"/>
    </font>
    <font>
      <i/>
      <sz val="8"/>
      <name val="Times New Roman"/>
      <family val="1"/>
    </font>
    <font>
      <sz val="8"/>
      <color theme="1"/>
      <name val="Calibri"/>
      <family val="2"/>
      <scheme val="minor"/>
    </font>
    <font>
      <u/>
      <sz val="8"/>
      <color indexed="12"/>
      <name val="Times New Roman"/>
      <family val="1"/>
    </font>
    <font>
      <sz val="8"/>
      <color indexed="56"/>
      <name val="Arial"/>
      <family val="2"/>
    </font>
    <font>
      <b/>
      <sz val="8"/>
      <name val="Times New Roman"/>
      <family val="1"/>
    </font>
  </fonts>
  <fills count="75">
    <fill>
      <patternFill patternType="none"/>
    </fill>
    <fill>
      <patternFill patternType="gray125"/>
    </fill>
    <fill>
      <patternFill patternType="solid">
        <fgColor indexed="42"/>
        <bgColor indexed="37"/>
      </patternFill>
    </fill>
    <fill>
      <patternFill patternType="solid">
        <fgColor indexed="11"/>
        <bgColor indexed="49"/>
      </patternFill>
    </fill>
    <fill>
      <patternFill patternType="solid">
        <fgColor indexed="10"/>
        <bgColor indexed="19"/>
      </patternFill>
    </fill>
    <fill>
      <patternFill patternType="solid">
        <fgColor indexed="31"/>
        <bgColor indexed="42"/>
      </patternFill>
    </fill>
    <fill>
      <patternFill patternType="solid">
        <fgColor indexed="47"/>
        <bgColor indexed="60"/>
      </patternFill>
    </fill>
    <fill>
      <patternFill patternType="solid">
        <fgColor indexed="16"/>
        <bgColor indexed="36"/>
      </patternFill>
    </fill>
    <fill>
      <patternFill patternType="solid">
        <fgColor indexed="31"/>
        <bgColor indexed="48"/>
      </patternFill>
    </fill>
    <fill>
      <patternFill patternType="solid">
        <fgColor indexed="45"/>
        <bgColor indexed="29"/>
      </patternFill>
    </fill>
    <fill>
      <patternFill patternType="solid">
        <fgColor indexed="46"/>
        <bgColor indexed="24"/>
      </patternFill>
    </fill>
    <fill>
      <patternFill patternType="solid">
        <fgColor indexed="41"/>
        <bgColor indexed="56"/>
      </patternFill>
    </fill>
    <fill>
      <patternFill patternType="solid">
        <fgColor indexed="44"/>
        <bgColor indexed="30"/>
      </patternFill>
    </fill>
    <fill>
      <patternFill patternType="solid">
        <fgColor indexed="29"/>
        <bgColor indexed="45"/>
      </patternFill>
    </fill>
    <fill>
      <patternFill patternType="solid">
        <fgColor indexed="51"/>
        <bgColor indexed="53"/>
      </patternFill>
    </fill>
    <fill>
      <patternFill patternType="solid">
        <fgColor indexed="21"/>
        <bgColor indexed="54"/>
      </patternFill>
    </fill>
    <fill>
      <patternFill patternType="solid">
        <fgColor indexed="36"/>
        <bgColor indexed="16"/>
      </patternFill>
    </fill>
    <fill>
      <patternFill patternType="solid">
        <fgColor indexed="49"/>
        <bgColor indexed="15"/>
      </patternFill>
    </fill>
    <fill>
      <patternFill patternType="solid">
        <fgColor indexed="52"/>
        <bgColor indexed="22"/>
      </patternFill>
    </fill>
    <fill>
      <patternFill patternType="solid">
        <fgColor indexed="62"/>
        <bgColor indexed="54"/>
      </patternFill>
    </fill>
    <fill>
      <patternFill patternType="solid">
        <fgColor indexed="57"/>
        <bgColor indexed="17"/>
      </patternFill>
    </fill>
    <fill>
      <patternFill patternType="solid">
        <fgColor indexed="48"/>
        <bgColor indexed="31"/>
      </patternFill>
    </fill>
    <fill>
      <patternFill patternType="solid">
        <fgColor indexed="42"/>
        <bgColor indexed="27"/>
      </patternFill>
    </fill>
    <fill>
      <patternFill patternType="solid">
        <fgColor indexed="22"/>
        <bgColor indexed="53"/>
      </patternFill>
    </fill>
    <fill>
      <patternFill patternType="solid">
        <fgColor indexed="33"/>
        <bgColor indexed="28"/>
      </patternFill>
    </fill>
    <fill>
      <patternFill patternType="darkGray">
        <fgColor indexed="22"/>
        <bgColor indexed="53"/>
      </patternFill>
    </fill>
    <fill>
      <patternFill patternType="solid">
        <fgColor indexed="53"/>
        <bgColor indexed="22"/>
      </patternFill>
    </fill>
    <fill>
      <patternFill patternType="solid">
        <fgColor indexed="61"/>
        <bgColor indexed="14"/>
      </patternFill>
    </fill>
    <fill>
      <patternFill patternType="solid">
        <fgColor indexed="60"/>
        <bgColor indexed="47"/>
      </patternFill>
    </fill>
    <fill>
      <patternFill patternType="solid">
        <fgColor indexed="26"/>
        <bgColor indexed="32"/>
      </patternFill>
    </fill>
    <fill>
      <patternFill patternType="solid">
        <fgColor indexed="43"/>
        <bgColor indexed="13"/>
      </patternFill>
    </fill>
    <fill>
      <patternFill patternType="solid">
        <fgColor indexed="50"/>
        <bgColor indexed="38"/>
      </patternFill>
    </fill>
    <fill>
      <patternFill patternType="solid">
        <fgColor indexed="17"/>
        <bgColor indexed="57"/>
      </patternFill>
    </fill>
    <fill>
      <patternFill patternType="solid">
        <fgColor indexed="32"/>
        <bgColor indexed="9"/>
      </patternFill>
    </fill>
    <fill>
      <patternFill patternType="solid">
        <fgColor indexed="63"/>
        <bgColor indexed="36"/>
      </patternFill>
    </fill>
    <fill>
      <patternFill patternType="solid">
        <fgColor indexed="39"/>
        <bgColor indexed="32"/>
      </patternFill>
    </fill>
    <fill>
      <patternFill patternType="solid">
        <fgColor indexed="28"/>
        <bgColor indexed="33"/>
      </patternFill>
    </fill>
    <fill>
      <patternFill patternType="solid">
        <fgColor indexed="37"/>
        <bgColor indexed="42"/>
      </patternFill>
    </fill>
    <fill>
      <patternFill patternType="darkGray">
        <fgColor indexed="50"/>
        <bgColor indexed="55"/>
      </patternFill>
    </fill>
    <fill>
      <patternFill patternType="mediumGray">
        <fgColor indexed="38"/>
        <bgColor indexed="50"/>
      </patternFill>
    </fill>
    <fill>
      <patternFill patternType="solid">
        <fgColor indexed="27"/>
        <bgColor indexed="58"/>
      </patternFill>
    </fill>
    <fill>
      <patternFill patternType="solid">
        <fgColor indexed="15"/>
        <bgColor indexed="40"/>
      </patternFill>
    </fill>
    <fill>
      <patternFill patternType="solid">
        <fgColor indexed="40"/>
        <bgColor indexed="35"/>
      </patternFill>
    </fill>
    <fill>
      <patternFill patternType="solid">
        <fgColor indexed="30"/>
        <bgColor indexed="44"/>
      </patternFill>
    </fill>
    <fill>
      <patternFill patternType="solid">
        <fgColor indexed="20"/>
        <bgColor indexed="36"/>
      </patternFill>
    </fill>
    <fill>
      <patternFill patternType="darkGray">
        <fgColor indexed="19"/>
        <bgColor indexed="23"/>
      </patternFill>
    </fill>
    <fill>
      <patternFill patternType="solid">
        <fgColor indexed="25"/>
        <bgColor indexed="14"/>
      </patternFill>
    </fill>
    <fill>
      <patternFill patternType="solid">
        <fgColor indexed="55"/>
        <bgColor indexed="23"/>
      </patternFill>
    </fill>
    <fill>
      <patternFill patternType="solid">
        <fgColor indexed="34"/>
        <bgColor indexed="16"/>
      </patternFill>
    </fill>
    <fill>
      <patternFill patternType="solid">
        <fgColor indexed="13"/>
        <bgColor indexed="43"/>
      </patternFill>
    </fill>
    <fill>
      <patternFill patternType="solid">
        <fgColor indexed="27"/>
        <bgColor indexed="41"/>
      </patternFill>
    </fill>
    <fill>
      <patternFill patternType="solid">
        <fgColor indexed="49"/>
        <bgColor indexed="40"/>
      </patternFill>
    </fill>
    <fill>
      <patternFill patternType="solid">
        <fgColor indexed="44"/>
        <bgColor indexed="31"/>
      </patternFill>
    </fill>
    <fill>
      <patternFill patternType="solid">
        <fgColor indexed="26"/>
        <bgColor indexed="9"/>
      </patternFill>
    </fill>
    <fill>
      <patternFill patternType="solid">
        <fgColor indexed="9"/>
        <bgColor indexed="26"/>
      </patternFill>
    </fill>
    <fill>
      <patternFill patternType="solid">
        <fgColor indexed="9"/>
        <bgColor indexed="32"/>
      </patternFill>
    </fill>
    <fill>
      <patternFill patternType="solid">
        <fgColor indexed="31"/>
        <bgColor indexed="22"/>
      </patternFill>
    </fill>
    <fill>
      <patternFill patternType="solid">
        <fgColor indexed="31"/>
        <bgColor indexed="41"/>
      </patternFill>
    </fill>
    <fill>
      <patternFill patternType="solid">
        <fgColor indexed="26"/>
        <bgColor indexed="43"/>
      </patternFill>
    </fill>
    <fill>
      <patternFill patternType="solid">
        <fgColor indexed="14"/>
        <bgColor indexed="61"/>
      </patternFill>
    </fill>
    <fill>
      <patternFill patternType="solid">
        <fgColor indexed="56"/>
        <bgColor indexed="44"/>
      </patternFill>
    </fill>
    <fill>
      <patternFill patternType="solid">
        <fgColor indexed="58"/>
        <bgColor indexed="28"/>
      </patternFill>
    </fill>
    <fill>
      <patternFill patternType="solid">
        <fgColor indexed="54"/>
        <bgColor indexed="57"/>
      </patternFill>
    </fill>
    <fill>
      <patternFill patternType="solid">
        <fgColor indexed="38"/>
        <bgColor indexed="22"/>
      </patternFill>
    </fill>
    <fill>
      <patternFill patternType="mediumGray">
        <fgColor indexed="31"/>
        <bgColor indexed="22"/>
      </patternFill>
    </fill>
    <fill>
      <patternFill patternType="darkGray">
        <fgColor indexed="38"/>
        <bgColor indexed="22"/>
      </patternFill>
    </fill>
    <fill>
      <patternFill patternType="solid">
        <fgColor indexed="19"/>
        <bgColor indexed="23"/>
      </patternFill>
    </fill>
    <fill>
      <patternFill patternType="solid">
        <fgColor indexed="35"/>
        <bgColor indexed="40"/>
      </patternFill>
    </fill>
    <fill>
      <patternFill patternType="solid">
        <fgColor rgb="FFFFFFFF"/>
        <bgColor rgb="FFFFFFCC"/>
      </patternFill>
    </fill>
    <fill>
      <patternFill patternType="solid">
        <fgColor theme="0"/>
        <bgColor indexed="26"/>
      </patternFill>
    </fill>
    <fill>
      <patternFill patternType="solid">
        <fgColor theme="0"/>
        <bgColor indexed="64"/>
      </patternFill>
    </fill>
    <fill>
      <patternFill patternType="solid">
        <fgColor theme="0" tint="-0.14999847407452621"/>
        <bgColor indexed="64"/>
      </patternFill>
    </fill>
    <fill>
      <patternFill patternType="solid">
        <fgColor indexed="56"/>
        <bgColor indexed="40"/>
      </patternFill>
    </fill>
    <fill>
      <patternFill patternType="solid">
        <fgColor indexed="27"/>
        <bgColor indexed="42"/>
      </patternFill>
    </fill>
    <fill>
      <patternFill patternType="solid">
        <fgColor theme="0"/>
        <bgColor rgb="FFCCFFFF"/>
      </patternFill>
    </fill>
  </fills>
  <borders count="125">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medium">
        <color indexed="23"/>
      </left>
      <right style="medium">
        <color indexed="23"/>
      </right>
      <top style="medium">
        <color indexed="23"/>
      </top>
      <bottom style="thin">
        <color indexed="23"/>
      </bottom>
      <diagonal/>
    </border>
    <border>
      <left style="mediumDashed">
        <color indexed="29"/>
      </left>
      <right style="mediumDashed">
        <color indexed="29"/>
      </right>
      <top style="mediumDashed">
        <color indexed="29"/>
      </top>
      <bottom style="mediumDashed">
        <color indexed="29"/>
      </bottom>
      <diagonal/>
    </border>
    <border diagonalUp="1" diagonalDown="1">
      <left style="mediumDashed">
        <color indexed="8"/>
      </left>
      <right style="mediumDashed">
        <color indexed="8"/>
      </right>
      <top style="mediumDashed">
        <color indexed="8"/>
      </top>
      <bottom style="mediumDashed">
        <color indexed="8"/>
      </bottom>
      <diagonal style="thick">
        <color indexed="29"/>
      </diagonal>
    </border>
    <border diagonalUp="1" diagonalDown="1">
      <left style="mediumDashed">
        <color indexed="8"/>
      </left>
      <right style="mediumDashed">
        <color indexed="8"/>
      </right>
      <top style="mediumDashed">
        <color indexed="8"/>
      </top>
      <bottom style="mediumDashed">
        <color indexed="8"/>
      </bottom>
      <diagonal style="thick">
        <color indexed="54"/>
      </diagonal>
    </border>
    <border diagonalUp="1" diagonalDown="1">
      <left style="mediumDashed">
        <color indexed="8"/>
      </left>
      <right style="mediumDashed">
        <color indexed="8"/>
      </right>
      <top style="mediumDashed">
        <color indexed="8"/>
      </top>
      <bottom style="mediumDashed">
        <color indexed="8"/>
      </bottom>
      <diagonal style="thick">
        <color indexed="57"/>
      </diagonal>
    </border>
    <border diagonalUp="1" diagonalDown="1">
      <left style="mediumDashed">
        <color indexed="8"/>
      </left>
      <right style="mediumDashed">
        <color indexed="8"/>
      </right>
      <top style="mediumDashed">
        <color indexed="8"/>
      </top>
      <bottom style="mediumDashed">
        <color indexed="8"/>
      </bottom>
      <diagonal style="thick">
        <color indexed="38"/>
      </diagonal>
    </border>
    <border>
      <left style="mediumDashed">
        <color indexed="54"/>
      </left>
      <right style="mediumDashed">
        <color indexed="54"/>
      </right>
      <top style="mediumDashed">
        <color indexed="54"/>
      </top>
      <bottom style="mediumDashed">
        <color indexed="54"/>
      </bottom>
      <diagonal/>
    </border>
    <border>
      <left style="mediumDashed">
        <color indexed="57"/>
      </left>
      <right style="mediumDashed">
        <color indexed="57"/>
      </right>
      <top style="mediumDashed">
        <color indexed="57"/>
      </top>
      <bottom style="mediumDashed">
        <color indexed="57"/>
      </bottom>
      <diagonal/>
    </border>
    <border>
      <left style="mediumDashed">
        <color indexed="38"/>
      </left>
      <right style="mediumDashed">
        <color indexed="38"/>
      </right>
      <top style="mediumDashed">
        <color indexed="38"/>
      </top>
      <bottom style="mediumDashed">
        <color indexed="38"/>
      </bottom>
      <diagonal/>
    </border>
    <border>
      <left style="double">
        <color indexed="35"/>
      </left>
      <right style="double">
        <color indexed="35"/>
      </right>
      <top style="double">
        <color indexed="35"/>
      </top>
      <bottom style="double">
        <color indexed="35"/>
      </bottom>
      <diagonal/>
    </border>
    <border>
      <left style="double">
        <color indexed="58"/>
      </left>
      <right style="double">
        <color indexed="58"/>
      </right>
      <top style="double">
        <color indexed="58"/>
      </top>
      <bottom style="double">
        <color indexed="58"/>
      </bottom>
      <diagonal/>
    </border>
    <border>
      <left style="thin">
        <color indexed="8"/>
      </left>
      <right style="dotted">
        <color indexed="8"/>
      </right>
      <top style="thin">
        <color indexed="8"/>
      </top>
      <bottom style="thin">
        <color indexed="8"/>
      </bottom>
      <diagonal/>
    </border>
    <border>
      <left/>
      <right style="double">
        <color indexed="8"/>
      </right>
      <top style="thin">
        <color indexed="8"/>
      </top>
      <bottom style="thin">
        <color indexed="8"/>
      </bottom>
      <diagonal/>
    </border>
    <border diagonalUp="1" diagonalDown="1">
      <left style="double">
        <color indexed="8"/>
      </left>
      <right style="double">
        <color indexed="8"/>
      </right>
      <top style="double">
        <color indexed="8"/>
      </top>
      <bottom style="double">
        <color indexed="8"/>
      </bottom>
      <diagonal style="thick">
        <color indexed="8"/>
      </diagonal>
    </border>
    <border>
      <left style="double">
        <color indexed="8"/>
      </left>
      <right style="double">
        <color indexed="8"/>
      </right>
      <top style="double">
        <color indexed="8"/>
      </top>
      <bottom style="double">
        <color indexed="8"/>
      </bottom>
      <diagonal/>
    </border>
    <border diagonalUp="1" diagonalDown="1">
      <left style="mediumDashDot">
        <color indexed="8"/>
      </left>
      <right style="mediumDashDot">
        <color indexed="8"/>
      </right>
      <top style="mediumDashDot">
        <color indexed="8"/>
      </top>
      <bottom style="mediumDashDot">
        <color indexed="8"/>
      </bottom>
      <diagonal style="thick">
        <color indexed="8"/>
      </diagonal>
    </border>
    <border>
      <left style="mediumDashDot">
        <color indexed="8"/>
      </left>
      <right style="mediumDashDot">
        <color indexed="8"/>
      </right>
      <top style="mediumDashDot">
        <color indexed="8"/>
      </top>
      <bottom style="mediumDashDot">
        <color indexed="8"/>
      </bottom>
      <diagonal/>
    </border>
    <border>
      <left style="double">
        <color indexed="8"/>
      </left>
      <right/>
      <top style="double">
        <color indexed="8"/>
      </top>
      <bottom style="double">
        <color indexed="8"/>
      </bottom>
      <diagonal/>
    </border>
    <border>
      <left/>
      <right style="double">
        <color indexed="8"/>
      </right>
      <top style="double">
        <color indexed="8"/>
      </top>
      <bottom style="double">
        <color indexed="8"/>
      </bottom>
      <diagonal/>
    </border>
    <border>
      <left style="thin">
        <color indexed="8"/>
      </left>
      <right style="thin">
        <color indexed="8"/>
      </right>
      <top style="thin">
        <color indexed="8"/>
      </top>
      <bottom style="thin">
        <color indexed="8"/>
      </bottom>
      <diagonal/>
    </border>
    <border>
      <left style="thin">
        <color indexed="21"/>
      </left>
      <right style="thin">
        <color indexed="21"/>
      </right>
      <top style="thin">
        <color indexed="21"/>
      </top>
      <bottom style="thin">
        <color indexed="21"/>
      </bottom>
      <diagonal/>
    </border>
    <border>
      <left style="thin">
        <color indexed="30"/>
      </left>
      <right style="thin">
        <color indexed="30"/>
      </right>
      <top style="thin">
        <color indexed="30"/>
      </top>
      <bottom style="thin">
        <color indexed="30"/>
      </bottom>
      <diagonal/>
    </border>
    <border>
      <left style="thin">
        <color indexed="22"/>
      </left>
      <right style="thin">
        <color indexed="22"/>
      </right>
      <top style="thin">
        <color indexed="22"/>
      </top>
      <bottom style="thin">
        <color indexed="22"/>
      </bottom>
      <diagonal/>
    </border>
    <border>
      <left style="thin">
        <color indexed="62"/>
      </left>
      <right style="thin">
        <color indexed="62"/>
      </right>
      <top style="thin">
        <color indexed="62"/>
      </top>
      <bottom style="thin">
        <color indexed="62"/>
      </bottom>
      <diagonal/>
    </border>
    <border>
      <left style="thin">
        <color indexed="48"/>
      </left>
      <right style="thin">
        <color indexed="48"/>
      </right>
      <top style="thin">
        <color indexed="48"/>
      </top>
      <bottom style="thin">
        <color indexed="48"/>
      </bottom>
      <diagonal/>
    </border>
    <border>
      <left style="thin">
        <color indexed="53"/>
      </left>
      <right style="thin">
        <color indexed="53"/>
      </right>
      <top style="thin">
        <color indexed="53"/>
      </top>
      <bottom style="thin">
        <color indexed="53"/>
      </bottom>
      <diagonal/>
    </border>
    <border>
      <left style="thick">
        <color indexed="10"/>
      </left>
      <right style="thick">
        <color indexed="10"/>
      </right>
      <top style="thin">
        <color indexed="10"/>
      </top>
      <bottom style="thin">
        <color indexed="10"/>
      </bottom>
      <diagonal/>
    </border>
    <border>
      <left style="thin">
        <color indexed="24"/>
      </left>
      <right style="thin">
        <color indexed="24"/>
      </right>
      <top style="thin">
        <color indexed="24"/>
      </top>
      <bottom style="thin">
        <color indexed="24"/>
      </bottom>
      <diagonal/>
    </border>
    <border diagonalUp="1" diagonalDown="1">
      <left/>
      <right style="dashDot">
        <color indexed="8"/>
      </right>
      <top style="dashDot">
        <color indexed="8"/>
      </top>
      <bottom style="dashDot">
        <color indexed="8"/>
      </bottom>
      <diagonal style="thick">
        <color indexed="8"/>
      </diagonal>
    </border>
    <border>
      <left style="dashDot">
        <color indexed="8"/>
      </left>
      <right/>
      <top style="dashDot">
        <color indexed="8"/>
      </top>
      <bottom style="dashDot">
        <color indexed="8"/>
      </bottom>
      <diagonal/>
    </border>
    <border diagonalUp="1" diagonalDown="1">
      <left style="dashed">
        <color indexed="8"/>
      </left>
      <right style="dashed">
        <color indexed="8"/>
      </right>
      <top/>
      <bottom/>
      <diagonal style="thick">
        <color indexed="8"/>
      </diagonal>
    </border>
    <border>
      <left/>
      <right/>
      <top/>
      <bottom style="thick">
        <color indexed="22"/>
      </bottom>
      <diagonal/>
    </border>
    <border>
      <left/>
      <right/>
      <top/>
      <bottom style="medium">
        <color indexed="49"/>
      </bottom>
      <diagonal/>
    </border>
    <border>
      <left/>
      <right/>
      <top/>
      <bottom style="thick">
        <color indexed="62"/>
      </bottom>
      <diagonal/>
    </border>
    <border>
      <left/>
      <right/>
      <top/>
      <bottom style="medium">
        <color indexed="21"/>
      </bottom>
      <diagonal/>
    </border>
    <border>
      <left/>
      <right/>
      <top style="double">
        <color indexed="8"/>
      </top>
      <bottom/>
      <diagonal/>
    </border>
    <border>
      <left style="double">
        <color indexed="53"/>
      </left>
      <right style="double">
        <color indexed="53"/>
      </right>
      <top style="double">
        <color indexed="53"/>
      </top>
      <bottom style="double">
        <color indexed="53"/>
      </bottom>
      <diagonal/>
    </border>
    <border>
      <left/>
      <right/>
      <top style="thin">
        <color indexed="8"/>
      </top>
      <bottom style="thin">
        <color indexed="8"/>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right/>
      <top style="hair">
        <color indexed="8"/>
      </top>
      <bottom style="hair">
        <color indexed="8"/>
      </bottom>
      <diagonal/>
    </border>
    <border>
      <left style="thin">
        <color indexed="8"/>
      </left>
      <right/>
      <top/>
      <bottom style="thin">
        <color indexed="8"/>
      </bottom>
      <diagonal/>
    </border>
    <border>
      <left/>
      <right/>
      <top/>
      <bottom style="thin">
        <color indexed="8"/>
      </bottom>
      <diagonal/>
    </border>
    <border>
      <left style="thin">
        <color indexed="8"/>
      </left>
      <right style="thin">
        <color indexed="8"/>
      </right>
      <top/>
      <bottom/>
      <diagonal/>
    </border>
    <border>
      <left/>
      <right style="thin">
        <color indexed="8"/>
      </right>
      <top/>
      <bottom/>
      <diagonal/>
    </border>
    <border>
      <left/>
      <right style="thin">
        <color indexed="8"/>
      </right>
      <top/>
      <bottom style="thin">
        <color indexed="8"/>
      </bottom>
      <diagonal/>
    </border>
    <border>
      <left/>
      <right style="thin">
        <color indexed="8"/>
      </right>
      <top style="thin">
        <color indexed="8"/>
      </top>
      <bottom style="thin">
        <color indexed="8"/>
      </bottom>
      <diagonal/>
    </border>
    <border>
      <left/>
      <right/>
      <top style="thin">
        <color indexed="64"/>
      </top>
      <bottom style="thin">
        <color indexed="8"/>
      </bottom>
      <diagonal/>
    </border>
    <border>
      <left/>
      <right/>
      <top/>
      <bottom style="thin">
        <color indexed="64"/>
      </bottom>
      <diagonal/>
    </border>
    <border>
      <left/>
      <right style="thin">
        <color indexed="8"/>
      </right>
      <top style="thin">
        <color indexed="8"/>
      </top>
      <bottom/>
      <diagonal/>
    </border>
    <border>
      <left/>
      <right style="thin">
        <color indexed="64"/>
      </right>
      <top/>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8"/>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8"/>
      </top>
      <bottom style="thin">
        <color indexed="64"/>
      </bottom>
      <diagonal/>
    </border>
    <border>
      <left style="thin">
        <color indexed="64"/>
      </left>
      <right style="thin">
        <color indexed="64"/>
      </right>
      <top style="thin">
        <color indexed="8"/>
      </top>
      <bottom/>
      <diagonal/>
    </border>
    <border>
      <left/>
      <right style="thin">
        <color indexed="64"/>
      </right>
      <top style="thin">
        <color indexed="8"/>
      </top>
      <bottom style="thin">
        <color indexed="8"/>
      </bottom>
      <diagonal/>
    </border>
    <border>
      <left/>
      <right style="thin">
        <color indexed="64"/>
      </right>
      <top style="thin">
        <color indexed="8"/>
      </top>
      <bottom/>
      <diagonal/>
    </border>
    <border>
      <left/>
      <right style="thin">
        <color indexed="64"/>
      </right>
      <top style="hair">
        <color indexed="8"/>
      </top>
      <bottom style="hair">
        <color indexed="8"/>
      </bottom>
      <diagonal/>
    </border>
    <border>
      <left/>
      <right style="thin">
        <color indexed="64"/>
      </right>
      <top style="thin">
        <color indexed="64"/>
      </top>
      <bottom style="thin">
        <color indexed="8"/>
      </bottom>
      <diagonal/>
    </border>
    <border>
      <left/>
      <right style="thin">
        <color indexed="64"/>
      </right>
      <top/>
      <bottom style="thin">
        <color indexed="8"/>
      </bottom>
      <diagonal/>
    </border>
    <border>
      <left/>
      <right style="thin">
        <color indexed="64"/>
      </right>
      <top style="thin">
        <color indexed="8"/>
      </top>
      <bottom style="thin">
        <color indexed="64"/>
      </bottom>
      <diagonal/>
    </border>
    <border>
      <left style="thin">
        <color indexed="64"/>
      </left>
      <right/>
      <top style="thin">
        <color indexed="8"/>
      </top>
      <bottom style="thin">
        <color indexed="8"/>
      </bottom>
      <diagonal/>
    </border>
    <border>
      <left style="thin">
        <color indexed="8"/>
      </left>
      <right style="thin">
        <color indexed="8"/>
      </right>
      <top style="thin">
        <color indexed="64"/>
      </top>
      <bottom style="thin">
        <color indexed="8"/>
      </bottom>
      <diagonal/>
    </border>
    <border>
      <left style="thin">
        <color indexed="64"/>
      </left>
      <right/>
      <top style="thin">
        <color indexed="8"/>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64"/>
      </left>
      <right/>
      <top style="thin">
        <color indexed="64"/>
      </top>
      <bottom/>
      <diagonal/>
    </border>
    <border>
      <left style="thin">
        <color indexed="64"/>
      </left>
      <right style="hair">
        <color indexed="8"/>
      </right>
      <top style="thin">
        <color indexed="64"/>
      </top>
      <bottom/>
      <diagonal/>
    </border>
    <border>
      <left style="hair">
        <color indexed="8"/>
      </left>
      <right style="thin">
        <color indexed="64"/>
      </right>
      <top style="thin">
        <color indexed="64"/>
      </top>
      <bottom/>
      <diagonal/>
    </border>
    <border>
      <left style="thin">
        <color indexed="64"/>
      </left>
      <right style="hair">
        <color indexed="8"/>
      </right>
      <top/>
      <bottom/>
      <diagonal/>
    </border>
    <border>
      <left style="hair">
        <color indexed="8"/>
      </left>
      <right style="thin">
        <color indexed="64"/>
      </right>
      <top/>
      <bottom/>
      <diagonal/>
    </border>
    <border>
      <left/>
      <right/>
      <top style="thin">
        <color indexed="8"/>
      </top>
      <bottom style="thin">
        <color indexed="56"/>
      </bottom>
      <diagonal/>
    </border>
    <border>
      <left style="thin">
        <color indexed="8"/>
      </left>
      <right/>
      <top style="thin">
        <color indexed="56"/>
      </top>
      <bottom/>
      <diagonal/>
    </border>
    <border>
      <left/>
      <right/>
      <top style="thin">
        <color indexed="56"/>
      </top>
      <bottom/>
      <diagonal/>
    </border>
    <border>
      <left style="thin">
        <color indexed="8"/>
      </left>
      <right/>
      <top/>
      <bottom style="thin">
        <color indexed="56"/>
      </bottom>
      <diagonal/>
    </border>
    <border>
      <left/>
      <right/>
      <top/>
      <bottom style="thin">
        <color indexed="56"/>
      </bottom>
      <diagonal/>
    </border>
    <border>
      <left style="thin">
        <color indexed="8"/>
      </left>
      <right/>
      <top style="thin">
        <color indexed="56"/>
      </top>
      <bottom style="thin">
        <color indexed="56"/>
      </bottom>
      <diagonal/>
    </border>
    <border>
      <left/>
      <right/>
      <top style="thin">
        <color indexed="56"/>
      </top>
      <bottom style="thin">
        <color indexed="56"/>
      </bottom>
      <diagonal/>
    </border>
    <border>
      <left/>
      <right style="thin">
        <color indexed="22"/>
      </right>
      <top/>
      <bottom/>
      <diagonal/>
    </border>
    <border>
      <left/>
      <right style="thin">
        <color indexed="8"/>
      </right>
      <top style="thin">
        <color indexed="8"/>
      </top>
      <bottom style="thin">
        <color indexed="56"/>
      </bottom>
      <diagonal/>
    </border>
    <border>
      <left/>
      <right style="thin">
        <color indexed="56"/>
      </right>
      <top style="thin">
        <color indexed="56"/>
      </top>
      <bottom/>
      <diagonal/>
    </border>
    <border>
      <left/>
      <right style="thin">
        <color indexed="56"/>
      </right>
      <top/>
      <bottom/>
      <diagonal/>
    </border>
    <border>
      <left/>
      <right style="thin">
        <color indexed="56"/>
      </right>
      <top/>
      <bottom style="thin">
        <color indexed="56"/>
      </bottom>
      <diagonal/>
    </border>
    <border>
      <left/>
      <right style="thin">
        <color indexed="56"/>
      </right>
      <top style="thin">
        <color indexed="56"/>
      </top>
      <bottom style="thin">
        <color indexed="56"/>
      </bottom>
      <diagonal/>
    </border>
    <border>
      <left style="thin">
        <color indexed="64"/>
      </left>
      <right style="thin">
        <color indexed="64"/>
      </right>
      <top style="hair">
        <color indexed="8"/>
      </top>
      <bottom style="hair">
        <color indexed="8"/>
      </bottom>
      <diagonal/>
    </border>
    <border>
      <left style="thin">
        <color indexed="64"/>
      </left>
      <right style="thin">
        <color indexed="64"/>
      </right>
      <top style="hair">
        <color indexed="8"/>
      </top>
      <bottom style="thin">
        <color indexed="64"/>
      </bottom>
      <diagonal/>
    </border>
    <border>
      <left/>
      <right/>
      <top style="hair">
        <color indexed="8"/>
      </top>
      <bottom style="thin">
        <color indexed="64"/>
      </bottom>
      <diagonal/>
    </border>
    <border>
      <left/>
      <right style="thin">
        <color indexed="64"/>
      </right>
      <top style="hair">
        <color indexed="8"/>
      </top>
      <bottom style="thin">
        <color indexed="64"/>
      </bottom>
      <diagonal/>
    </border>
    <border>
      <left style="hair">
        <color indexed="8"/>
      </left>
      <right/>
      <top style="hair">
        <color indexed="8"/>
      </top>
      <bottom/>
      <diagonal/>
    </border>
    <border>
      <left style="hair">
        <color indexed="8"/>
      </left>
      <right/>
      <top/>
      <bottom/>
      <diagonal/>
    </border>
    <border>
      <left style="thin">
        <color indexed="64"/>
      </left>
      <right style="thin">
        <color indexed="64"/>
      </right>
      <top style="thin">
        <color indexed="64"/>
      </top>
      <bottom style="thin">
        <color indexed="8"/>
      </bottom>
      <diagonal/>
    </border>
    <border>
      <left style="thin">
        <color indexed="64"/>
      </left>
      <right/>
      <top style="thin">
        <color indexed="64"/>
      </top>
      <bottom style="thin">
        <color indexed="8"/>
      </bottom>
      <diagonal/>
    </border>
    <border>
      <left style="thin">
        <color indexed="64"/>
      </left>
      <right/>
      <top style="hair">
        <color indexed="8"/>
      </top>
      <bottom/>
      <diagonal/>
    </border>
    <border>
      <left/>
      <right/>
      <top style="hair">
        <color indexed="8"/>
      </top>
      <bottom/>
      <diagonal/>
    </border>
    <border>
      <left/>
      <right style="thin">
        <color indexed="64"/>
      </right>
      <top style="hair">
        <color indexed="8"/>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indexed="56"/>
      </right>
      <top/>
      <bottom style="thin">
        <color indexed="8"/>
      </bottom>
      <diagonal/>
    </border>
    <border>
      <left style="thin">
        <color indexed="64"/>
      </left>
      <right style="thin">
        <color indexed="8"/>
      </right>
      <top style="thin">
        <color indexed="64"/>
      </top>
      <bottom style="thin">
        <color indexed="64"/>
      </bottom>
      <diagonal/>
    </border>
    <border>
      <left style="thin">
        <color indexed="8"/>
      </left>
      <right/>
      <top style="thin">
        <color indexed="64"/>
      </top>
      <bottom style="thin">
        <color indexed="64"/>
      </bottom>
      <diagonal/>
    </border>
    <border>
      <left style="thin">
        <color indexed="56"/>
      </left>
      <right style="thin">
        <color indexed="56"/>
      </right>
      <top style="thin">
        <color indexed="56"/>
      </top>
      <bottom style="thin">
        <color indexed="56"/>
      </bottom>
      <diagonal/>
    </border>
  </borders>
  <cellStyleXfs count="571">
    <xf numFmtId="0" fontId="0" fillId="0" borderId="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33"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2"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6"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3" borderId="0" applyNumberFormat="0" applyBorder="0" applyAlignment="0" applyProtection="0"/>
    <xf numFmtId="0" fontId="30" fillId="10"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4" fillId="15" borderId="0" applyNumberFormat="0" applyBorder="0" applyAlignment="0" applyProtection="0"/>
    <xf numFmtId="0" fontId="34" fillId="13" borderId="0" applyNumberFormat="0" applyBorder="0" applyAlignment="0" applyProtection="0"/>
    <xf numFmtId="0" fontId="34" fillId="3" borderId="0" applyNumberFormat="0" applyBorder="0" applyAlignment="0" applyProtection="0"/>
    <xf numFmtId="0" fontId="34" fillId="16" borderId="0" applyNumberFormat="0" applyBorder="0" applyAlignment="0" applyProtection="0"/>
    <xf numFmtId="0" fontId="34" fillId="17" borderId="0" applyNumberFormat="0" applyBorder="0" applyAlignment="0" applyProtection="0"/>
    <xf numFmtId="0" fontId="34" fillId="18" borderId="0" applyNumberFormat="0" applyBorder="0" applyAlignment="0" applyProtection="0"/>
    <xf numFmtId="0" fontId="34" fillId="19" borderId="0" applyNumberFormat="0" applyBorder="0" applyAlignment="0" applyProtection="0"/>
    <xf numFmtId="0" fontId="34" fillId="4" borderId="0" applyNumberFormat="0" applyBorder="0" applyAlignment="0" applyProtection="0"/>
    <xf numFmtId="0" fontId="34" fillId="20" borderId="0" applyNumberFormat="0" applyBorder="0" applyAlignment="0" applyProtection="0"/>
    <xf numFmtId="0" fontId="34" fillId="16" borderId="0" applyNumberFormat="0" applyBorder="0" applyAlignment="0" applyProtection="0"/>
    <xf numFmtId="0" fontId="34" fillId="17" borderId="0" applyNumberFormat="0" applyBorder="0" applyAlignment="0" applyProtection="0"/>
    <xf numFmtId="0" fontId="34" fillId="21" borderId="0" applyNumberFormat="0" applyBorder="0" applyAlignment="0" applyProtection="0"/>
    <xf numFmtId="0" fontId="35" fillId="0" borderId="0" applyNumberFormat="0" applyFill="0" applyBorder="0" applyAlignment="0" applyProtection="0"/>
    <xf numFmtId="0" fontId="7" fillId="22" borderId="0" applyNumberFormat="0" applyBorder="0" applyAlignment="0" applyProtection="0"/>
    <xf numFmtId="0" fontId="36" fillId="23" borderId="1" applyNumberFormat="0" applyAlignment="0" applyProtection="0"/>
    <xf numFmtId="0" fontId="37" fillId="0" borderId="2" applyNumberFormat="0" applyFill="0" applyAlignment="0" applyProtection="0"/>
    <xf numFmtId="0" fontId="38" fillId="23" borderId="3">
      <alignment horizontal="center" vertical="center"/>
    </xf>
    <xf numFmtId="0" fontId="38" fillId="23" borderId="3">
      <alignment horizontal="center" vertical="center"/>
    </xf>
    <xf numFmtId="0" fontId="38" fillId="23" borderId="3">
      <alignment horizontal="center" vertical="center"/>
    </xf>
    <xf numFmtId="49" fontId="39" fillId="10" borderId="4">
      <alignment horizontal="center" vertical="center" wrapText="1"/>
    </xf>
    <xf numFmtId="49" fontId="39" fillId="24" borderId="4">
      <alignment horizontal="center" vertical="center" wrapText="1"/>
    </xf>
    <xf numFmtId="49" fontId="39" fillId="21" borderId="5">
      <alignment horizontal="center" vertical="center" wrapText="1"/>
    </xf>
    <xf numFmtId="49" fontId="39" fillId="25" borderId="5">
      <alignment horizontal="center" vertical="center" wrapText="1"/>
    </xf>
    <xf numFmtId="49" fontId="39" fillId="26" borderId="5">
      <alignment horizontal="center" vertical="center" wrapText="1"/>
    </xf>
    <xf numFmtId="49" fontId="39" fillId="27" borderId="5">
      <alignment horizontal="center" vertical="center" wrapText="1"/>
    </xf>
    <xf numFmtId="49" fontId="39" fillId="28" borderId="5">
      <alignment horizontal="center" vertical="center" wrapText="1"/>
    </xf>
    <xf numFmtId="49" fontId="39" fillId="24" borderId="5">
      <alignment horizontal="center" vertical="center" wrapText="1"/>
    </xf>
    <xf numFmtId="49" fontId="39" fillId="27" borderId="6">
      <alignment horizontal="center" vertical="center" wrapText="1"/>
    </xf>
    <xf numFmtId="49" fontId="39" fillId="28" borderId="7">
      <alignment horizontal="center" vertical="center" wrapText="1"/>
    </xf>
    <xf numFmtId="49" fontId="39" fillId="24" borderId="8">
      <alignment horizontal="center" vertical="center" wrapText="1"/>
    </xf>
    <xf numFmtId="49" fontId="39" fillId="21" borderId="6">
      <alignment horizontal="center" vertical="center" wrapText="1"/>
    </xf>
    <xf numFmtId="49" fontId="39" fillId="25" borderId="7">
      <alignment horizontal="center" vertical="center" wrapText="1"/>
    </xf>
    <xf numFmtId="49" fontId="39" fillId="26" borderId="8">
      <alignment horizontal="center" vertical="center" wrapText="1"/>
    </xf>
    <xf numFmtId="49" fontId="39" fillId="10" borderId="9">
      <alignment horizontal="center" vertical="center" wrapText="1"/>
    </xf>
    <xf numFmtId="49" fontId="39" fillId="24" borderId="10">
      <alignment horizontal="center" vertical="center" wrapText="1"/>
    </xf>
    <xf numFmtId="49" fontId="39" fillId="10" borderId="11">
      <alignment horizontal="center" vertical="center" wrapText="1"/>
    </xf>
    <xf numFmtId="0" fontId="40" fillId="19" borderId="12">
      <alignment horizontal="left" vertical="center"/>
    </xf>
    <xf numFmtId="0" fontId="40" fillId="19" borderId="13">
      <alignment horizontal="left" vertical="center"/>
    </xf>
    <xf numFmtId="0" fontId="40" fillId="19" borderId="12">
      <alignment horizontal="left" vertical="center"/>
    </xf>
    <xf numFmtId="0" fontId="41" fillId="29" borderId="14">
      <alignment horizontal="center" vertical="center"/>
    </xf>
    <xf numFmtId="0" fontId="41" fillId="29" borderId="14">
      <alignment horizontal="center" vertical="center"/>
    </xf>
    <xf numFmtId="0" fontId="42" fillId="30" borderId="15">
      <alignment horizontal="left" vertical="top" wrapText="1"/>
    </xf>
    <xf numFmtId="0" fontId="42" fillId="30" borderId="15">
      <alignment horizontal="left" vertical="top" wrapText="1"/>
    </xf>
    <xf numFmtId="0" fontId="42" fillId="30" borderId="15">
      <alignment horizontal="left" vertical="top" wrapText="1"/>
    </xf>
    <xf numFmtId="49" fontId="39" fillId="31" borderId="16">
      <alignment vertical="center" wrapText="1"/>
    </xf>
    <xf numFmtId="49" fontId="39" fillId="31" borderId="16">
      <alignment vertical="center" wrapText="1"/>
    </xf>
    <xf numFmtId="49" fontId="39" fillId="31" borderId="16">
      <alignment vertical="center" wrapText="1"/>
    </xf>
    <xf numFmtId="49" fontId="39" fillId="32" borderId="16">
      <alignment wrapText="1"/>
    </xf>
    <xf numFmtId="49" fontId="39" fillId="32" borderId="16">
      <alignment wrapText="1"/>
    </xf>
    <xf numFmtId="49" fontId="39" fillId="33" borderId="17">
      <alignment wrapText="1"/>
    </xf>
    <xf numFmtId="49" fontId="39" fillId="33" borderId="17">
      <alignment wrapText="1"/>
    </xf>
    <xf numFmtId="49" fontId="39" fillId="34" borderId="16">
      <alignment vertical="center" wrapText="1"/>
    </xf>
    <xf numFmtId="49" fontId="39" fillId="35" borderId="16">
      <alignment vertical="center" wrapText="1"/>
    </xf>
    <xf numFmtId="49" fontId="39" fillId="36" borderId="16">
      <alignment vertical="center" wrapText="1"/>
    </xf>
    <xf numFmtId="49" fontId="39" fillId="37" borderId="16">
      <alignment wrapText="1"/>
    </xf>
    <xf numFmtId="49" fontId="39" fillId="37" borderId="16">
      <alignment wrapText="1"/>
    </xf>
    <xf numFmtId="49" fontId="39" fillId="35" borderId="16">
      <alignment wrapText="1"/>
    </xf>
    <xf numFmtId="49" fontId="39" fillId="20" borderId="16">
      <alignment vertical="center" wrapText="1"/>
    </xf>
    <xf numFmtId="49" fontId="39" fillId="38" borderId="16">
      <alignment vertical="center" wrapText="1"/>
    </xf>
    <xf numFmtId="49" fontId="39" fillId="39" borderId="16">
      <alignment vertical="center" wrapText="1"/>
    </xf>
    <xf numFmtId="49" fontId="39" fillId="34" borderId="16">
      <alignment vertical="center" wrapText="1"/>
    </xf>
    <xf numFmtId="49" fontId="39" fillId="14" borderId="16">
      <alignment vertical="center" wrapText="1"/>
    </xf>
    <xf numFmtId="49" fontId="39" fillId="11" borderId="18">
      <alignment vertical="center" wrapText="1"/>
    </xf>
    <xf numFmtId="49" fontId="39" fillId="35" borderId="18">
      <alignment vertical="center" wrapText="1"/>
    </xf>
    <xf numFmtId="49" fontId="39" fillId="40" borderId="18">
      <alignment vertical="center" wrapText="1"/>
    </xf>
    <xf numFmtId="49" fontId="43" fillId="9" borderId="19">
      <alignment vertical="center" wrapText="1" shrinkToFit="1"/>
    </xf>
    <xf numFmtId="49" fontId="44" fillId="9" borderId="19">
      <alignment vertical="center" wrapText="1" shrinkToFit="1"/>
    </xf>
    <xf numFmtId="49" fontId="45" fillId="9" borderId="19">
      <alignment vertical="center" wrapText="1" shrinkToFit="1"/>
    </xf>
    <xf numFmtId="49" fontId="46" fillId="9" borderId="19">
      <alignment vertical="center" wrapText="1"/>
    </xf>
    <xf numFmtId="49" fontId="46" fillId="9" borderId="19">
      <alignment vertical="center" wrapText="1"/>
    </xf>
    <xf numFmtId="49" fontId="39" fillId="6" borderId="19">
      <alignment vertical="center" wrapText="1"/>
    </xf>
    <xf numFmtId="49" fontId="39" fillId="6" borderId="19">
      <alignment vertical="center" wrapText="1"/>
    </xf>
    <xf numFmtId="49" fontId="39" fillId="6" borderId="19">
      <alignment vertical="center" wrapText="1"/>
    </xf>
    <xf numFmtId="49" fontId="46" fillId="41" borderId="19">
      <alignment vertical="center" wrapText="1" shrinkToFit="1"/>
    </xf>
    <xf numFmtId="49" fontId="46" fillId="41" borderId="19">
      <alignment vertical="center" wrapText="1" shrinkToFit="1"/>
    </xf>
    <xf numFmtId="49" fontId="46" fillId="42" borderId="19">
      <alignment vertical="center" wrapText="1" shrinkToFit="1"/>
    </xf>
    <xf numFmtId="49" fontId="39" fillId="43" borderId="19">
      <alignment vertical="center" wrapText="1"/>
    </xf>
    <xf numFmtId="49" fontId="39" fillId="43" borderId="19">
      <alignment vertical="center" wrapText="1"/>
    </xf>
    <xf numFmtId="49" fontId="39" fillId="44" borderId="19">
      <alignment vertical="center" wrapText="1"/>
    </xf>
    <xf numFmtId="49" fontId="47" fillId="26" borderId="20">
      <alignment vertical="center" wrapText="1"/>
    </xf>
    <xf numFmtId="49" fontId="47" fillId="34" borderId="20">
      <alignment vertical="center" wrapText="1"/>
    </xf>
    <xf numFmtId="49" fontId="47" fillId="34" borderId="20">
      <alignment vertical="center" wrapText="1"/>
    </xf>
    <xf numFmtId="0" fontId="48" fillId="16" borderId="21">
      <alignment horizontal="left" vertical="center" wrapText="1"/>
    </xf>
    <xf numFmtId="0" fontId="48" fillId="16" borderId="21">
      <alignment horizontal="left" vertical="center" wrapText="1"/>
    </xf>
    <xf numFmtId="49" fontId="39" fillId="45" borderId="22">
      <alignment vertical="center" wrapText="1"/>
    </xf>
    <xf numFmtId="49" fontId="39" fillId="18" borderId="22">
      <alignment vertical="center" wrapText="1"/>
    </xf>
    <xf numFmtId="49" fontId="39" fillId="46" borderId="22">
      <alignment vertical="center" wrapText="1"/>
    </xf>
    <xf numFmtId="49" fontId="39" fillId="18" borderId="22">
      <alignment vertical="center" wrapText="1"/>
    </xf>
    <xf numFmtId="49" fontId="39" fillId="44" borderId="22">
      <alignment vertical="center" wrapText="1"/>
    </xf>
    <xf numFmtId="49" fontId="39" fillId="28" borderId="22">
      <alignment vertical="center" wrapText="1"/>
    </xf>
    <xf numFmtId="49" fontId="39" fillId="47" borderId="22">
      <alignment vertical="center" wrapText="1"/>
    </xf>
    <xf numFmtId="49" fontId="39" fillId="14" borderId="22">
      <alignment vertical="center" wrapText="1"/>
    </xf>
    <xf numFmtId="49" fontId="39" fillId="14" borderId="22">
      <alignment vertical="center" wrapText="1"/>
    </xf>
    <xf numFmtId="49" fontId="39" fillId="48" borderId="22">
      <alignment vertical="center" wrapText="1"/>
    </xf>
    <xf numFmtId="49" fontId="39" fillId="18" borderId="22">
      <alignment vertical="center" wrapText="1"/>
    </xf>
    <xf numFmtId="49" fontId="39" fillId="49" borderId="22">
      <alignment vertical="center" wrapText="1"/>
    </xf>
    <xf numFmtId="49" fontId="39" fillId="49" borderId="22">
      <alignment vertical="center" wrapText="1"/>
    </xf>
    <xf numFmtId="49" fontId="39" fillId="48" borderId="22">
      <alignment vertical="center" wrapText="1"/>
    </xf>
    <xf numFmtId="49" fontId="8" fillId="12" borderId="23">
      <alignment vertical="top" wrapText="1"/>
    </xf>
    <xf numFmtId="49" fontId="8" fillId="12" borderId="24">
      <alignment vertical="top" wrapText="1"/>
    </xf>
    <xf numFmtId="49" fontId="8" fillId="50" borderId="24">
      <alignment vertical="top" wrapText="1"/>
    </xf>
    <xf numFmtId="49" fontId="8" fillId="50" borderId="24">
      <alignment vertical="top" wrapText="1"/>
    </xf>
    <xf numFmtId="0" fontId="8" fillId="29" borderId="25" applyNumberFormat="0" applyAlignment="0" applyProtection="0"/>
    <xf numFmtId="49" fontId="8" fillId="0" borderId="0">
      <alignment vertical="top" wrapText="1"/>
    </xf>
    <xf numFmtId="49" fontId="8" fillId="0" borderId="0">
      <alignment vertical="top" wrapText="1"/>
    </xf>
    <xf numFmtId="49" fontId="6" fillId="0" borderId="0">
      <alignment vertical="top" wrapText="1"/>
    </xf>
    <xf numFmtId="177" fontId="8" fillId="0" borderId="0" applyFill="0" applyBorder="0" applyAlignment="0" applyProtection="0"/>
    <xf numFmtId="177" fontId="6" fillId="0" borderId="0" applyFill="0" applyBorder="0" applyAlignment="0" applyProtection="0"/>
    <xf numFmtId="3" fontId="49" fillId="0" borderId="23">
      <alignment horizontal="right" vertical="top"/>
    </xf>
    <xf numFmtId="3" fontId="105" fillId="0" borderId="24">
      <alignment horizontal="right" vertical="top"/>
    </xf>
    <xf numFmtId="3" fontId="107" fillId="0" borderId="24">
      <alignment horizontal="right" vertical="top"/>
    </xf>
    <xf numFmtId="173" fontId="49" fillId="0" borderId="26"/>
    <xf numFmtId="173" fontId="50" fillId="0" borderId="27"/>
    <xf numFmtId="173" fontId="51" fillId="0" borderId="26"/>
    <xf numFmtId="173" fontId="52" fillId="0" borderId="27"/>
    <xf numFmtId="0" fontId="24" fillId="17" borderId="22">
      <alignment horizontal="center" vertical="top" wrapText="1"/>
    </xf>
    <xf numFmtId="0" fontId="24" fillId="51" borderId="22">
      <alignment horizontal="center" vertical="top" wrapText="1"/>
    </xf>
    <xf numFmtId="0" fontId="82" fillId="51" borderId="22">
      <alignment horizontal="center" vertical="top" wrapText="1"/>
    </xf>
    <xf numFmtId="0" fontId="24" fillId="51" borderId="22">
      <alignment horizontal="center" vertical="top" wrapText="1"/>
    </xf>
    <xf numFmtId="0" fontId="100" fillId="52" borderId="24">
      <alignment vertical="top" wrapText="1"/>
    </xf>
    <xf numFmtId="0" fontId="106" fillId="52" borderId="24">
      <alignment vertical="top" wrapText="1"/>
    </xf>
    <xf numFmtId="0" fontId="53" fillId="0" borderId="0" applyNumberFormat="0" applyFill="0" applyBorder="0" applyAlignment="0" applyProtection="0"/>
    <xf numFmtId="0" fontId="53"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54" fillId="0" borderId="0">
      <alignment horizontal="left" vertical="top"/>
    </xf>
    <xf numFmtId="0" fontId="63" fillId="0" borderId="0">
      <alignment vertical="top" wrapText="1"/>
    </xf>
    <xf numFmtId="0" fontId="108" fillId="0" borderId="0">
      <alignment horizontal="left" vertical="top"/>
    </xf>
    <xf numFmtId="0" fontId="109" fillId="0" borderId="0">
      <alignment horizontal="left" vertical="top"/>
    </xf>
    <xf numFmtId="0" fontId="55" fillId="6" borderId="1" applyNumberFormat="0" applyAlignment="0" applyProtection="0"/>
    <xf numFmtId="165" fontId="33" fillId="0" borderId="0" applyFill="0" applyBorder="0" applyAlignment="0" applyProtection="0"/>
    <xf numFmtId="178" fontId="8" fillId="0" borderId="0" applyFill="0" applyBorder="0" applyAlignment="0" applyProtection="0"/>
    <xf numFmtId="178" fontId="8" fillId="0" borderId="0" applyFill="0" applyBorder="0" applyAlignment="0" applyProtection="0"/>
    <xf numFmtId="166" fontId="8" fillId="0" borderId="0" applyFill="0" applyBorder="0" applyAlignment="0" applyProtection="0"/>
    <xf numFmtId="0" fontId="8" fillId="0" borderId="0"/>
    <xf numFmtId="0" fontId="102" fillId="0" borderId="0">
      <alignment vertical="top"/>
    </xf>
    <xf numFmtId="0" fontId="29" fillId="53" borderId="25" applyNumberFormat="0" applyProtection="0">
      <alignment vertical="top"/>
    </xf>
    <xf numFmtId="0" fontId="102" fillId="0" borderId="0">
      <alignment vertical="top"/>
    </xf>
    <xf numFmtId="0" fontId="102" fillId="0" borderId="0">
      <alignment vertical="top"/>
    </xf>
    <xf numFmtId="2" fontId="33" fillId="0" borderId="0" applyFill="0" applyBorder="0" applyAlignment="0" applyProtection="0"/>
    <xf numFmtId="173" fontId="8" fillId="0" borderId="0" applyFill="0" applyBorder="0" applyAlignment="0" applyProtection="0"/>
    <xf numFmtId="173" fontId="6" fillId="0" borderId="0" applyFill="0" applyBorder="0" applyAlignment="0" applyProtection="0"/>
    <xf numFmtId="3" fontId="8" fillId="0" borderId="0" applyFill="0" applyBorder="0" applyAlignment="0" applyProtection="0"/>
    <xf numFmtId="3" fontId="6" fillId="0" borderId="0" applyFill="0" applyBorder="0" applyAlignment="0" applyProtection="0"/>
    <xf numFmtId="0" fontId="56" fillId="9" borderId="0" applyNumberFormat="0" applyBorder="0" applyAlignment="0" applyProtection="0"/>
    <xf numFmtId="0" fontId="26" fillId="0" borderId="0" applyNumberFormat="0" applyFill="0" applyBorder="0" applyAlignment="0" applyProtection="0"/>
    <xf numFmtId="0" fontId="57" fillId="0" borderId="0" applyNumberFormat="0" applyFill="0" applyBorder="0" applyAlignment="0" applyProtection="0"/>
    <xf numFmtId="0" fontId="25" fillId="0" borderId="0" applyNumberFormat="0" applyFill="0" applyBorder="0" applyAlignment="0" applyProtection="0">
      <alignment vertical="top"/>
      <protection locked="0"/>
    </xf>
    <xf numFmtId="0" fontId="9" fillId="54" borderId="0" applyNumberFormat="0" applyBorder="0">
      <alignment horizontal="right"/>
      <protection locked="0"/>
    </xf>
    <xf numFmtId="0" fontId="9" fillId="55" borderId="0" applyNumberFormat="0" applyBorder="0">
      <alignment horizontal="right"/>
      <protection locked="0"/>
    </xf>
    <xf numFmtId="0" fontId="9" fillId="55" borderId="0" applyNumberFormat="0" applyBorder="0">
      <alignment horizontal="right"/>
      <protection locked="0"/>
    </xf>
    <xf numFmtId="0" fontId="58" fillId="0" borderId="0"/>
    <xf numFmtId="0" fontId="24" fillId="0" borderId="0"/>
    <xf numFmtId="0" fontId="24" fillId="5" borderId="24"/>
    <xf numFmtId="0" fontId="24" fillId="56" borderId="24"/>
    <xf numFmtId="0" fontId="24" fillId="57" borderId="24"/>
    <xf numFmtId="0" fontId="24" fillId="9" borderId="24"/>
    <xf numFmtId="0" fontId="10" fillId="54" borderId="0" applyNumberFormat="0" applyBorder="0">
      <alignment horizontal="right"/>
      <protection locked="0"/>
    </xf>
    <xf numFmtId="0" fontId="10" fillId="55" borderId="0" applyNumberFormat="0" applyBorder="0">
      <alignment horizontal="right"/>
      <protection locked="0"/>
    </xf>
    <xf numFmtId="0" fontId="10" fillId="55" borderId="0" applyNumberFormat="0" applyBorder="0">
      <alignment horizontal="right"/>
      <protection locked="0"/>
    </xf>
    <xf numFmtId="0" fontId="11" fillId="54" borderId="0" applyNumberFormat="0" applyBorder="0">
      <alignment horizontal="right"/>
      <protection locked="0"/>
    </xf>
    <xf numFmtId="0" fontId="11" fillId="55" borderId="0" applyNumberFormat="0" applyBorder="0">
      <alignment horizontal="right"/>
      <protection locked="0"/>
    </xf>
    <xf numFmtId="0" fontId="11" fillId="55" borderId="0" applyNumberFormat="0" applyBorder="0">
      <alignment horizontal="right"/>
      <protection locked="0"/>
    </xf>
    <xf numFmtId="0" fontId="12" fillId="54" borderId="0" applyNumberFormat="0" applyBorder="0">
      <alignment horizontal="right"/>
      <protection locked="0"/>
    </xf>
    <xf numFmtId="0" fontId="12" fillId="55" borderId="0" applyNumberFormat="0" applyBorder="0">
      <alignment horizontal="right"/>
      <protection locked="0"/>
    </xf>
    <xf numFmtId="0" fontId="12" fillId="55" borderId="0" applyNumberFormat="0" applyBorder="0">
      <alignment horizontal="right"/>
      <protection locked="0"/>
    </xf>
    <xf numFmtId="164" fontId="6" fillId="0" borderId="0" applyFill="0" applyBorder="0" applyAlignment="0" applyProtection="0"/>
    <xf numFmtId="164" fontId="110" fillId="0" borderId="0" applyFont="0" applyFill="0" applyBorder="0" applyAlignment="0" applyProtection="0"/>
    <xf numFmtId="179" fontId="8" fillId="0" borderId="0" applyFill="0" applyBorder="0" applyAlignment="0" applyProtection="0"/>
    <xf numFmtId="179" fontId="6" fillId="0" borderId="0" applyFill="0" applyBorder="0" applyAlignment="0" applyProtection="0"/>
    <xf numFmtId="0" fontId="59" fillId="30" borderId="0" applyNumberFormat="0" applyBorder="0" applyAlignment="0" applyProtection="0"/>
    <xf numFmtId="0" fontId="8" fillId="0" borderId="0"/>
    <xf numFmtId="0" fontId="8" fillId="0" borderId="0"/>
    <xf numFmtId="0" fontId="33" fillId="0" borderId="0"/>
    <xf numFmtId="0" fontId="6" fillId="0" borderId="0"/>
    <xf numFmtId="0" fontId="110" fillId="0" borderId="0"/>
    <xf numFmtId="0" fontId="104" fillId="68" borderId="0">
      <alignment vertical="top"/>
    </xf>
    <xf numFmtId="0" fontId="29" fillId="54" borderId="0">
      <alignment vertical="top"/>
    </xf>
    <xf numFmtId="0" fontId="8" fillId="0" borderId="0" applyNumberFormat="0" applyFill="0" applyBorder="0" applyAlignment="0" applyProtection="0"/>
    <xf numFmtId="0" fontId="33" fillId="0" borderId="0"/>
    <xf numFmtId="0" fontId="8" fillId="0" borderId="0"/>
    <xf numFmtId="0" fontId="8" fillId="0" borderId="0"/>
    <xf numFmtId="2" fontId="33" fillId="0" borderId="0" applyFill="0" applyBorder="0" applyAlignment="0" applyProtection="0"/>
    <xf numFmtId="0" fontId="82" fillId="0" borderId="0"/>
    <xf numFmtId="180" fontId="60" fillId="0" borderId="0">
      <alignment horizontal="right"/>
    </xf>
    <xf numFmtId="171" fontId="33" fillId="0" borderId="0" applyFill="0" applyBorder="0" applyAlignment="0" applyProtection="0"/>
    <xf numFmtId="9" fontId="110" fillId="0" borderId="0" applyFont="0" applyFill="0" applyBorder="0" applyAlignment="0" applyProtection="0"/>
    <xf numFmtId="0" fontId="33" fillId="58" borderId="25" applyNumberFormat="0" applyAlignment="0" applyProtection="0"/>
    <xf numFmtId="0" fontId="61" fillId="2" borderId="0" applyNumberFormat="0" applyBorder="0" applyAlignment="0" applyProtection="0"/>
    <xf numFmtId="0" fontId="62" fillId="23" borderId="28" applyNumberFormat="0" applyAlignment="0" applyProtection="0"/>
    <xf numFmtId="0" fontId="63" fillId="0" borderId="0">
      <alignment vertical="top" wrapText="1"/>
    </xf>
    <xf numFmtId="0" fontId="63" fillId="0" borderId="0">
      <alignment vertical="top" wrapText="1"/>
    </xf>
    <xf numFmtId="173" fontId="64" fillId="59" borderId="29">
      <alignment vertical="center"/>
    </xf>
    <xf numFmtId="173" fontId="64" fillId="46" borderId="29">
      <alignment vertical="center"/>
    </xf>
    <xf numFmtId="173" fontId="64" fillId="59" borderId="29">
      <alignment vertical="center"/>
    </xf>
    <xf numFmtId="4" fontId="64" fillId="59" borderId="29">
      <alignment vertical="center"/>
    </xf>
    <xf numFmtId="4" fontId="64" fillId="46" borderId="29">
      <alignment vertical="center"/>
    </xf>
    <xf numFmtId="4" fontId="64" fillId="59" borderId="29">
      <alignment vertical="center"/>
    </xf>
    <xf numFmtId="181" fontId="64" fillId="59" borderId="29">
      <alignment vertical="center"/>
    </xf>
    <xf numFmtId="181" fontId="64" fillId="46" borderId="29">
      <alignment vertical="center"/>
    </xf>
    <xf numFmtId="181" fontId="64" fillId="59" borderId="29">
      <alignment vertical="center"/>
    </xf>
    <xf numFmtId="170" fontId="64" fillId="59" borderId="29">
      <alignment vertical="center"/>
    </xf>
    <xf numFmtId="170" fontId="64" fillId="46" borderId="29">
      <alignment vertical="center"/>
    </xf>
    <xf numFmtId="170" fontId="64" fillId="59" borderId="29">
      <alignment vertical="center"/>
    </xf>
    <xf numFmtId="3" fontId="64" fillId="59" borderId="29">
      <alignment vertical="center"/>
    </xf>
    <xf numFmtId="3" fontId="64" fillId="46" borderId="29">
      <alignment vertical="center"/>
    </xf>
    <xf numFmtId="3" fontId="64" fillId="59" borderId="29">
      <alignment vertical="center"/>
    </xf>
    <xf numFmtId="182" fontId="65" fillId="59" borderId="29">
      <alignment vertical="center"/>
    </xf>
    <xf numFmtId="182" fontId="65" fillId="46" borderId="29">
      <alignment vertical="center"/>
    </xf>
    <xf numFmtId="182" fontId="65" fillId="59" borderId="29">
      <alignment vertical="center"/>
    </xf>
    <xf numFmtId="183" fontId="65" fillId="59" borderId="29">
      <alignment vertical="center"/>
    </xf>
    <xf numFmtId="183" fontId="65" fillId="46" borderId="29">
      <alignment vertical="center"/>
    </xf>
    <xf numFmtId="183" fontId="65" fillId="59" borderId="29">
      <alignment vertical="center"/>
    </xf>
    <xf numFmtId="184" fontId="65" fillId="59" borderId="29">
      <alignment vertical="center"/>
    </xf>
    <xf numFmtId="184" fontId="65" fillId="46" borderId="29">
      <alignment vertical="center"/>
    </xf>
    <xf numFmtId="184" fontId="65" fillId="59" borderId="29">
      <alignment vertical="center"/>
    </xf>
    <xf numFmtId="185" fontId="66" fillId="59" borderId="29">
      <alignment vertical="center"/>
    </xf>
    <xf numFmtId="185" fontId="66" fillId="46" borderId="29">
      <alignment vertical="center"/>
    </xf>
    <xf numFmtId="185" fontId="66" fillId="59" borderId="29">
      <alignment vertical="center"/>
    </xf>
    <xf numFmtId="186" fontId="66" fillId="59" borderId="29">
      <alignment vertical="center"/>
    </xf>
    <xf numFmtId="186" fontId="66" fillId="46" borderId="29">
      <alignment vertical="center"/>
    </xf>
    <xf numFmtId="186" fontId="66" fillId="59" borderId="29">
      <alignment vertical="center"/>
    </xf>
    <xf numFmtId="187" fontId="66" fillId="59" borderId="29">
      <alignment vertical="center"/>
    </xf>
    <xf numFmtId="187" fontId="66" fillId="46" borderId="29">
      <alignment vertical="center"/>
    </xf>
    <xf numFmtId="187" fontId="66" fillId="59" borderId="29">
      <alignment vertical="center"/>
    </xf>
    <xf numFmtId="176" fontId="67" fillId="59" borderId="29">
      <alignment vertical="center"/>
    </xf>
    <xf numFmtId="176" fontId="68" fillId="46" borderId="29">
      <alignment vertical="center"/>
    </xf>
    <xf numFmtId="176" fontId="69" fillId="59" borderId="29">
      <alignment vertical="center"/>
    </xf>
    <xf numFmtId="172" fontId="67" fillId="59" borderId="29">
      <alignment vertical="center"/>
    </xf>
    <xf numFmtId="172" fontId="68" fillId="46" borderId="29">
      <alignment vertical="center"/>
    </xf>
    <xf numFmtId="172" fontId="69" fillId="59" borderId="29">
      <alignment vertical="center"/>
    </xf>
    <xf numFmtId="171" fontId="67" fillId="59" borderId="29">
      <alignment vertical="center"/>
    </xf>
    <xf numFmtId="171" fontId="68" fillId="46" borderId="29">
      <alignment vertical="center"/>
    </xf>
    <xf numFmtId="171" fontId="69" fillId="59" borderId="29">
      <alignment vertical="center"/>
    </xf>
    <xf numFmtId="0" fontId="70" fillId="59" borderId="29">
      <alignment vertical="center"/>
    </xf>
    <xf numFmtId="0" fontId="71" fillId="46" borderId="29">
      <alignment vertical="center"/>
    </xf>
    <xf numFmtId="0" fontId="70" fillId="59" borderId="29">
      <alignment vertical="center"/>
    </xf>
    <xf numFmtId="0" fontId="72" fillId="59" borderId="29">
      <alignment horizontal="left" vertical="center"/>
    </xf>
    <xf numFmtId="0" fontId="72" fillId="46" borderId="29">
      <alignment horizontal="left" vertical="center"/>
    </xf>
    <xf numFmtId="0" fontId="72" fillId="59" borderId="29">
      <alignment horizontal="left" vertical="center"/>
    </xf>
    <xf numFmtId="173" fontId="73" fillId="42" borderId="29">
      <alignment vertical="center"/>
    </xf>
    <xf numFmtId="173" fontId="73" fillId="60" borderId="29">
      <alignment vertical="center"/>
    </xf>
    <xf numFmtId="173" fontId="73" fillId="61" borderId="29">
      <alignment vertical="center"/>
    </xf>
    <xf numFmtId="4" fontId="73" fillId="42" borderId="29">
      <alignment vertical="center"/>
    </xf>
    <xf numFmtId="4" fontId="73" fillId="60" borderId="29">
      <alignment vertical="center"/>
    </xf>
    <xf numFmtId="4" fontId="73" fillId="61" borderId="29">
      <alignment vertical="center"/>
    </xf>
    <xf numFmtId="181" fontId="73" fillId="42" borderId="29">
      <alignment vertical="center"/>
    </xf>
    <xf numFmtId="181" fontId="73" fillId="60" borderId="29">
      <alignment vertical="center"/>
    </xf>
    <xf numFmtId="181" fontId="73" fillId="61" borderId="29">
      <alignment vertical="center"/>
    </xf>
    <xf numFmtId="170" fontId="73" fillId="42" borderId="29">
      <alignment vertical="center"/>
    </xf>
    <xf numFmtId="170" fontId="73" fillId="60" borderId="29">
      <alignment vertical="center"/>
    </xf>
    <xf numFmtId="170" fontId="73" fillId="61" borderId="29">
      <alignment vertical="center"/>
    </xf>
    <xf numFmtId="3" fontId="73" fillId="42" borderId="29">
      <alignment vertical="center"/>
    </xf>
    <xf numFmtId="3" fontId="73" fillId="60" borderId="29">
      <alignment vertical="center"/>
    </xf>
    <xf numFmtId="3" fontId="73" fillId="61" borderId="29">
      <alignment vertical="center"/>
    </xf>
    <xf numFmtId="182" fontId="74" fillId="42" borderId="29">
      <alignment vertical="center"/>
    </xf>
    <xf numFmtId="182" fontId="74" fillId="60" borderId="29">
      <alignment vertical="center"/>
    </xf>
    <xf numFmtId="182" fontId="74" fillId="61" borderId="29">
      <alignment vertical="center"/>
    </xf>
    <xf numFmtId="183" fontId="74" fillId="42" borderId="29">
      <alignment vertical="center"/>
    </xf>
    <xf numFmtId="183" fontId="74" fillId="60" borderId="29">
      <alignment vertical="center"/>
    </xf>
    <xf numFmtId="183" fontId="74" fillId="61" borderId="29">
      <alignment vertical="center"/>
    </xf>
    <xf numFmtId="184" fontId="74" fillId="42" borderId="29">
      <alignment vertical="center"/>
    </xf>
    <xf numFmtId="184" fontId="74" fillId="60" borderId="29">
      <alignment vertical="center"/>
    </xf>
    <xf numFmtId="184" fontId="74" fillId="61" borderId="29">
      <alignment vertical="center"/>
    </xf>
    <xf numFmtId="185" fontId="75" fillId="42" borderId="29">
      <alignment vertical="center"/>
    </xf>
    <xf numFmtId="185" fontId="75" fillId="60" borderId="29">
      <alignment vertical="center"/>
    </xf>
    <xf numFmtId="185" fontId="75" fillId="61" borderId="29">
      <alignment vertical="center"/>
    </xf>
    <xf numFmtId="186" fontId="75" fillId="42" borderId="29">
      <alignment vertical="center"/>
    </xf>
    <xf numFmtId="186" fontId="75" fillId="60" borderId="29">
      <alignment vertical="center"/>
    </xf>
    <xf numFmtId="186" fontId="75" fillId="61" borderId="29">
      <alignment vertical="center"/>
    </xf>
    <xf numFmtId="187" fontId="75" fillId="42" borderId="29">
      <alignment vertical="center"/>
    </xf>
    <xf numFmtId="187" fontId="75" fillId="60" borderId="29">
      <alignment vertical="center"/>
    </xf>
    <xf numFmtId="187" fontId="75" fillId="61" borderId="29">
      <alignment vertical="center"/>
    </xf>
    <xf numFmtId="176" fontId="76" fillId="42" borderId="29">
      <alignment vertical="center"/>
    </xf>
    <xf numFmtId="176" fontId="77" fillId="60" borderId="29">
      <alignment vertical="center"/>
    </xf>
    <xf numFmtId="176" fontId="78" fillId="61" borderId="29">
      <alignment vertical="center"/>
    </xf>
    <xf numFmtId="172" fontId="76" fillId="42" borderId="29">
      <alignment vertical="center"/>
    </xf>
    <xf numFmtId="172" fontId="77" fillId="60" borderId="29">
      <alignment vertical="center"/>
    </xf>
    <xf numFmtId="172" fontId="78" fillId="61" borderId="29">
      <alignment vertical="center"/>
    </xf>
    <xf numFmtId="171" fontId="76" fillId="42" borderId="29">
      <alignment vertical="center"/>
    </xf>
    <xf numFmtId="171" fontId="77" fillId="60" borderId="29">
      <alignment vertical="center"/>
    </xf>
    <xf numFmtId="171" fontId="78" fillId="61" borderId="29">
      <alignment vertical="center"/>
    </xf>
    <xf numFmtId="0" fontId="79" fillId="42" borderId="29">
      <alignment vertical="center"/>
    </xf>
    <xf numFmtId="0" fontId="80" fillId="60" borderId="29">
      <alignment vertical="center"/>
    </xf>
    <xf numFmtId="0" fontId="79" fillId="61" borderId="29">
      <alignment vertical="center"/>
    </xf>
    <xf numFmtId="0" fontId="81" fillId="42" borderId="29">
      <alignment horizontal="left" vertical="center"/>
    </xf>
    <xf numFmtId="0" fontId="81" fillId="60" borderId="29">
      <alignment horizontal="left" vertical="center"/>
    </xf>
    <xf numFmtId="0" fontId="81" fillId="61" borderId="29">
      <alignment horizontal="left" vertical="center"/>
    </xf>
    <xf numFmtId="173" fontId="64" fillId="36" borderId="30">
      <alignment vertical="center"/>
    </xf>
    <xf numFmtId="173" fontId="64" fillId="36" borderId="30">
      <alignment vertical="center"/>
    </xf>
    <xf numFmtId="173" fontId="64" fillId="37" borderId="30">
      <alignment vertical="center"/>
    </xf>
    <xf numFmtId="4" fontId="64" fillId="36" borderId="30">
      <alignment vertical="center"/>
    </xf>
    <xf numFmtId="4" fontId="64" fillId="36" borderId="30">
      <alignment vertical="center"/>
    </xf>
    <xf numFmtId="4" fontId="64" fillId="37" borderId="30">
      <alignment vertical="center"/>
    </xf>
    <xf numFmtId="181" fontId="64" fillId="36" borderId="30">
      <alignment vertical="center"/>
    </xf>
    <xf numFmtId="181" fontId="64" fillId="36" borderId="30">
      <alignment vertical="center"/>
    </xf>
    <xf numFmtId="181" fontId="64" fillId="37" borderId="30">
      <alignment vertical="center"/>
    </xf>
    <xf numFmtId="170" fontId="64" fillId="36" borderId="30">
      <alignment vertical="center"/>
    </xf>
    <xf numFmtId="170" fontId="64" fillId="36" borderId="30">
      <alignment vertical="center"/>
    </xf>
    <xf numFmtId="170" fontId="64" fillId="37" borderId="30">
      <alignment vertical="center"/>
    </xf>
    <xf numFmtId="3" fontId="64" fillId="36" borderId="30">
      <alignment vertical="center"/>
    </xf>
    <xf numFmtId="3" fontId="64" fillId="36" borderId="30">
      <alignment vertical="center"/>
    </xf>
    <xf numFmtId="3" fontId="64" fillId="37" borderId="30">
      <alignment vertical="center"/>
    </xf>
    <xf numFmtId="182" fontId="65" fillId="36" borderId="30">
      <alignment vertical="center"/>
    </xf>
    <xf numFmtId="182" fontId="65" fillId="36" borderId="30">
      <alignment vertical="center"/>
    </xf>
    <xf numFmtId="182" fontId="65" fillId="37" borderId="30">
      <alignment vertical="center"/>
    </xf>
    <xf numFmtId="183" fontId="65" fillId="36" borderId="30">
      <alignment vertical="center"/>
    </xf>
    <xf numFmtId="183" fontId="65" fillId="36" borderId="30">
      <alignment vertical="center"/>
    </xf>
    <xf numFmtId="183" fontId="65" fillId="37" borderId="30">
      <alignment vertical="center"/>
    </xf>
    <xf numFmtId="184" fontId="65" fillId="36" borderId="30">
      <alignment vertical="center"/>
    </xf>
    <xf numFmtId="184" fontId="65" fillId="36" borderId="30">
      <alignment vertical="center"/>
    </xf>
    <xf numFmtId="184" fontId="65" fillId="37" borderId="30">
      <alignment vertical="center"/>
    </xf>
    <xf numFmtId="185" fontId="66" fillId="36" borderId="30">
      <alignment vertical="center"/>
    </xf>
    <xf numFmtId="185" fontId="66" fillId="36" borderId="30">
      <alignment vertical="center"/>
    </xf>
    <xf numFmtId="185" fontId="66" fillId="37" borderId="30">
      <alignment vertical="center"/>
    </xf>
    <xf numFmtId="186" fontId="66" fillId="36" borderId="30">
      <alignment vertical="center"/>
    </xf>
    <xf numFmtId="186" fontId="66" fillId="36" borderId="30">
      <alignment vertical="center"/>
    </xf>
    <xf numFmtId="186" fontId="66" fillId="37" borderId="30">
      <alignment vertical="center"/>
    </xf>
    <xf numFmtId="187" fontId="66" fillId="36" borderId="30">
      <alignment vertical="center"/>
    </xf>
    <xf numFmtId="187" fontId="66" fillId="36" borderId="30">
      <alignment vertical="center"/>
    </xf>
    <xf numFmtId="187" fontId="66" fillId="37" borderId="30">
      <alignment vertical="center"/>
    </xf>
    <xf numFmtId="176" fontId="67" fillId="36" borderId="30">
      <alignment vertical="center"/>
    </xf>
    <xf numFmtId="176" fontId="68" fillId="36" borderId="30">
      <alignment vertical="center"/>
    </xf>
    <xf numFmtId="176" fontId="69" fillId="37" borderId="30">
      <alignment vertical="center"/>
    </xf>
    <xf numFmtId="172" fontId="67" fillId="36" borderId="30">
      <alignment vertical="center"/>
    </xf>
    <xf numFmtId="172" fontId="68" fillId="36" borderId="30">
      <alignment vertical="center"/>
    </xf>
    <xf numFmtId="172" fontId="69" fillId="37" borderId="30">
      <alignment vertical="center"/>
    </xf>
    <xf numFmtId="171" fontId="67" fillId="36" borderId="30">
      <alignment vertical="center"/>
    </xf>
    <xf numFmtId="171" fontId="68" fillId="36" borderId="30">
      <alignment vertical="center"/>
    </xf>
    <xf numFmtId="171" fontId="69" fillId="37" borderId="30">
      <alignment vertical="center"/>
    </xf>
    <xf numFmtId="0" fontId="70" fillId="36" borderId="30">
      <alignment vertical="center"/>
    </xf>
    <xf numFmtId="0" fontId="71" fillId="36" borderId="30">
      <alignment vertical="center"/>
    </xf>
    <xf numFmtId="0" fontId="70" fillId="37" borderId="30">
      <alignment vertical="center"/>
    </xf>
    <xf numFmtId="0" fontId="72" fillId="36" borderId="30">
      <alignment horizontal="left" vertical="center"/>
    </xf>
    <xf numFmtId="0" fontId="72" fillId="36" borderId="30">
      <alignment horizontal="left" vertical="center"/>
    </xf>
    <xf numFmtId="0" fontId="72" fillId="37" borderId="30">
      <alignment horizontal="left" vertical="center"/>
    </xf>
    <xf numFmtId="173" fontId="73" fillId="61" borderId="30">
      <alignment vertical="center"/>
    </xf>
    <xf numFmtId="173" fontId="73" fillId="40" borderId="30">
      <alignment vertical="center"/>
    </xf>
    <xf numFmtId="173" fontId="73" fillId="11" borderId="30">
      <alignment vertical="center"/>
    </xf>
    <xf numFmtId="4" fontId="73" fillId="61" borderId="30">
      <alignment vertical="center"/>
    </xf>
    <xf numFmtId="4" fontId="73" fillId="40" borderId="30">
      <alignment vertical="center"/>
    </xf>
    <xf numFmtId="4" fontId="73" fillId="11" borderId="30">
      <alignment vertical="center"/>
    </xf>
    <xf numFmtId="181" fontId="73" fillId="61" borderId="30">
      <alignment vertical="center"/>
    </xf>
    <xf numFmtId="181" fontId="73" fillId="40" borderId="30">
      <alignment vertical="center"/>
    </xf>
    <xf numFmtId="181" fontId="73" fillId="11" borderId="30">
      <alignment vertical="center"/>
    </xf>
    <xf numFmtId="170" fontId="73" fillId="61" borderId="30">
      <alignment vertical="center"/>
    </xf>
    <xf numFmtId="170" fontId="73" fillId="40" borderId="30">
      <alignment vertical="center"/>
    </xf>
    <xf numFmtId="170" fontId="73" fillId="11" borderId="30">
      <alignment vertical="center"/>
    </xf>
    <xf numFmtId="3" fontId="73" fillId="61" borderId="30">
      <alignment vertical="center"/>
    </xf>
    <xf numFmtId="3" fontId="73" fillId="40" borderId="30">
      <alignment vertical="center"/>
    </xf>
    <xf numFmtId="3" fontId="73" fillId="11" borderId="30">
      <alignment vertical="center"/>
    </xf>
    <xf numFmtId="182" fontId="74" fillId="61" borderId="30">
      <alignment vertical="center"/>
    </xf>
    <xf numFmtId="182" fontId="74" fillId="40" borderId="30">
      <alignment vertical="center"/>
    </xf>
    <xf numFmtId="182" fontId="74" fillId="11" borderId="30">
      <alignment vertical="center"/>
    </xf>
    <xf numFmtId="183" fontId="74" fillId="61" borderId="30">
      <alignment vertical="center"/>
    </xf>
    <xf numFmtId="183" fontId="74" fillId="40" borderId="30">
      <alignment vertical="center"/>
    </xf>
    <xf numFmtId="183" fontId="74" fillId="11" borderId="30">
      <alignment vertical="center"/>
    </xf>
    <xf numFmtId="184" fontId="74" fillId="61" borderId="30">
      <alignment vertical="center"/>
    </xf>
    <xf numFmtId="184" fontId="74" fillId="40" borderId="30">
      <alignment vertical="center"/>
    </xf>
    <xf numFmtId="184" fontId="74" fillId="11" borderId="30">
      <alignment vertical="center"/>
    </xf>
    <xf numFmtId="185" fontId="75" fillId="61" borderId="30">
      <alignment vertical="center"/>
    </xf>
    <xf numFmtId="185" fontId="75" fillId="40" borderId="30">
      <alignment vertical="center"/>
    </xf>
    <xf numFmtId="185" fontId="75" fillId="11" borderId="30">
      <alignment vertical="center"/>
    </xf>
    <xf numFmtId="186" fontId="75" fillId="61" borderId="30">
      <alignment vertical="center"/>
    </xf>
    <xf numFmtId="186" fontId="75" fillId="40" borderId="30">
      <alignment vertical="center"/>
    </xf>
    <xf numFmtId="186" fontId="75" fillId="11" borderId="30">
      <alignment vertical="center"/>
    </xf>
    <xf numFmtId="187" fontId="75" fillId="61" borderId="30">
      <alignment vertical="center"/>
    </xf>
    <xf numFmtId="187" fontId="75" fillId="40" borderId="30">
      <alignment vertical="center"/>
    </xf>
    <xf numFmtId="187" fontId="75" fillId="11" borderId="30">
      <alignment vertical="center"/>
    </xf>
    <xf numFmtId="176" fontId="76" fillId="61" borderId="30">
      <alignment vertical="center"/>
    </xf>
    <xf numFmtId="176" fontId="77" fillId="40" borderId="30">
      <alignment vertical="center"/>
    </xf>
    <xf numFmtId="176" fontId="78" fillId="11" borderId="30">
      <alignment vertical="center"/>
    </xf>
    <xf numFmtId="172" fontId="76" fillId="61" borderId="30">
      <alignment vertical="center"/>
    </xf>
    <xf numFmtId="172" fontId="77" fillId="40" borderId="30">
      <alignment vertical="center"/>
    </xf>
    <xf numFmtId="172" fontId="78" fillId="11" borderId="30">
      <alignment vertical="center"/>
    </xf>
    <xf numFmtId="171" fontId="76" fillId="61" borderId="30">
      <alignment vertical="center"/>
    </xf>
    <xf numFmtId="171" fontId="77" fillId="40" borderId="30">
      <alignment vertical="center"/>
    </xf>
    <xf numFmtId="171" fontId="78" fillId="11" borderId="30">
      <alignment vertical="center"/>
    </xf>
    <xf numFmtId="0" fontId="79" fillId="61" borderId="30">
      <alignment vertical="center"/>
    </xf>
    <xf numFmtId="0" fontId="80" fillId="40" borderId="30">
      <alignment vertical="center"/>
    </xf>
    <xf numFmtId="0" fontId="79" fillId="11" borderId="30">
      <alignment vertical="center"/>
    </xf>
    <xf numFmtId="0" fontId="81" fillId="61" borderId="30">
      <alignment horizontal="left" vertical="center"/>
    </xf>
    <xf numFmtId="0" fontId="81" fillId="40" borderId="30">
      <alignment horizontal="left" vertical="center"/>
    </xf>
    <xf numFmtId="0" fontId="81" fillId="11" borderId="30">
      <alignment horizontal="left" vertical="center"/>
    </xf>
    <xf numFmtId="0" fontId="8" fillId="62" borderId="0" applyBorder="0">
      <alignment horizontal="left" vertical="center"/>
    </xf>
    <xf numFmtId="0" fontId="8" fillId="20" borderId="0" applyBorder="0">
      <alignment horizontal="left" vertical="center"/>
    </xf>
    <xf numFmtId="0" fontId="8" fillId="63" borderId="0" applyBorder="0">
      <alignment horizontal="left" vertical="center"/>
    </xf>
    <xf numFmtId="49" fontId="8" fillId="6" borderId="22">
      <alignment vertical="center" wrapText="1"/>
    </xf>
    <xf numFmtId="49" fontId="8" fillId="6" borderId="22">
      <alignment vertical="center" wrapText="1"/>
    </xf>
    <xf numFmtId="49" fontId="8" fillId="6" borderId="22">
      <alignment vertical="center" wrapText="1"/>
    </xf>
    <xf numFmtId="0" fontId="8" fillId="17" borderId="22">
      <alignment horizontal="left" vertical="center" wrapText="1"/>
    </xf>
    <xf numFmtId="0" fontId="8" fillId="17" borderId="22">
      <alignment horizontal="left" vertical="center" wrapText="1"/>
    </xf>
    <xf numFmtId="0" fontId="8" fillId="17" borderId="22">
      <alignment horizontal="left" vertical="center" wrapText="1"/>
    </xf>
    <xf numFmtId="0" fontId="24" fillId="17" borderId="22">
      <alignment horizontal="left" vertical="center" wrapText="1"/>
    </xf>
    <xf numFmtId="0" fontId="24" fillId="17" borderId="22">
      <alignment horizontal="left" vertical="center" wrapText="1"/>
    </xf>
    <xf numFmtId="0" fontId="24" fillId="17" borderId="22">
      <alignment horizontal="left" vertical="center" wrapText="1"/>
    </xf>
    <xf numFmtId="0" fontId="8" fillId="64" borderId="22">
      <alignment horizontal="left" vertical="center" wrapText="1"/>
    </xf>
    <xf numFmtId="0" fontId="8" fillId="64" borderId="22">
      <alignment horizontal="left" vertical="center" wrapText="1"/>
    </xf>
    <xf numFmtId="0" fontId="8" fillId="27" borderId="22">
      <alignment horizontal="left" vertical="center" wrapText="1"/>
    </xf>
    <xf numFmtId="0" fontId="82" fillId="65" borderId="22">
      <alignment horizontal="left" vertical="center" wrapText="1"/>
    </xf>
    <xf numFmtId="0" fontId="82" fillId="63" borderId="22">
      <alignment horizontal="left" vertical="center" wrapText="1"/>
    </xf>
    <xf numFmtId="0" fontId="82" fillId="66" borderId="22">
      <alignment horizontal="left" vertical="center" wrapText="1"/>
    </xf>
    <xf numFmtId="49" fontId="83" fillId="41" borderId="31">
      <alignment vertical="center"/>
    </xf>
    <xf numFmtId="49" fontId="84" fillId="67" borderId="31">
      <alignment vertical="center"/>
    </xf>
    <xf numFmtId="49" fontId="83" fillId="41" borderId="31">
      <alignment vertical="center"/>
    </xf>
    <xf numFmtId="0" fontId="85" fillId="41" borderId="32">
      <alignment horizontal="left" vertical="center" wrapText="1"/>
    </xf>
    <xf numFmtId="0" fontId="85" fillId="67" borderId="32">
      <alignment horizontal="left" vertical="center" wrapText="1"/>
    </xf>
    <xf numFmtId="0" fontId="85" fillId="41" borderId="32">
      <alignment horizontal="left" vertical="center" wrapText="1"/>
    </xf>
    <xf numFmtId="49" fontId="8" fillId="16" borderId="33">
      <alignment vertical="center" wrapText="1"/>
    </xf>
    <xf numFmtId="49" fontId="6" fillId="16" borderId="33">
      <alignment vertical="center" wrapText="1"/>
    </xf>
    <xf numFmtId="0" fontId="8" fillId="45" borderId="22">
      <alignment horizontal="left" vertical="center" wrapText="1"/>
    </xf>
    <xf numFmtId="0" fontId="8" fillId="18" borderId="22">
      <alignment horizontal="left" vertical="center" wrapText="1"/>
    </xf>
    <xf numFmtId="0" fontId="8" fillId="46" borderId="22">
      <alignment horizontal="left" vertical="center" wrapText="1"/>
    </xf>
    <xf numFmtId="0" fontId="8" fillId="18" borderId="22">
      <alignment horizontal="left" vertical="center" wrapText="1"/>
    </xf>
    <xf numFmtId="0" fontId="8" fillId="44" borderId="22">
      <alignment horizontal="left" vertical="center" wrapText="1"/>
    </xf>
    <xf numFmtId="0" fontId="8" fillId="28" borderId="22">
      <alignment horizontal="left" vertical="center" wrapText="1"/>
    </xf>
    <xf numFmtId="0" fontId="8" fillId="47" borderId="22">
      <alignment horizontal="left" vertical="center" wrapText="1"/>
    </xf>
    <xf numFmtId="0" fontId="8" fillId="14" borderId="22">
      <alignment horizontal="left" vertical="center" wrapText="1"/>
    </xf>
    <xf numFmtId="0" fontId="8" fillId="14" borderId="22">
      <alignment horizontal="left" vertical="center" wrapText="1"/>
    </xf>
    <xf numFmtId="0" fontId="8" fillId="48" borderId="22">
      <alignment horizontal="left" vertical="center" wrapText="1"/>
    </xf>
    <xf numFmtId="0" fontId="8" fillId="18" borderId="22">
      <alignment horizontal="left" vertical="center" wrapText="1"/>
    </xf>
    <xf numFmtId="0" fontId="8" fillId="49" borderId="22">
      <alignment horizontal="left" vertical="center" wrapText="1"/>
    </xf>
    <xf numFmtId="0" fontId="8" fillId="49" borderId="22">
      <alignment horizontal="left" vertical="center" wrapText="1"/>
    </xf>
    <xf numFmtId="0" fontId="8" fillId="48" borderId="22">
      <alignment horizontal="left" vertical="center" wrapText="1"/>
    </xf>
    <xf numFmtId="49" fontId="86" fillId="2" borderId="31">
      <alignment vertical="center"/>
    </xf>
    <xf numFmtId="49" fontId="86" fillId="2" borderId="31">
      <alignment vertical="center"/>
    </xf>
    <xf numFmtId="49" fontId="86" fillId="2" borderId="31">
      <alignment vertical="center"/>
    </xf>
    <xf numFmtId="0" fontId="85" fillId="2" borderId="32">
      <alignment horizontal="left" vertical="center" wrapText="1"/>
    </xf>
    <xf numFmtId="0" fontId="85" fillId="2" borderId="32">
      <alignment horizontal="left" vertical="center" wrapText="1"/>
    </xf>
    <xf numFmtId="0" fontId="85" fillId="2" borderId="32">
      <alignment horizontal="left" vertical="center" wrapText="1"/>
    </xf>
    <xf numFmtId="49" fontId="83" fillId="12" borderId="31">
      <alignment vertical="center"/>
    </xf>
    <xf numFmtId="49" fontId="84" fillId="11" borderId="31">
      <alignment vertical="center"/>
    </xf>
    <xf numFmtId="49" fontId="83" fillId="12" borderId="31">
      <alignment vertical="center"/>
    </xf>
    <xf numFmtId="0" fontId="85" fillId="12" borderId="32">
      <alignment horizontal="left" vertical="center" wrapText="1"/>
    </xf>
    <xf numFmtId="0" fontId="85" fillId="11" borderId="32">
      <alignment horizontal="left" vertical="center" wrapText="1"/>
    </xf>
    <xf numFmtId="0" fontId="85" fillId="12" borderId="32">
      <alignment horizontal="left" vertical="center" wrapText="1"/>
    </xf>
    <xf numFmtId="0" fontId="87" fillId="30" borderId="0"/>
    <xf numFmtId="0" fontId="88" fillId="0" borderId="0" applyNumberFormat="0" applyFill="0" applyBorder="0" applyAlignment="0" applyProtection="0"/>
    <xf numFmtId="0" fontId="111" fillId="0" borderId="0">
      <alignment vertical="top"/>
    </xf>
    <xf numFmtId="0" fontId="13" fillId="0" borderId="0" applyNumberFormat="0" applyFill="0" applyBorder="0" applyAlignment="0" applyProtection="0"/>
    <xf numFmtId="0" fontId="14" fillId="0" borderId="34" applyNumberFormat="0" applyFill="0" applyAlignment="0" applyProtection="0"/>
    <xf numFmtId="0" fontId="89" fillId="0" borderId="0" applyNumberFormat="0" applyFill="0" applyBorder="0" applyAlignment="0" applyProtection="0"/>
    <xf numFmtId="0" fontId="15" fillId="0" borderId="35" applyNumberFormat="0" applyFill="0" applyAlignment="0" applyProtection="0"/>
    <xf numFmtId="0" fontId="15" fillId="0" borderId="0" applyNumberFormat="0" applyFill="0" applyBorder="0" applyAlignment="0" applyProtection="0"/>
    <xf numFmtId="0" fontId="13" fillId="0" borderId="0" applyNumberFormat="0" applyFill="0" applyBorder="0" applyAlignment="0" applyProtection="0"/>
    <xf numFmtId="0" fontId="9" fillId="54" borderId="0" applyNumberFormat="0" applyBorder="0">
      <alignment horizontal="center"/>
      <protection locked="0"/>
    </xf>
    <xf numFmtId="0" fontId="9" fillId="55" borderId="0" applyNumberFormat="0" applyBorder="0">
      <alignment horizontal="center"/>
      <protection locked="0"/>
    </xf>
    <xf numFmtId="0" fontId="9" fillId="55" borderId="0" applyNumberFormat="0" applyBorder="0">
      <alignment horizontal="center"/>
      <protection locked="0"/>
    </xf>
    <xf numFmtId="0" fontId="16" fillId="54" borderId="0" applyNumberFormat="0" applyBorder="0">
      <alignment horizontal="center"/>
      <protection locked="0"/>
    </xf>
    <xf numFmtId="0" fontId="16" fillId="55" borderId="0" applyNumberFormat="0" applyBorder="0">
      <alignment horizontal="center"/>
      <protection locked="0"/>
    </xf>
    <xf numFmtId="0" fontId="16" fillId="55" borderId="0" applyNumberFormat="0" applyBorder="0">
      <alignment horizontal="center"/>
      <protection locked="0"/>
    </xf>
    <xf numFmtId="0" fontId="9" fillId="54" borderId="0" applyNumberFormat="0" applyBorder="0">
      <alignment horizontal="left"/>
      <protection locked="0"/>
    </xf>
    <xf numFmtId="0" fontId="9" fillId="54" borderId="0" applyNumberFormat="0" applyBorder="0">
      <alignment horizontal="left"/>
      <protection locked="0"/>
    </xf>
    <xf numFmtId="0" fontId="9" fillId="55" borderId="0" applyNumberFormat="0" applyBorder="0">
      <alignment horizontal="left"/>
      <protection locked="0"/>
    </xf>
    <xf numFmtId="0" fontId="9" fillId="55" borderId="0" applyNumberFormat="0" applyBorder="0">
      <alignment horizontal="left"/>
      <protection locked="0"/>
    </xf>
    <xf numFmtId="0" fontId="9" fillId="54" borderId="0" applyNumberFormat="0" applyBorder="0">
      <alignment horizontal="left"/>
      <protection locked="0"/>
    </xf>
    <xf numFmtId="0" fontId="17" fillId="54" borderId="0" applyNumberFormat="0" applyBorder="0">
      <alignment horizontal="left"/>
      <protection locked="0"/>
    </xf>
    <xf numFmtId="0" fontId="17" fillId="55" borderId="0" applyNumberFormat="0" applyBorder="0">
      <alignment horizontal="left"/>
      <protection locked="0"/>
    </xf>
    <xf numFmtId="0" fontId="17" fillId="55" borderId="0" applyNumberFormat="0" applyBorder="0">
      <alignment horizontal="left"/>
      <protection locked="0"/>
    </xf>
    <xf numFmtId="0" fontId="18" fillId="0" borderId="0" applyNumberFormat="0" applyFill="0" applyBorder="0" applyAlignment="0" applyProtection="0"/>
    <xf numFmtId="0" fontId="90" fillId="0" borderId="36" applyNumberFormat="0" applyFill="0" applyAlignment="0" applyProtection="0"/>
    <xf numFmtId="0" fontId="91" fillId="0" borderId="34" applyNumberFormat="0" applyFill="0" applyAlignment="0" applyProtection="0"/>
    <xf numFmtId="0" fontId="92" fillId="0" borderId="37" applyNumberFormat="0" applyFill="0" applyAlignment="0" applyProtection="0"/>
    <xf numFmtId="0" fontId="92" fillId="0" borderId="0" applyNumberFormat="0" applyFill="0" applyBorder="0" applyAlignment="0" applyProtection="0"/>
    <xf numFmtId="0" fontId="19" fillId="54" borderId="0" applyNumberFormat="0" applyBorder="0">
      <protection locked="0"/>
    </xf>
    <xf numFmtId="0" fontId="6" fillId="0" borderId="38" applyNumberFormat="0" applyFill="0" applyAlignment="0" applyProtection="0"/>
    <xf numFmtId="0" fontId="93" fillId="31" borderId="39" applyNumberFormat="0" applyAlignment="0" applyProtection="0"/>
    <xf numFmtId="0" fontId="20" fillId="47" borderId="17" applyNumberFormat="0" applyAlignment="0" applyProtection="0"/>
    <xf numFmtId="2" fontId="8" fillId="0" borderId="0" applyFill="0" applyBorder="0" applyAlignment="0" applyProtection="0"/>
    <xf numFmtId="2" fontId="6" fillId="0" borderId="0" applyFill="0" applyBorder="0" applyAlignment="0" applyProtection="0"/>
    <xf numFmtId="167" fontId="8" fillId="0" borderId="0" applyFill="0" applyBorder="0" applyAlignment="0" applyProtection="0"/>
    <xf numFmtId="168" fontId="8" fillId="0" borderId="0" applyFill="0" applyBorder="0" applyAlignment="0" applyProtection="0"/>
    <xf numFmtId="0" fontId="29" fillId="68" borderId="0">
      <alignment vertical="top"/>
    </xf>
    <xf numFmtId="164" fontId="6" fillId="0" borderId="0" applyFill="0" applyBorder="0" applyAlignment="0" applyProtection="0"/>
    <xf numFmtId="0" fontId="5" fillId="0" borderId="0"/>
    <xf numFmtId="0" fontId="33" fillId="0" borderId="0"/>
    <xf numFmtId="49" fontId="6" fillId="50" borderId="24">
      <alignment vertical="top" wrapText="1"/>
    </xf>
    <xf numFmtId="0" fontId="24" fillId="51" borderId="22">
      <alignment horizontal="center" vertical="top" wrapText="1"/>
    </xf>
    <xf numFmtId="3" fontId="105" fillId="0" borderId="24">
      <alignment horizontal="right" vertical="top"/>
    </xf>
    <xf numFmtId="49" fontId="6" fillId="50" borderId="24">
      <alignment vertical="top" wrapText="1"/>
    </xf>
    <xf numFmtId="0" fontId="6" fillId="0" borderId="0"/>
    <xf numFmtId="4" fontId="107" fillId="0" borderId="124"/>
    <xf numFmtId="0" fontId="24" fillId="17" borderId="22">
      <alignment horizontal="center" vertical="top" wrapText="1"/>
    </xf>
    <xf numFmtId="4" fontId="105" fillId="0" borderId="124"/>
    <xf numFmtId="49" fontId="6" fillId="72" borderId="24">
      <alignment vertical="top" wrapText="1"/>
    </xf>
    <xf numFmtId="49" fontId="6" fillId="12" borderId="23">
      <alignment vertical="top" wrapText="1"/>
    </xf>
    <xf numFmtId="3" fontId="49" fillId="0" borderId="23">
      <alignment horizontal="right" vertical="top"/>
    </xf>
    <xf numFmtId="0" fontId="121" fillId="54" borderId="0">
      <alignment vertical="top"/>
    </xf>
    <xf numFmtId="43" fontId="6" fillId="0" borderId="0" applyFont="0" applyFill="0" applyBorder="0" applyAlignment="0" applyProtection="0"/>
    <xf numFmtId="0" fontId="29" fillId="54" borderId="0">
      <alignment vertical="top"/>
    </xf>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49" fontId="6" fillId="12" borderId="24">
      <alignment vertical="top" wrapText="1"/>
    </xf>
    <xf numFmtId="0" fontId="6" fillId="29" borderId="25" applyNumberFormat="0" applyAlignment="0" applyProtection="0"/>
    <xf numFmtId="178" fontId="6" fillId="0" borderId="0" applyFill="0" applyBorder="0" applyAlignment="0" applyProtection="0"/>
    <xf numFmtId="178" fontId="6" fillId="0" borderId="0" applyFill="0" applyBorder="0" applyAlignment="0" applyProtection="0"/>
    <xf numFmtId="0" fontId="6"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0" fontId="6" fillId="62" borderId="0" applyBorder="0">
      <alignment horizontal="left" vertical="center"/>
    </xf>
    <xf numFmtId="0" fontId="6" fillId="20" borderId="0" applyBorder="0">
      <alignment horizontal="left" vertical="center"/>
    </xf>
    <xf numFmtId="0" fontId="6" fillId="63" borderId="0" applyBorder="0">
      <alignment horizontal="left" vertical="center"/>
    </xf>
    <xf numFmtId="49" fontId="6" fillId="6" borderId="22">
      <alignment vertical="center" wrapText="1"/>
    </xf>
    <xf numFmtId="49" fontId="6" fillId="6" borderId="22">
      <alignment vertical="center" wrapText="1"/>
    </xf>
    <xf numFmtId="49" fontId="6" fillId="6" borderId="22">
      <alignment vertical="center" wrapText="1"/>
    </xf>
    <xf numFmtId="0" fontId="6" fillId="17" borderId="22">
      <alignment horizontal="left" vertical="center" wrapText="1"/>
    </xf>
    <xf numFmtId="0" fontId="6" fillId="17" borderId="22">
      <alignment horizontal="left" vertical="center" wrapText="1"/>
    </xf>
    <xf numFmtId="0" fontId="6" fillId="17" borderId="22">
      <alignment horizontal="left" vertical="center" wrapText="1"/>
    </xf>
    <xf numFmtId="0" fontId="6" fillId="64" borderId="22">
      <alignment horizontal="left" vertical="center" wrapText="1"/>
    </xf>
    <xf numFmtId="0" fontId="6" fillId="64" borderId="22">
      <alignment horizontal="left" vertical="center" wrapText="1"/>
    </xf>
    <xf numFmtId="0" fontId="6" fillId="27" borderId="22">
      <alignment horizontal="left" vertical="center" wrapText="1"/>
    </xf>
    <xf numFmtId="0" fontId="6" fillId="45" borderId="22">
      <alignment horizontal="left" vertical="center" wrapText="1"/>
    </xf>
    <xf numFmtId="0" fontId="6" fillId="18" borderId="22">
      <alignment horizontal="left" vertical="center" wrapText="1"/>
    </xf>
    <xf numFmtId="0" fontId="6" fillId="46" borderId="22">
      <alignment horizontal="left" vertical="center" wrapText="1"/>
    </xf>
    <xf numFmtId="0" fontId="6" fillId="18" borderId="22">
      <alignment horizontal="left" vertical="center" wrapText="1"/>
    </xf>
    <xf numFmtId="0" fontId="6" fillId="44" borderId="22">
      <alignment horizontal="left" vertical="center" wrapText="1"/>
    </xf>
    <xf numFmtId="0" fontId="6" fillId="28" borderId="22">
      <alignment horizontal="left" vertical="center" wrapText="1"/>
    </xf>
    <xf numFmtId="0" fontId="6" fillId="47" borderId="22">
      <alignment horizontal="left" vertical="center" wrapText="1"/>
    </xf>
    <xf numFmtId="0" fontId="6" fillId="14" borderId="22">
      <alignment horizontal="left" vertical="center" wrapText="1"/>
    </xf>
    <xf numFmtId="0" fontId="6" fillId="14" borderId="22">
      <alignment horizontal="left" vertical="center" wrapText="1"/>
    </xf>
    <xf numFmtId="0" fontId="6" fillId="48" borderId="22">
      <alignment horizontal="left" vertical="center" wrapText="1"/>
    </xf>
    <xf numFmtId="0" fontId="6" fillId="18" borderId="22">
      <alignment horizontal="left" vertical="center" wrapText="1"/>
    </xf>
    <xf numFmtId="0" fontId="6" fillId="49" borderId="22">
      <alignment horizontal="left" vertical="center" wrapText="1"/>
    </xf>
    <xf numFmtId="0" fontId="6" fillId="49" borderId="22">
      <alignment horizontal="left" vertical="center" wrapText="1"/>
    </xf>
    <xf numFmtId="0" fontId="6" fillId="48" borderId="22">
      <alignment horizontal="left" vertical="center" wrapText="1"/>
    </xf>
    <xf numFmtId="9" fontId="33" fillId="0" borderId="0" applyFont="0" applyFill="0" applyBorder="0" applyAlignment="0" applyProtection="0"/>
    <xf numFmtId="0" fontId="6" fillId="0" borderId="0"/>
    <xf numFmtId="0" fontId="3" fillId="0" borderId="0"/>
    <xf numFmtId="166" fontId="6" fillId="0" borderId="0" applyFill="0" applyBorder="0" applyAlignment="0" applyProtection="0"/>
    <xf numFmtId="0" fontId="3" fillId="0" borderId="0"/>
    <xf numFmtId="9" fontId="3"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0" fontId="29" fillId="54" borderId="0">
      <alignment vertical="top"/>
    </xf>
    <xf numFmtId="49" fontId="6" fillId="73" borderId="24">
      <alignment vertical="top" wrapText="1"/>
    </xf>
    <xf numFmtId="0" fontId="24" fillId="57" borderId="24"/>
    <xf numFmtId="0" fontId="1" fillId="0" borderId="0"/>
  </cellStyleXfs>
  <cellXfs count="931">
    <xf numFmtId="0" fontId="0" fillId="0" borderId="0" xfId="0"/>
    <xf numFmtId="0" fontId="10" fillId="0" borderId="0" xfId="0" applyFont="1" applyAlignment="1">
      <alignment horizontal="left"/>
    </xf>
    <xf numFmtId="0" fontId="22" fillId="0" borderId="0" xfId="205" applyFont="1"/>
    <xf numFmtId="0" fontId="23" fillId="0" borderId="0" xfId="0" applyFont="1"/>
    <xf numFmtId="0" fontId="19" fillId="0" borderId="0" xfId="0" applyFont="1" applyAlignment="1">
      <alignment horizontal="left"/>
    </xf>
    <xf numFmtId="0" fontId="25" fillId="0" borderId="0" xfId="169" applyNumberFormat="1" applyFont="1" applyFill="1" applyBorder="1" applyAlignment="1" applyProtection="1">
      <alignment horizontal="left"/>
    </xf>
    <xf numFmtId="0" fontId="25" fillId="0" borderId="0" xfId="169" applyNumberFormat="1" applyFont="1" applyFill="1" applyBorder="1" applyAlignment="1" applyProtection="1">
      <protection locked="0"/>
    </xf>
    <xf numFmtId="0" fontId="29" fillId="54" borderId="0" xfId="0" applyFont="1" applyFill="1"/>
    <xf numFmtId="0" fontId="19" fillId="54" borderId="0" xfId="0" applyFont="1" applyFill="1" applyAlignment="1">
      <alignment horizontal="left"/>
    </xf>
    <xf numFmtId="0" fontId="28" fillId="54" borderId="0" xfId="0" applyFont="1" applyFill="1"/>
    <xf numFmtId="3" fontId="28" fillId="54" borderId="0" xfId="0" applyNumberFormat="1" applyFont="1" applyFill="1" applyAlignment="1">
      <alignment horizontal="right"/>
    </xf>
    <xf numFmtId="0" fontId="28" fillId="54" borderId="0" xfId="0" applyFont="1" applyFill="1" applyAlignment="1">
      <alignment horizontal="right"/>
    </xf>
    <xf numFmtId="1" fontId="32" fillId="54" borderId="40" xfId="0" applyNumberFormat="1" applyFont="1" applyFill="1" applyBorder="1" applyAlignment="1">
      <alignment horizontal="right" vertical="center"/>
    </xf>
    <xf numFmtId="0" fontId="29" fillId="54" borderId="0" xfId="0" applyFont="1" applyFill="1" applyAlignment="1">
      <alignment horizontal="right" vertical="center"/>
    </xf>
    <xf numFmtId="0" fontId="31" fillId="54" borderId="0" xfId="0" applyFont="1" applyFill="1"/>
    <xf numFmtId="0" fontId="28" fillId="54" borderId="0" xfId="0" applyFont="1" applyFill="1" applyAlignment="1" applyProtection="1">
      <alignment horizontal="right"/>
      <protection locked="0"/>
    </xf>
    <xf numFmtId="0" fontId="29" fillId="54" borderId="0" xfId="0" applyFont="1" applyFill="1" applyAlignment="1">
      <alignment vertical="center"/>
    </xf>
    <xf numFmtId="3" fontId="29" fillId="54" borderId="0" xfId="0" applyNumberFormat="1" applyFont="1" applyFill="1"/>
    <xf numFmtId="169" fontId="10" fillId="54" borderId="48" xfId="0" applyNumberFormat="1" applyFont="1" applyFill="1" applyBorder="1"/>
    <xf numFmtId="1" fontId="32" fillId="54" borderId="43" xfId="0" applyNumberFormat="1" applyFont="1" applyFill="1" applyBorder="1" applyAlignment="1">
      <alignment horizontal="right" vertical="center"/>
    </xf>
    <xf numFmtId="173" fontId="29" fillId="0" borderId="49" xfId="203" applyNumberFormat="1" applyFont="1" applyBorder="1" applyAlignment="1">
      <alignment horizontal="right"/>
    </xf>
    <xf numFmtId="3" fontId="29" fillId="54" borderId="0" xfId="204" applyNumberFormat="1" applyFont="1" applyFill="1" applyAlignment="1">
      <alignment horizontal="right"/>
    </xf>
    <xf numFmtId="173" fontId="29" fillId="54" borderId="0" xfId="0" applyNumberFormat="1" applyFont="1" applyFill="1"/>
    <xf numFmtId="169" fontId="30" fillId="54" borderId="0" xfId="0" applyNumberFormat="1" applyFont="1" applyFill="1" applyAlignment="1">
      <alignment horizontal="left" indent="1"/>
    </xf>
    <xf numFmtId="169" fontId="10" fillId="54" borderId="0" xfId="0" applyNumberFormat="1" applyFont="1" applyFill="1"/>
    <xf numFmtId="173" fontId="29" fillId="0" borderId="0" xfId="203" applyNumberFormat="1" applyFont="1" applyAlignment="1">
      <alignment horizontal="right"/>
    </xf>
    <xf numFmtId="169" fontId="30" fillId="54" borderId="0" xfId="0" applyNumberFormat="1" applyFont="1" applyFill="1"/>
    <xf numFmtId="3" fontId="32" fillId="54" borderId="0" xfId="204" applyNumberFormat="1" applyFont="1" applyFill="1" applyAlignment="1">
      <alignment horizontal="right"/>
    </xf>
    <xf numFmtId="189" fontId="29" fillId="0" borderId="0" xfId="203" applyNumberFormat="1" applyFont="1" applyAlignment="1">
      <alignment horizontal="right"/>
    </xf>
    <xf numFmtId="189" fontId="30" fillId="54" borderId="0" xfId="0" applyNumberFormat="1" applyFont="1" applyFill="1" applyAlignment="1">
      <alignment horizontal="left" indent="1"/>
    </xf>
    <xf numFmtId="189" fontId="30" fillId="54" borderId="0" xfId="0" applyNumberFormat="1" applyFont="1" applyFill="1"/>
    <xf numFmtId="189" fontId="10" fillId="54" borderId="0" xfId="0" applyNumberFormat="1" applyFont="1" applyFill="1"/>
    <xf numFmtId="189" fontId="10" fillId="54" borderId="53" xfId="0" applyNumberFormat="1" applyFont="1" applyFill="1" applyBorder="1"/>
    <xf numFmtId="189" fontId="29" fillId="0" borderId="55" xfId="203" applyNumberFormat="1" applyFont="1" applyBorder="1" applyAlignment="1">
      <alignment horizontal="right"/>
    </xf>
    <xf numFmtId="189" fontId="32" fillId="0" borderId="57" xfId="203" applyNumberFormat="1" applyFont="1" applyBorder="1" applyAlignment="1">
      <alignment horizontal="right"/>
    </xf>
    <xf numFmtId="189" fontId="32" fillId="0" borderId="58" xfId="203" applyNumberFormat="1" applyFont="1" applyBorder="1" applyAlignment="1">
      <alignment horizontal="right"/>
    </xf>
    <xf numFmtId="189" fontId="30" fillId="54" borderId="53" xfId="0" applyNumberFormat="1" applyFont="1" applyFill="1" applyBorder="1"/>
    <xf numFmtId="173" fontId="32" fillId="0" borderId="57" xfId="203" applyNumberFormat="1" applyFont="1" applyBorder="1" applyAlignment="1">
      <alignment horizontal="right"/>
    </xf>
    <xf numFmtId="173" fontId="32" fillId="0" borderId="58" xfId="203" applyNumberFormat="1" applyFont="1" applyBorder="1" applyAlignment="1">
      <alignment horizontal="right"/>
    </xf>
    <xf numFmtId="189" fontId="10" fillId="54" borderId="59" xfId="0" applyNumberFormat="1" applyFont="1" applyFill="1" applyBorder="1"/>
    <xf numFmtId="189" fontId="32" fillId="0" borderId="0" xfId="203" applyNumberFormat="1" applyFont="1" applyAlignment="1">
      <alignment horizontal="right"/>
    </xf>
    <xf numFmtId="189" fontId="32" fillId="0" borderId="55" xfId="203" applyNumberFormat="1" applyFont="1" applyBorder="1" applyAlignment="1">
      <alignment horizontal="right"/>
    </xf>
    <xf numFmtId="173" fontId="32" fillId="0" borderId="0" xfId="203" applyNumberFormat="1" applyFont="1" applyAlignment="1">
      <alignment horizontal="right"/>
    </xf>
    <xf numFmtId="169" fontId="10" fillId="54" borderId="61" xfId="0" applyNumberFormat="1" applyFont="1" applyFill="1" applyBorder="1"/>
    <xf numFmtId="0" fontId="32" fillId="54" borderId="62" xfId="0" applyFont="1" applyFill="1" applyBorder="1"/>
    <xf numFmtId="0" fontId="29" fillId="54" borderId="62" xfId="0" applyFont="1" applyFill="1" applyBorder="1" applyAlignment="1">
      <alignment horizontal="right"/>
    </xf>
    <xf numFmtId="169" fontId="10" fillId="54" borderId="63" xfId="0" applyNumberFormat="1" applyFont="1" applyFill="1" applyBorder="1" applyAlignment="1">
      <alignment horizontal="left" indent="1"/>
    </xf>
    <xf numFmtId="0" fontId="32" fillId="54" borderId="63" xfId="0" applyFont="1" applyFill="1" applyBorder="1"/>
    <xf numFmtId="0" fontId="29" fillId="54" borderId="64" xfId="0" applyFont="1" applyFill="1" applyBorder="1" applyAlignment="1">
      <alignment horizontal="right"/>
    </xf>
    <xf numFmtId="169" fontId="30" fillId="54" borderId="63" xfId="0" applyNumberFormat="1" applyFont="1" applyFill="1" applyBorder="1" applyAlignment="1">
      <alignment horizontal="right"/>
    </xf>
    <xf numFmtId="169" fontId="30" fillId="54" borderId="62" xfId="0" applyNumberFormat="1" applyFont="1" applyFill="1" applyBorder="1" applyAlignment="1">
      <alignment horizontal="right"/>
    </xf>
    <xf numFmtId="0" fontId="30" fillId="54" borderId="0" xfId="0" applyFont="1" applyFill="1" applyAlignment="1">
      <alignment horizontal="right" vertical="center"/>
    </xf>
    <xf numFmtId="169" fontId="30" fillId="54" borderId="62" xfId="0" applyNumberFormat="1" applyFont="1" applyFill="1" applyBorder="1" applyAlignment="1">
      <alignment horizontal="left" indent="1"/>
    </xf>
    <xf numFmtId="169" fontId="30" fillId="54" borderId="64" xfId="0" applyNumberFormat="1" applyFont="1" applyFill="1" applyBorder="1" applyAlignment="1">
      <alignment horizontal="left" indent="1"/>
    </xf>
    <xf numFmtId="169" fontId="30" fillId="54" borderId="63" xfId="0" applyNumberFormat="1" applyFont="1" applyFill="1" applyBorder="1" applyAlignment="1">
      <alignment horizontal="left" indent="1"/>
    </xf>
    <xf numFmtId="169" fontId="10" fillId="54" borderId="67" xfId="0" applyNumberFormat="1" applyFont="1" applyFill="1" applyBorder="1"/>
    <xf numFmtId="169" fontId="10" fillId="54" borderId="62" xfId="0" applyNumberFormat="1" applyFont="1" applyFill="1" applyBorder="1"/>
    <xf numFmtId="0" fontId="10" fillId="54" borderId="0" xfId="0" applyFont="1" applyFill="1"/>
    <xf numFmtId="0" fontId="96" fillId="54" borderId="0" xfId="0" applyFont="1" applyFill="1" applyAlignment="1">
      <alignment horizontal="left"/>
    </xf>
    <xf numFmtId="0" fontId="10" fillId="54" borderId="81" xfId="0" applyFont="1" applyFill="1" applyBorder="1" applyAlignment="1">
      <alignment horizontal="left" vertical="center"/>
    </xf>
    <xf numFmtId="0" fontId="10" fillId="54" borderId="22" xfId="0" applyFont="1" applyFill="1" applyBorder="1" applyAlignment="1">
      <alignment horizontal="left" vertical="center"/>
    </xf>
    <xf numFmtId="1" fontId="32" fillId="54" borderId="40" xfId="0" applyNumberFormat="1" applyFont="1" applyFill="1" applyBorder="1" applyAlignment="1">
      <alignment horizontal="right"/>
    </xf>
    <xf numFmtId="1" fontId="32" fillId="54" borderId="40" xfId="204" applyNumberFormat="1" applyFont="1" applyFill="1" applyBorder="1" applyAlignment="1">
      <alignment horizontal="right"/>
    </xf>
    <xf numFmtId="1" fontId="32" fillId="54" borderId="51" xfId="204" applyNumberFormat="1" applyFont="1" applyFill="1" applyBorder="1" applyAlignment="1">
      <alignment horizontal="right"/>
    </xf>
    <xf numFmtId="169" fontId="10" fillId="54" borderId="81" xfId="0" applyNumberFormat="1" applyFont="1" applyFill="1" applyBorder="1"/>
    <xf numFmtId="173" fontId="10" fillId="54" borderId="54" xfId="0" applyNumberFormat="1" applyFont="1" applyFill="1" applyBorder="1" applyAlignment="1">
      <alignment horizontal="left"/>
    </xf>
    <xf numFmtId="3" fontId="32" fillId="54" borderId="42" xfId="0" applyNumberFormat="1" applyFont="1" applyFill="1" applyBorder="1" applyAlignment="1">
      <alignment horizontal="right"/>
    </xf>
    <xf numFmtId="3" fontId="32" fillId="54" borderId="43" xfId="0" applyNumberFormat="1" applyFont="1" applyFill="1" applyBorder="1" applyAlignment="1">
      <alignment horizontal="right"/>
    </xf>
    <xf numFmtId="3" fontId="32" fillId="54" borderId="43" xfId="203" applyNumberFormat="1" applyFont="1" applyFill="1" applyBorder="1" applyAlignment="1">
      <alignment horizontal="right"/>
    </xf>
    <xf numFmtId="3" fontId="32" fillId="0" borderId="43" xfId="203" applyNumberFormat="1" applyFont="1" applyBorder="1" applyAlignment="1">
      <alignment horizontal="right"/>
    </xf>
    <xf numFmtId="169" fontId="30" fillId="54" borderId="48" xfId="0" applyNumberFormat="1" applyFont="1" applyFill="1" applyBorder="1" applyAlignment="1">
      <alignment horizontal="left" indent="1"/>
    </xf>
    <xf numFmtId="173" fontId="30" fillId="54" borderId="49" xfId="0" applyNumberFormat="1" applyFont="1" applyFill="1" applyBorder="1"/>
    <xf numFmtId="3" fontId="29" fillId="54" borderId="44" xfId="0" applyNumberFormat="1" applyFont="1" applyFill="1" applyBorder="1" applyAlignment="1">
      <alignment horizontal="right"/>
    </xf>
    <xf numFmtId="3" fontId="29" fillId="54" borderId="0" xfId="0" applyNumberFormat="1" applyFont="1" applyFill="1" applyAlignment="1">
      <alignment horizontal="right"/>
    </xf>
    <xf numFmtId="3" fontId="29" fillId="0" borderId="0" xfId="204" applyNumberFormat="1" applyFont="1" applyAlignment="1">
      <alignment horizontal="right"/>
    </xf>
    <xf numFmtId="3" fontId="29" fillId="0" borderId="49" xfId="204" applyNumberFormat="1" applyFont="1" applyBorder="1" applyAlignment="1">
      <alignment horizontal="right"/>
    </xf>
    <xf numFmtId="173" fontId="10" fillId="54" borderId="49" xfId="0" applyNumberFormat="1" applyFont="1" applyFill="1" applyBorder="1" applyAlignment="1">
      <alignment horizontal="left"/>
    </xf>
    <xf numFmtId="3" fontId="32" fillId="54" borderId="44" xfId="0" applyNumberFormat="1" applyFont="1" applyFill="1" applyBorder="1" applyAlignment="1">
      <alignment horizontal="right"/>
    </xf>
    <xf numFmtId="3" fontId="32" fillId="54" borderId="0" xfId="0" applyNumberFormat="1" applyFont="1" applyFill="1" applyAlignment="1">
      <alignment horizontal="right"/>
    </xf>
    <xf numFmtId="3" fontId="32" fillId="0" borderId="0" xfId="204" applyNumberFormat="1" applyFont="1" applyAlignment="1">
      <alignment horizontal="right"/>
    </xf>
    <xf numFmtId="3" fontId="32" fillId="0" borderId="49" xfId="204" applyNumberFormat="1" applyFont="1" applyBorder="1" applyAlignment="1">
      <alignment horizontal="right"/>
    </xf>
    <xf numFmtId="169" fontId="30" fillId="54" borderId="48" xfId="0" applyNumberFormat="1" applyFont="1" applyFill="1" applyBorder="1"/>
    <xf numFmtId="169" fontId="10" fillId="54" borderId="82" xfId="0" applyNumberFormat="1" applyFont="1" applyFill="1" applyBorder="1"/>
    <xf numFmtId="173" fontId="10" fillId="54" borderId="50" xfId="0" applyNumberFormat="1" applyFont="1" applyFill="1" applyBorder="1"/>
    <xf numFmtId="3" fontId="32" fillId="54" borderId="46" xfId="154" applyNumberFormat="1" applyFont="1" applyFill="1" applyBorder="1" applyAlignment="1" applyProtection="1">
      <alignment horizontal="right"/>
    </xf>
    <xf numFmtId="3" fontId="32" fillId="54" borderId="47" xfId="154" applyNumberFormat="1" applyFont="1" applyFill="1" applyBorder="1" applyAlignment="1" applyProtection="1">
      <alignment horizontal="right"/>
    </xf>
    <xf numFmtId="3" fontId="32" fillId="54" borderId="47" xfId="157" applyNumberFormat="1" applyFont="1" applyFill="1" applyBorder="1" applyAlignment="1" applyProtection="1">
      <alignment horizontal="right"/>
    </xf>
    <xf numFmtId="3" fontId="32" fillId="0" borderId="47" xfId="157" applyNumberFormat="1" applyFont="1" applyFill="1" applyBorder="1" applyAlignment="1" applyProtection="1">
      <alignment horizontal="right"/>
    </xf>
    <xf numFmtId="3" fontId="32" fillId="0" borderId="50" xfId="157" applyNumberFormat="1" applyFont="1" applyFill="1" applyBorder="1" applyAlignment="1" applyProtection="1">
      <alignment horizontal="right"/>
    </xf>
    <xf numFmtId="173" fontId="10" fillId="54" borderId="0" xfId="0" applyNumberFormat="1" applyFont="1" applyFill="1"/>
    <xf numFmtId="3" fontId="32" fillId="54" borderId="0" xfId="154" applyNumberFormat="1" applyFont="1" applyFill="1" applyBorder="1" applyAlignment="1" applyProtection="1">
      <alignment horizontal="right"/>
    </xf>
    <xf numFmtId="3" fontId="32" fillId="54" borderId="0" xfId="157" applyNumberFormat="1" applyFont="1" applyFill="1" applyBorder="1" applyAlignment="1" applyProtection="1">
      <alignment horizontal="right"/>
    </xf>
    <xf numFmtId="3" fontId="32" fillId="0" borderId="0" xfId="157" applyNumberFormat="1" applyFont="1" applyFill="1" applyBorder="1" applyAlignment="1" applyProtection="1">
      <alignment horizontal="right"/>
    </xf>
    <xf numFmtId="0" fontId="97" fillId="0" borderId="0" xfId="175" applyFont="1" applyAlignment="1">
      <alignment vertical="center"/>
    </xf>
    <xf numFmtId="0" fontId="98" fillId="0" borderId="0" xfId="0" applyFont="1" applyAlignment="1">
      <alignment vertical="center"/>
    </xf>
    <xf numFmtId="0" fontId="98" fillId="0" borderId="0" xfId="0" quotePrefix="1" applyFont="1" applyAlignment="1">
      <alignment vertical="center"/>
    </xf>
    <xf numFmtId="0" fontId="99" fillId="0" borderId="0" xfId="207" applyFont="1" applyAlignment="1">
      <alignment vertical="center"/>
    </xf>
    <xf numFmtId="0" fontId="98" fillId="0" borderId="0" xfId="0" applyFont="1" applyAlignment="1">
      <alignment vertical="top"/>
    </xf>
    <xf numFmtId="4" fontId="98" fillId="0" borderId="0" xfId="0" applyNumberFormat="1" applyFont="1" applyAlignment="1">
      <alignment vertical="top"/>
    </xf>
    <xf numFmtId="49" fontId="98" fillId="0" borderId="0" xfId="129" applyFont="1" applyAlignment="1">
      <alignment horizontal="right" vertical="center"/>
    </xf>
    <xf numFmtId="3" fontId="98" fillId="0" borderId="0" xfId="132" applyFont="1" applyBorder="1" applyAlignment="1">
      <alignment horizontal="right" vertical="center"/>
    </xf>
    <xf numFmtId="0" fontId="98" fillId="0" borderId="0" xfId="159" applyFont="1" applyAlignment="1">
      <alignment vertical="center"/>
    </xf>
    <xf numFmtId="0" fontId="103" fillId="0" borderId="0" xfId="214" applyFont="1" applyAlignment="1">
      <alignment vertical="center"/>
    </xf>
    <xf numFmtId="0" fontId="99" fillId="0" borderId="83" xfId="139" applyFont="1" applyFill="1" applyBorder="1" applyAlignment="1">
      <alignment horizontal="center" vertical="center" wrapText="1"/>
    </xf>
    <xf numFmtId="0" fontId="99" fillId="0" borderId="59" xfId="139" applyFont="1" applyFill="1" applyBorder="1" applyAlignment="1">
      <alignment horizontal="center" vertical="center" wrapText="1"/>
    </xf>
    <xf numFmtId="3" fontId="98" fillId="0" borderId="59" xfId="132" applyFont="1" applyBorder="1" applyAlignment="1">
      <alignment horizontal="right" vertical="center"/>
    </xf>
    <xf numFmtId="0" fontId="101" fillId="0" borderId="79" xfId="143" applyFont="1" applyFill="1" applyBorder="1" applyAlignment="1">
      <alignment horizontal="right" vertical="center" wrapText="1"/>
    </xf>
    <xf numFmtId="3" fontId="98" fillId="0" borderId="53" xfId="132" applyFont="1" applyBorder="1" applyAlignment="1">
      <alignment horizontal="right" vertical="center"/>
    </xf>
    <xf numFmtId="3" fontId="98" fillId="0" borderId="78" xfId="132" applyFont="1" applyBorder="1" applyAlignment="1">
      <alignment horizontal="right" vertical="center"/>
    </xf>
    <xf numFmtId="3" fontId="98" fillId="0" borderId="79" xfId="132" applyFont="1" applyBorder="1" applyAlignment="1">
      <alignment horizontal="right" vertical="center"/>
    </xf>
    <xf numFmtId="0" fontId="101" fillId="0" borderId="56" xfId="143" applyFont="1" applyFill="1" applyBorder="1" applyAlignment="1">
      <alignment vertical="center" wrapText="1"/>
    </xf>
    <xf numFmtId="0" fontId="98" fillId="0" borderId="79" xfId="143" applyFont="1" applyFill="1" applyBorder="1" applyAlignment="1">
      <alignment horizontal="right" vertical="center" wrapText="1"/>
    </xf>
    <xf numFmtId="0" fontId="99" fillId="0" borderId="0" xfId="175" applyFont="1" applyAlignment="1">
      <alignment vertical="center"/>
    </xf>
    <xf numFmtId="0" fontId="101" fillId="0" borderId="0" xfId="150" applyFont="1" applyAlignment="1">
      <alignment vertical="center" wrapText="1"/>
    </xf>
    <xf numFmtId="0" fontId="98" fillId="0" borderId="0" xfId="143" applyFont="1" applyFill="1" applyBorder="1" applyAlignment="1">
      <alignment vertical="center" wrapText="1"/>
    </xf>
    <xf numFmtId="3" fontId="99" fillId="0" borderId="0" xfId="180" applyNumberFormat="1" applyFont="1" applyFill="1" applyBorder="1" applyAlignment="1">
      <alignment vertical="center"/>
    </xf>
    <xf numFmtId="0" fontId="0" fillId="0" borderId="0" xfId="0" applyAlignment="1">
      <alignment vertical="top"/>
    </xf>
    <xf numFmtId="0" fontId="98" fillId="0" borderId="0" xfId="159" applyFont="1" applyAlignment="1">
      <alignment horizontal="left" vertical="center"/>
    </xf>
    <xf numFmtId="0" fontId="98" fillId="0" borderId="0" xfId="0" applyFont="1" applyAlignment="1">
      <alignment horizontal="left" vertical="center"/>
    </xf>
    <xf numFmtId="0" fontId="99" fillId="0" borderId="66" xfId="141" applyFont="1" applyFill="1" applyBorder="1" applyAlignment="1">
      <alignment horizontal="center" vertical="center" wrapText="1"/>
    </xf>
    <xf numFmtId="0" fontId="99" fillId="0" borderId="83" xfId="141" applyFont="1" applyFill="1" applyBorder="1" applyAlignment="1">
      <alignment horizontal="center" vertical="center" wrapText="1"/>
    </xf>
    <xf numFmtId="0" fontId="99" fillId="0" borderId="83" xfId="177" applyFont="1" applyFill="1" applyBorder="1" applyAlignment="1">
      <alignment vertical="center"/>
    </xf>
    <xf numFmtId="0" fontId="98" fillId="0" borderId="55" xfId="143" applyFont="1" applyFill="1" applyBorder="1" applyAlignment="1">
      <alignment vertical="center"/>
    </xf>
    <xf numFmtId="0" fontId="98" fillId="0" borderId="56" xfId="143" applyFont="1" applyFill="1" applyBorder="1" applyAlignment="1">
      <alignment vertical="center"/>
    </xf>
    <xf numFmtId="3" fontId="99" fillId="0" borderId="59" xfId="180" applyNumberFormat="1" applyFont="1" applyFill="1" applyBorder="1" applyAlignment="1">
      <alignment vertical="center"/>
    </xf>
    <xf numFmtId="3" fontId="99" fillId="0" borderId="59" xfId="177" applyNumberFormat="1" applyFont="1" applyFill="1" applyBorder="1" applyAlignment="1">
      <alignment vertical="center"/>
    </xf>
    <xf numFmtId="0" fontId="99" fillId="0" borderId="78" xfId="180" applyFont="1" applyFill="1" applyBorder="1" applyAlignment="1">
      <alignment vertical="center"/>
    </xf>
    <xf numFmtId="3" fontId="99" fillId="0" borderId="83" xfId="180" applyNumberFormat="1" applyFont="1" applyFill="1" applyBorder="1" applyAlignment="1">
      <alignment vertical="center"/>
    </xf>
    <xf numFmtId="3" fontId="99" fillId="0" borderId="78" xfId="180" applyNumberFormat="1" applyFont="1" applyFill="1" applyBorder="1" applyAlignment="1">
      <alignment vertical="center"/>
    </xf>
    <xf numFmtId="3" fontId="99" fillId="0" borderId="83" xfId="177" applyNumberFormat="1" applyFont="1" applyFill="1" applyBorder="1" applyAlignment="1">
      <alignment vertical="center"/>
    </xf>
    <xf numFmtId="0" fontId="98" fillId="0" borderId="0" xfId="462" applyFont="1">
      <alignment vertical="top"/>
    </xf>
    <xf numFmtId="0" fontId="97" fillId="0" borderId="0" xfId="0" applyFont="1" applyAlignment="1">
      <alignment vertical="center"/>
    </xf>
    <xf numFmtId="0" fontId="98" fillId="0" borderId="0" xfId="0" applyFont="1" applyAlignment="1">
      <alignment vertical="center" wrapText="1"/>
    </xf>
    <xf numFmtId="0" fontId="98" fillId="0" borderId="0" xfId="0" applyFont="1" applyAlignment="1">
      <alignment horizontal="right" vertical="center"/>
    </xf>
    <xf numFmtId="0" fontId="99" fillId="0" borderId="0" xfId="0" applyFont="1" applyAlignment="1">
      <alignment vertical="center"/>
    </xf>
    <xf numFmtId="0" fontId="103" fillId="0" borderId="0" xfId="0" applyFont="1" applyAlignment="1">
      <alignment vertical="center" wrapText="1"/>
    </xf>
    <xf numFmtId="0" fontId="98" fillId="0" borderId="0" xfId="201" applyFont="1" applyFill="1" applyAlignment="1">
      <alignment vertical="center"/>
    </xf>
    <xf numFmtId="0" fontId="98" fillId="0" borderId="0" xfId="201" quotePrefix="1" applyFont="1" applyFill="1" applyAlignment="1">
      <alignment vertical="center"/>
    </xf>
    <xf numFmtId="0" fontId="99" fillId="0" borderId="0" xfId="177" applyFont="1" applyFill="1" applyBorder="1" applyAlignment="1">
      <alignment vertical="center"/>
    </xf>
    <xf numFmtId="0" fontId="99" fillId="0" borderId="0" xfId="144" applyFont="1" applyFill="1" applyBorder="1" applyAlignment="1">
      <alignment vertical="center" wrapText="1"/>
    </xf>
    <xf numFmtId="3" fontId="99" fillId="0" borderId="0" xfId="134" applyFont="1" applyBorder="1" applyAlignment="1">
      <alignment horizontal="right" vertical="center"/>
    </xf>
    <xf numFmtId="0" fontId="98" fillId="0" borderId="0" xfId="161" applyFont="1" applyAlignment="1">
      <alignment vertical="center"/>
    </xf>
    <xf numFmtId="3" fontId="99" fillId="0" borderId="57" xfId="134" applyFont="1" applyBorder="1" applyAlignment="1">
      <alignment horizontal="right" vertical="center"/>
    </xf>
    <xf numFmtId="0" fontId="99" fillId="0" borderId="63" xfId="177" applyFont="1" applyFill="1" applyBorder="1" applyAlignment="1">
      <alignment vertical="center"/>
    </xf>
    <xf numFmtId="0" fontId="98" fillId="0" borderId="62" xfId="143" applyFont="1" applyFill="1" applyBorder="1" applyAlignment="1">
      <alignment vertical="center" wrapText="1"/>
    </xf>
    <xf numFmtId="0" fontId="99" fillId="0" borderId="61" xfId="144" applyFont="1" applyFill="1" applyBorder="1" applyAlignment="1">
      <alignment vertical="center" wrapText="1"/>
    </xf>
    <xf numFmtId="0" fontId="99" fillId="0" borderId="62" xfId="177" applyFont="1" applyFill="1" applyBorder="1" applyAlignment="1">
      <alignment vertical="center"/>
    </xf>
    <xf numFmtId="3" fontId="99" fillId="0" borderId="58" xfId="134" applyFont="1" applyBorder="1" applyAlignment="1">
      <alignment horizontal="right" vertical="center"/>
    </xf>
    <xf numFmtId="0" fontId="99" fillId="0" borderId="55" xfId="177" applyFont="1" applyFill="1" applyBorder="1" applyAlignment="1">
      <alignment vertical="center"/>
    </xf>
    <xf numFmtId="0" fontId="24" fillId="70" borderId="0" xfId="175" applyFont="1" applyFill="1" applyAlignment="1">
      <alignment vertical="center"/>
    </xf>
    <xf numFmtId="0" fontId="29" fillId="70" borderId="0" xfId="0" applyFont="1" applyFill="1" applyAlignment="1">
      <alignment vertical="center"/>
    </xf>
    <xf numFmtId="0" fontId="29" fillId="70" borderId="0" xfId="176" applyFont="1" applyFill="1" applyAlignment="1">
      <alignment vertical="center"/>
    </xf>
    <xf numFmtId="0" fontId="28" fillId="70" borderId="0" xfId="151" applyFont="1" applyFill="1" applyAlignment="1">
      <alignment horizontal="left" vertical="center"/>
    </xf>
    <xf numFmtId="0" fontId="32" fillId="70" borderId="57" xfId="140" applyFont="1" applyFill="1" applyBorder="1" applyAlignment="1">
      <alignment horizontal="center" vertical="center" wrapText="1"/>
    </xf>
    <xf numFmtId="0" fontId="32" fillId="70" borderId="58" xfId="140" applyFont="1" applyFill="1" applyBorder="1" applyAlignment="1">
      <alignment horizontal="center" vertical="center" wrapText="1"/>
    </xf>
    <xf numFmtId="3" fontId="29" fillId="0" borderId="0" xfId="134" applyFont="1" applyBorder="1" applyAlignment="1">
      <alignment horizontal="right" vertical="center"/>
    </xf>
    <xf numFmtId="3" fontId="29" fillId="0" borderId="55" xfId="134" applyFont="1" applyBorder="1" applyAlignment="1">
      <alignment horizontal="right" vertical="center"/>
    </xf>
    <xf numFmtId="0" fontId="29" fillId="70" borderId="0" xfId="143" applyFont="1" applyFill="1" applyBorder="1" applyAlignment="1">
      <alignment horizontal="left" vertical="center"/>
    </xf>
    <xf numFmtId="3" fontId="29" fillId="0" borderId="0" xfId="133" applyFont="1" applyBorder="1" applyAlignment="1">
      <alignment horizontal="right" vertical="center"/>
    </xf>
    <xf numFmtId="3" fontId="29" fillId="0" borderId="59" xfId="134" applyFont="1" applyBorder="1" applyAlignment="1">
      <alignment horizontal="right" vertical="center"/>
    </xf>
    <xf numFmtId="3" fontId="29" fillId="0" borderId="60" xfId="134" applyFont="1" applyBorder="1" applyAlignment="1">
      <alignment horizontal="right" vertical="center"/>
    </xf>
    <xf numFmtId="3" fontId="32" fillId="0" borderId="57" xfId="134" applyFont="1" applyBorder="1" applyAlignment="1">
      <alignment horizontal="right" vertical="center"/>
    </xf>
    <xf numFmtId="0" fontId="32" fillId="70" borderId="0" xfId="143" applyFont="1" applyFill="1" applyBorder="1" applyAlignment="1">
      <alignment horizontal="left" vertical="center"/>
    </xf>
    <xf numFmtId="3" fontId="32" fillId="0" borderId="0" xfId="134" applyFont="1" applyBorder="1" applyAlignment="1">
      <alignment horizontal="right" vertical="center"/>
    </xf>
    <xf numFmtId="3" fontId="32" fillId="0" borderId="55" xfId="134" applyFont="1" applyBorder="1" applyAlignment="1">
      <alignment horizontal="right" vertical="center"/>
    </xf>
    <xf numFmtId="0" fontId="32" fillId="70" borderId="53" xfId="143" applyFont="1" applyFill="1" applyBorder="1" applyAlignment="1">
      <alignment horizontal="left" vertical="center"/>
    </xf>
    <xf numFmtId="3" fontId="32" fillId="0" borderId="53" xfId="134" applyFont="1" applyBorder="1" applyAlignment="1">
      <alignment horizontal="right" vertical="center"/>
    </xf>
    <xf numFmtId="3" fontId="32" fillId="0" borderId="56" xfId="134" applyFont="1" applyBorder="1" applyAlignment="1">
      <alignment horizontal="right" vertical="center"/>
    </xf>
    <xf numFmtId="3" fontId="29" fillId="0" borderId="59" xfId="133" applyFont="1" applyBorder="1" applyAlignment="1">
      <alignment horizontal="right" vertical="center"/>
    </xf>
    <xf numFmtId="0" fontId="29" fillId="70" borderId="53" xfId="143" applyFont="1" applyFill="1" applyBorder="1" applyAlignment="1">
      <alignment horizontal="left" vertical="center"/>
    </xf>
    <xf numFmtId="3" fontId="29" fillId="0" borderId="53" xfId="133" applyFont="1" applyBorder="1" applyAlignment="1">
      <alignment horizontal="right" vertical="center"/>
    </xf>
    <xf numFmtId="3" fontId="29" fillId="0" borderId="56" xfId="133" applyFont="1" applyBorder="1" applyAlignment="1">
      <alignment horizontal="right" vertical="center"/>
    </xf>
    <xf numFmtId="3" fontId="32" fillId="70" borderId="57" xfId="134" applyFont="1" applyFill="1" applyBorder="1" applyAlignment="1">
      <alignment horizontal="right" vertical="center"/>
    </xf>
    <xf numFmtId="3" fontId="32" fillId="70" borderId="58" xfId="134" applyFont="1" applyFill="1" applyBorder="1" applyAlignment="1">
      <alignment horizontal="right" vertical="center"/>
    </xf>
    <xf numFmtId="3" fontId="32" fillId="70" borderId="0" xfId="134" applyFont="1" applyFill="1" applyBorder="1" applyAlignment="1">
      <alignment horizontal="right" vertical="center"/>
    </xf>
    <xf numFmtId="3" fontId="32" fillId="70" borderId="55" xfId="134" applyFont="1" applyFill="1" applyBorder="1" applyAlignment="1">
      <alignment horizontal="right" vertical="center"/>
    </xf>
    <xf numFmtId="3" fontId="32" fillId="70" borderId="53" xfId="134" applyFont="1" applyFill="1" applyBorder="1" applyAlignment="1">
      <alignment horizontal="right" vertical="center"/>
    </xf>
    <xf numFmtId="3" fontId="32" fillId="70" borderId="56" xfId="134" applyFont="1" applyFill="1" applyBorder="1" applyAlignment="1">
      <alignment horizontal="right" vertical="center"/>
    </xf>
    <xf numFmtId="3" fontId="32" fillId="71" borderId="57" xfId="134" applyFont="1" applyFill="1" applyBorder="1" applyAlignment="1">
      <alignment horizontal="right" vertical="center"/>
    </xf>
    <xf numFmtId="3" fontId="32" fillId="71" borderId="58" xfId="134" applyFont="1" applyFill="1" applyBorder="1" applyAlignment="1">
      <alignment horizontal="right" vertical="center"/>
    </xf>
    <xf numFmtId="0" fontId="32" fillId="71" borderId="0" xfId="143" applyFont="1" applyFill="1" applyBorder="1" applyAlignment="1">
      <alignment horizontal="left" vertical="center"/>
    </xf>
    <xf numFmtId="3" fontId="32" fillId="71" borderId="0" xfId="134" applyFont="1" applyFill="1" applyBorder="1" applyAlignment="1">
      <alignment horizontal="right" vertical="center"/>
    </xf>
    <xf numFmtId="3" fontId="32" fillId="71" borderId="55" xfId="134" applyFont="1" applyFill="1" applyBorder="1" applyAlignment="1">
      <alignment horizontal="right" vertical="center"/>
    </xf>
    <xf numFmtId="0" fontId="32" fillId="71" borderId="53" xfId="143" applyFont="1" applyFill="1" applyBorder="1" applyAlignment="1">
      <alignment horizontal="left" vertical="center"/>
    </xf>
    <xf numFmtId="3" fontId="32" fillId="71" borderId="53" xfId="134" applyFont="1" applyFill="1" applyBorder="1" applyAlignment="1">
      <alignment horizontal="right" vertical="center"/>
    </xf>
    <xf numFmtId="3" fontId="32" fillId="71" borderId="56" xfId="134" applyFont="1" applyFill="1" applyBorder="1" applyAlignment="1">
      <alignment horizontal="right" vertical="center"/>
    </xf>
    <xf numFmtId="0" fontId="29" fillId="70" borderId="0" xfId="143" applyFont="1" applyFill="1" applyBorder="1" applyAlignment="1">
      <alignment vertical="center" wrapText="1"/>
    </xf>
    <xf numFmtId="3" fontId="29" fillId="70" borderId="0" xfId="133" applyFont="1" applyFill="1" applyBorder="1" applyAlignment="1">
      <alignment horizontal="right" vertical="center"/>
    </xf>
    <xf numFmtId="0" fontId="29" fillId="70" borderId="0" xfId="160" applyFill="1" applyBorder="1" applyAlignment="1">
      <alignment vertical="center"/>
    </xf>
    <xf numFmtId="49" fontId="29" fillId="70" borderId="0" xfId="123" applyFont="1" applyFill="1" applyBorder="1" applyAlignment="1">
      <alignment horizontal="left" vertical="center"/>
    </xf>
    <xf numFmtId="49" fontId="29" fillId="70" borderId="0" xfId="123" applyFont="1" applyFill="1" applyBorder="1" applyAlignment="1">
      <alignment horizontal="left" vertical="center" wrapText="1"/>
    </xf>
    <xf numFmtId="0" fontId="29" fillId="70" borderId="0" xfId="0" applyFont="1" applyFill="1" applyAlignment="1">
      <alignment vertical="top"/>
    </xf>
    <xf numFmtId="0" fontId="24" fillId="54" borderId="0" xfId="175" applyFont="1" applyFill="1" applyAlignment="1">
      <alignment vertical="center"/>
    </xf>
    <xf numFmtId="0" fontId="32" fillId="54" borderId="48" xfId="179" applyFont="1" applyFill="1" applyBorder="1"/>
    <xf numFmtId="3" fontId="32" fillId="0" borderId="0" xfId="0" applyNumberFormat="1" applyFont="1" applyAlignment="1">
      <alignment vertical="top"/>
    </xf>
    <xf numFmtId="3" fontId="32" fillId="0" borderId="49" xfId="0" applyNumberFormat="1" applyFont="1" applyBorder="1" applyAlignment="1">
      <alignment vertical="top"/>
    </xf>
    <xf numFmtId="0" fontId="29" fillId="54" borderId="48" xfId="143" applyFont="1" applyFill="1" applyBorder="1">
      <alignment vertical="top" wrapText="1"/>
    </xf>
    <xf numFmtId="3" fontId="29" fillId="0" borderId="0" xfId="0" applyNumberFormat="1" applyFont="1" applyAlignment="1">
      <alignment vertical="top"/>
    </xf>
    <xf numFmtId="3" fontId="29" fillId="0" borderId="55" xfId="0" applyNumberFormat="1" applyFont="1" applyBorder="1" applyAlignment="1">
      <alignment vertical="top"/>
    </xf>
    <xf numFmtId="3" fontId="29" fillId="0" borderId="73" xfId="0" applyNumberFormat="1" applyFont="1" applyBorder="1" applyAlignment="1">
      <alignment vertical="top"/>
    </xf>
    <xf numFmtId="0" fontId="32" fillId="54" borderId="22" xfId="144" applyFont="1" applyFill="1" applyBorder="1" applyAlignment="1">
      <alignment horizontal="left" vertical="top" wrapText="1"/>
    </xf>
    <xf numFmtId="3" fontId="32" fillId="0" borderId="41" xfId="0" applyNumberFormat="1" applyFont="1" applyBorder="1" applyAlignment="1">
      <alignment vertical="top"/>
    </xf>
    <xf numFmtId="3" fontId="32" fillId="0" borderId="40" xfId="0" applyNumberFormat="1" applyFont="1" applyBorder="1" applyAlignment="1">
      <alignment vertical="top"/>
    </xf>
    <xf numFmtId="3" fontId="32" fillId="0" borderId="69" xfId="0" applyNumberFormat="1" applyFont="1" applyBorder="1" applyAlignment="1">
      <alignment vertical="top"/>
    </xf>
    <xf numFmtId="0" fontId="32" fillId="54" borderId="22" xfId="179" applyFont="1" applyFill="1" applyBorder="1"/>
    <xf numFmtId="0" fontId="32" fillId="54" borderId="22" xfId="179" applyFont="1" applyFill="1" applyBorder="1" applyAlignment="1">
      <alignment horizontal="left"/>
    </xf>
    <xf numFmtId="0" fontId="32" fillId="54" borderId="81" xfId="179" applyFont="1" applyFill="1" applyBorder="1"/>
    <xf numFmtId="3" fontId="32" fillId="0" borderId="42" xfId="0" applyNumberFormat="1" applyFont="1" applyBorder="1" applyAlignment="1">
      <alignment vertical="top"/>
    </xf>
    <xf numFmtId="3" fontId="32" fillId="0" borderId="43" xfId="0" applyNumberFormat="1" applyFont="1" applyBorder="1" applyAlignment="1">
      <alignment vertical="top"/>
    </xf>
    <xf numFmtId="3" fontId="29" fillId="0" borderId="43" xfId="0" applyNumberFormat="1" applyFont="1" applyBorder="1" applyAlignment="1">
      <alignment vertical="top"/>
    </xf>
    <xf numFmtId="0" fontId="29" fillId="54" borderId="48" xfId="179" applyFont="1" applyFill="1" applyBorder="1"/>
    <xf numFmtId="3" fontId="29" fillId="0" borderId="44" xfId="0" applyNumberFormat="1" applyFont="1" applyBorder="1" applyAlignment="1">
      <alignment vertical="top"/>
    </xf>
    <xf numFmtId="0" fontId="29" fillId="54" borderId="82" xfId="179" applyFont="1" applyFill="1" applyBorder="1"/>
    <xf numFmtId="3" fontId="29" fillId="0" borderId="46" xfId="0" applyNumberFormat="1" applyFont="1" applyBorder="1" applyAlignment="1">
      <alignment vertical="top"/>
    </xf>
    <xf numFmtId="3" fontId="29" fillId="0" borderId="47" xfId="0" applyNumberFormat="1" applyFont="1" applyBorder="1" applyAlignment="1">
      <alignment vertical="top"/>
    </xf>
    <xf numFmtId="0" fontId="32" fillId="0" borderId="0" xfId="0" applyFont="1" applyAlignment="1">
      <alignment vertical="top"/>
    </xf>
    <xf numFmtId="0" fontId="32" fillId="54" borderId="41" xfId="140" applyFont="1" applyFill="1" applyBorder="1" applyAlignment="1">
      <alignment horizontal="center" vertical="center" wrapText="1"/>
    </xf>
    <xf numFmtId="0" fontId="32" fillId="54" borderId="40" xfId="140" applyFont="1" applyFill="1" applyBorder="1" applyAlignment="1">
      <alignment horizontal="center" vertical="center" wrapText="1"/>
    </xf>
    <xf numFmtId="0" fontId="32" fillId="54" borderId="51" xfId="140" applyFont="1" applyFill="1" applyBorder="1" applyAlignment="1">
      <alignment horizontal="center" vertical="center" wrapText="1"/>
    </xf>
    <xf numFmtId="49" fontId="32" fillId="0" borderId="22" xfId="123" applyFont="1" applyFill="1" applyBorder="1" applyAlignment="1">
      <alignment horizontal="center" vertical="center" wrapText="1"/>
    </xf>
    <xf numFmtId="0" fontId="29" fillId="0" borderId="0" xfId="0" applyFont="1" applyAlignment="1">
      <alignment vertical="center"/>
    </xf>
    <xf numFmtId="0" fontId="29" fillId="0" borderId="0" xfId="0" applyFont="1" applyAlignment="1">
      <alignment vertical="top"/>
    </xf>
    <xf numFmtId="0" fontId="28" fillId="0" borderId="0" xfId="151" applyFont="1" applyAlignment="1">
      <alignment horizontal="left" vertical="center"/>
    </xf>
    <xf numFmtId="0" fontId="32" fillId="0" borderId="0" xfId="179" applyFont="1" applyFill="1" applyBorder="1" applyAlignment="1">
      <alignment vertical="center"/>
    </xf>
    <xf numFmtId="49" fontId="28" fillId="0" borderId="0" xfId="129" applyFont="1" applyAlignment="1">
      <alignment horizontal="right" vertical="center"/>
    </xf>
    <xf numFmtId="49" fontId="29" fillId="0" borderId="0" xfId="122" applyFont="1" applyFill="1" applyBorder="1" applyAlignment="1">
      <alignment vertical="center"/>
    </xf>
    <xf numFmtId="0" fontId="32" fillId="0" borderId="66" xfId="140" applyFont="1" applyFill="1" applyBorder="1" applyAlignment="1">
      <alignment horizontal="center" vertical="center" wrapText="1"/>
    </xf>
    <xf numFmtId="0" fontId="32" fillId="0" borderId="57" xfId="140" applyFont="1" applyFill="1" applyBorder="1" applyAlignment="1">
      <alignment horizontal="center" vertical="center" wrapText="1"/>
    </xf>
    <xf numFmtId="0" fontId="29" fillId="0" borderId="63" xfId="143" applyFont="1" applyFill="1" applyBorder="1" applyAlignment="1">
      <alignment vertical="center"/>
    </xf>
    <xf numFmtId="0" fontId="29" fillId="0" borderId="62" xfId="143" applyFont="1" applyFill="1" applyBorder="1" applyAlignment="1">
      <alignment vertical="center"/>
    </xf>
    <xf numFmtId="0" fontId="29" fillId="0" borderId="64" xfId="143" applyFont="1" applyFill="1" applyBorder="1" applyAlignment="1">
      <alignment vertical="center"/>
    </xf>
    <xf numFmtId="0" fontId="32" fillId="0" borderId="61" xfId="144" applyFont="1" applyFill="1" applyBorder="1" applyAlignment="1">
      <alignment vertical="center"/>
    </xf>
    <xf numFmtId="0" fontId="29" fillId="0" borderId="61" xfId="143" applyFont="1" applyFill="1" applyBorder="1" applyAlignment="1">
      <alignment vertical="center"/>
    </xf>
    <xf numFmtId="3" fontId="29" fillId="0" borderId="57" xfId="133" applyFont="1" applyBorder="1" applyAlignment="1">
      <alignment horizontal="right" vertical="center"/>
    </xf>
    <xf numFmtId="0" fontId="29" fillId="0" borderId="0" xfId="143" applyFont="1" applyFill="1" applyBorder="1" applyAlignment="1">
      <alignment vertical="center"/>
    </xf>
    <xf numFmtId="0" fontId="32" fillId="0" borderId="83" xfId="140" applyFont="1" applyFill="1" applyBorder="1" applyAlignment="1">
      <alignment horizontal="center" vertical="center" wrapText="1"/>
    </xf>
    <xf numFmtId="0" fontId="32" fillId="0" borderId="59" xfId="140" applyFont="1" applyFill="1" applyBorder="1" applyAlignment="1">
      <alignment horizontal="center" vertical="center" wrapText="1"/>
    </xf>
    <xf numFmtId="3" fontId="32" fillId="0" borderId="57" xfId="133" applyFont="1" applyBorder="1" applyAlignment="1">
      <alignment horizontal="right" vertical="center"/>
    </xf>
    <xf numFmtId="0" fontId="29" fillId="0" borderId="0" xfId="160" applyNumberFormat="1" applyFill="1" applyBorder="1" applyAlignment="1" applyProtection="1">
      <alignment vertical="center"/>
    </xf>
    <xf numFmtId="3" fontId="29" fillId="0" borderId="0" xfId="0" applyNumberFormat="1" applyFont="1" applyAlignment="1">
      <alignment vertical="center"/>
    </xf>
    <xf numFmtId="0" fontId="28" fillId="0" borderId="0" xfId="214" applyFont="1" applyAlignment="1">
      <alignment vertical="center"/>
    </xf>
    <xf numFmtId="49" fontId="29" fillId="0" borderId="0" xfId="122" applyFont="1" applyFill="1" applyBorder="1" applyAlignment="1">
      <alignment vertical="center" wrapText="1"/>
    </xf>
    <xf numFmtId="0" fontId="32" fillId="0" borderId="63" xfId="143" applyFont="1" applyFill="1" applyBorder="1" applyAlignment="1">
      <alignment vertical="center" wrapText="1"/>
    </xf>
    <xf numFmtId="0" fontId="29" fillId="0" borderId="62" xfId="143" applyFont="1" applyFill="1" applyBorder="1" applyAlignment="1">
      <alignment vertical="center" wrapText="1"/>
    </xf>
    <xf numFmtId="3" fontId="29" fillId="0" borderId="78" xfId="133" applyFont="1" applyBorder="1" applyAlignment="1">
      <alignment horizontal="right" vertical="center"/>
    </xf>
    <xf numFmtId="0" fontId="32" fillId="0" borderId="61" xfId="143" applyFont="1" applyFill="1" applyBorder="1" applyAlignment="1">
      <alignment horizontal="center" vertical="center" wrapText="1"/>
    </xf>
    <xf numFmtId="3" fontId="32" fillId="0" borderId="66" xfId="133" applyFont="1" applyBorder="1" applyAlignment="1">
      <alignment horizontal="right" vertical="center"/>
    </xf>
    <xf numFmtId="0" fontId="32" fillId="0" borderId="62" xfId="143" applyFont="1" applyFill="1" applyBorder="1" applyAlignment="1">
      <alignment vertical="center" wrapText="1"/>
    </xf>
    <xf numFmtId="0" fontId="32" fillId="0" borderId="61" xfId="0" applyFont="1" applyBorder="1" applyAlignment="1">
      <alignment horizontal="center" vertical="center"/>
    </xf>
    <xf numFmtId="0" fontId="27" fillId="54" borderId="0" xfId="150" applyFont="1" applyFill="1" applyAlignment="1">
      <alignment horizontal="left" vertical="center"/>
    </xf>
    <xf numFmtId="0" fontId="112" fillId="0" borderId="0" xfId="0" applyFont="1" applyAlignment="1">
      <alignment vertical="top"/>
    </xf>
    <xf numFmtId="0" fontId="113" fillId="0" borderId="0" xfId="151" applyFont="1" applyAlignment="1">
      <alignment horizontal="left" vertical="center"/>
    </xf>
    <xf numFmtId="0" fontId="115" fillId="0" borderId="0" xfId="214" applyFont="1" applyAlignment="1">
      <alignment vertical="center"/>
    </xf>
    <xf numFmtId="0" fontId="116" fillId="0" borderId="0" xfId="175" applyFont="1" applyAlignment="1">
      <alignment horizontal="left" vertical="center"/>
    </xf>
    <xf numFmtId="0" fontId="112" fillId="0" borderId="0" xfId="0" applyFont="1" applyAlignment="1">
      <alignment horizontal="left" vertical="top"/>
    </xf>
    <xf numFmtId="0" fontId="114" fillId="0" borderId="118" xfId="143" applyFont="1" applyFill="1" applyBorder="1" applyAlignment="1">
      <alignment horizontal="left" vertical="center" wrapText="1"/>
    </xf>
    <xf numFmtId="0" fontId="112" fillId="0" borderId="119" xfId="143" applyFont="1" applyFill="1" applyBorder="1" applyAlignment="1">
      <alignment horizontal="left" vertical="center" wrapText="1"/>
    </xf>
    <xf numFmtId="0" fontId="114" fillId="0" borderId="120" xfId="143" applyFont="1" applyFill="1" applyBorder="1" applyAlignment="1">
      <alignment horizontal="left" vertical="center" wrapText="1"/>
    </xf>
    <xf numFmtId="0" fontId="114" fillId="0" borderId="119" xfId="143" applyFont="1" applyFill="1" applyBorder="1" applyAlignment="1">
      <alignment horizontal="left" vertical="center" wrapText="1"/>
    </xf>
    <xf numFmtId="0" fontId="112" fillId="0" borderId="0" xfId="159" applyFont="1" applyAlignment="1">
      <alignment horizontal="left" vertical="center"/>
    </xf>
    <xf numFmtId="0" fontId="0" fillId="0" borderId="0" xfId="0" applyAlignment="1">
      <alignment horizontal="left"/>
    </xf>
    <xf numFmtId="0" fontId="99" fillId="0" borderId="0" xfId="179" applyFont="1" applyFill="1" applyBorder="1" applyAlignment="1">
      <alignment vertical="center"/>
    </xf>
    <xf numFmtId="0" fontId="103" fillId="0" borderId="0" xfId="215" applyFont="1" applyAlignment="1">
      <alignment vertical="center" wrapText="1"/>
    </xf>
    <xf numFmtId="0" fontId="97" fillId="0" borderId="0" xfId="175" applyFont="1" applyAlignment="1">
      <alignment horizontal="left" vertical="center"/>
    </xf>
    <xf numFmtId="0" fontId="99" fillId="0" borderId="0" xfId="207" applyFont="1" applyAlignment="1">
      <alignment horizontal="left" vertical="center"/>
    </xf>
    <xf numFmtId="0" fontId="29" fillId="0" borderId="0" xfId="160" applyNumberFormat="1" applyFill="1" applyBorder="1" applyAlignment="1" applyProtection="1">
      <alignment horizontal="left" vertical="center"/>
    </xf>
    <xf numFmtId="0" fontId="29" fillId="0" borderId="0" xfId="160" applyNumberFormat="1" applyFill="1" applyBorder="1" applyAlignment="1" applyProtection="1">
      <alignment horizontal="left" vertical="top"/>
    </xf>
    <xf numFmtId="0" fontId="98" fillId="0" borderId="0" xfId="0" applyFont="1" applyAlignment="1">
      <alignment horizontal="left" vertical="top"/>
    </xf>
    <xf numFmtId="0" fontId="29" fillId="0" borderId="0" xfId="179" applyFont="1" applyFill="1" applyBorder="1" applyAlignment="1">
      <alignment vertical="center"/>
    </xf>
    <xf numFmtId="0" fontId="99" fillId="0" borderId="57" xfId="140" applyFont="1" applyFill="1" applyBorder="1">
      <alignment horizontal="center" vertical="top" wrapText="1"/>
    </xf>
    <xf numFmtId="0" fontId="99" fillId="0" borderId="59" xfId="140" applyFont="1" applyFill="1" applyBorder="1">
      <alignment horizontal="center" vertical="top" wrapText="1"/>
    </xf>
    <xf numFmtId="0" fontId="99" fillId="0" borderId="59" xfId="179" applyFont="1" applyFill="1" applyBorder="1" applyAlignment="1">
      <alignment vertical="center"/>
    </xf>
    <xf numFmtId="0" fontId="29" fillId="0" borderId="59" xfId="179" applyFont="1" applyFill="1" applyBorder="1" applyAlignment="1">
      <alignment vertical="center"/>
    </xf>
    <xf numFmtId="0" fontId="29" fillId="0" borderId="60" xfId="179" applyFont="1" applyFill="1" applyBorder="1" applyAlignment="1">
      <alignment vertical="center"/>
    </xf>
    <xf numFmtId="0" fontId="29" fillId="0" borderId="55" xfId="179" applyFont="1" applyFill="1" applyBorder="1" applyAlignment="1">
      <alignment vertical="center"/>
    </xf>
    <xf numFmtId="0" fontId="99" fillId="0" borderId="63" xfId="179" applyFont="1" applyFill="1" applyBorder="1" applyAlignment="1">
      <alignment horizontal="left" vertical="center"/>
    </xf>
    <xf numFmtId="0" fontId="98" fillId="0" borderId="62" xfId="143" applyFont="1" applyFill="1" applyBorder="1" applyAlignment="1">
      <alignment horizontal="left" vertical="center" wrapText="1"/>
    </xf>
    <xf numFmtId="0" fontId="32" fillId="0" borderId="63" xfId="179" applyFont="1" applyFill="1" applyBorder="1" applyAlignment="1">
      <alignment horizontal="left" vertical="center"/>
    </xf>
    <xf numFmtId="0" fontId="29" fillId="0" borderId="62" xfId="179" applyFont="1" applyFill="1" applyBorder="1" applyAlignment="1">
      <alignment horizontal="left" vertical="center"/>
    </xf>
    <xf numFmtId="0" fontId="29" fillId="0" borderId="62" xfId="143" applyFont="1" applyFill="1" applyBorder="1" applyAlignment="1">
      <alignment horizontal="left" vertical="center" wrapText="1"/>
    </xf>
    <xf numFmtId="0" fontId="29" fillId="0" borderId="64" xfId="143" applyFont="1" applyFill="1" applyBorder="1" applyAlignment="1">
      <alignment horizontal="left" vertical="center" wrapText="1"/>
    </xf>
    <xf numFmtId="0" fontId="0" fillId="0" borderId="0" xfId="0" applyAlignment="1">
      <alignment vertical="center"/>
    </xf>
    <xf numFmtId="0" fontId="29" fillId="0" borderId="0" xfId="0" applyFont="1" applyAlignment="1">
      <alignment horizontal="right" vertical="top"/>
    </xf>
    <xf numFmtId="0" fontId="32" fillId="54" borderId="88" xfId="140" applyFont="1" applyFill="1" applyBorder="1" applyAlignment="1">
      <alignment horizontal="right" vertical="center" wrapText="1"/>
    </xf>
    <xf numFmtId="3" fontId="29" fillId="0" borderId="89" xfId="133" applyFont="1" applyBorder="1" applyAlignment="1">
      <alignment horizontal="right" vertical="center"/>
    </xf>
    <xf numFmtId="3" fontId="29" fillId="0" borderId="90" xfId="133" applyFont="1" applyBorder="1" applyAlignment="1">
      <alignment horizontal="right" vertical="center"/>
    </xf>
    <xf numFmtId="3" fontId="29" fillId="0" borderId="44" xfId="133" applyFont="1" applyBorder="1" applyAlignment="1">
      <alignment horizontal="right" vertical="center"/>
    </xf>
    <xf numFmtId="3" fontId="29" fillId="0" borderId="91" xfId="133" applyFont="1" applyBorder="1" applyAlignment="1">
      <alignment horizontal="right" vertical="center"/>
    </xf>
    <xf numFmtId="3" fontId="29" fillId="0" borderId="92" xfId="133" applyFont="1" applyBorder="1" applyAlignment="1">
      <alignment horizontal="right" vertical="center"/>
    </xf>
    <xf numFmtId="3" fontId="32" fillId="0" borderId="93" xfId="134" applyFont="1" applyBorder="1" applyAlignment="1">
      <alignment horizontal="right" vertical="center"/>
    </xf>
    <xf numFmtId="3" fontId="32" fillId="0" borderId="94" xfId="134" applyFont="1" applyBorder="1" applyAlignment="1">
      <alignment horizontal="right" vertical="center"/>
    </xf>
    <xf numFmtId="3" fontId="105" fillId="0" borderId="89" xfId="133" applyBorder="1" applyAlignment="1">
      <alignment horizontal="right" vertical="center"/>
    </xf>
    <xf numFmtId="3" fontId="105" fillId="0" borderId="90" xfId="133" applyBorder="1" applyAlignment="1">
      <alignment horizontal="right" vertical="center"/>
    </xf>
    <xf numFmtId="3" fontId="105" fillId="0" borderId="44" xfId="133" applyBorder="1" applyAlignment="1">
      <alignment horizontal="right" vertical="center"/>
    </xf>
    <xf numFmtId="3" fontId="105" fillId="0" borderId="0" xfId="133" applyBorder="1" applyAlignment="1">
      <alignment horizontal="right" vertical="center"/>
    </xf>
    <xf numFmtId="3" fontId="107" fillId="0" borderId="0" xfId="134" applyBorder="1" applyAlignment="1">
      <alignment horizontal="right" vertical="center"/>
    </xf>
    <xf numFmtId="0" fontId="24" fillId="54" borderId="0" xfId="175" applyFont="1" applyFill="1" applyAlignment="1">
      <alignment horizontal="left" vertical="center"/>
    </xf>
    <xf numFmtId="0" fontId="29" fillId="54" borderId="48" xfId="143" applyFont="1" applyFill="1" applyBorder="1" applyAlignment="1">
      <alignment horizontal="left" vertical="center" wrapText="1"/>
    </xf>
    <xf numFmtId="0" fontId="32" fillId="54" borderId="22" xfId="144" applyFont="1" applyFill="1" applyBorder="1" applyAlignment="1">
      <alignment horizontal="left" vertical="center" wrapText="1"/>
    </xf>
    <xf numFmtId="0" fontId="106" fillId="0" borderId="0" xfId="144" applyFill="1" applyBorder="1" applyAlignment="1">
      <alignment horizontal="left" vertical="center" wrapText="1"/>
    </xf>
    <xf numFmtId="0" fontId="29" fillId="0" borderId="95" xfId="159" applyFont="1" applyBorder="1" applyAlignment="1">
      <alignment horizontal="left" vertical="center"/>
    </xf>
    <xf numFmtId="0" fontId="29" fillId="0" borderId="0" xfId="159" applyFont="1" applyAlignment="1">
      <alignment horizontal="left" vertical="center"/>
    </xf>
    <xf numFmtId="0" fontId="32" fillId="0" borderId="0" xfId="0" applyFont="1" applyAlignment="1">
      <alignment horizontal="left" vertical="top"/>
    </xf>
    <xf numFmtId="0" fontId="0" fillId="0" borderId="0" xfId="0" applyAlignment="1">
      <alignment horizontal="left" vertical="top"/>
    </xf>
    <xf numFmtId="0" fontId="32" fillId="0" borderId="96" xfId="140" applyFont="1" applyFill="1" applyBorder="1" applyAlignment="1">
      <alignment horizontal="right" vertical="center" wrapText="1"/>
    </xf>
    <xf numFmtId="3" fontId="29" fillId="0" borderId="97" xfId="133" applyFont="1" applyBorder="1" applyAlignment="1">
      <alignment horizontal="right" vertical="center"/>
    </xf>
    <xf numFmtId="3" fontId="29" fillId="0" borderId="98" xfId="133" applyFont="1" applyBorder="1" applyAlignment="1">
      <alignment horizontal="right" vertical="center"/>
    </xf>
    <xf numFmtId="3" fontId="29" fillId="0" borderId="99" xfId="133" applyFont="1" applyBorder="1" applyAlignment="1">
      <alignment horizontal="right" vertical="center"/>
    </xf>
    <xf numFmtId="3" fontId="32" fillId="0" borderId="100" xfId="134" applyFont="1" applyBorder="1" applyAlignment="1">
      <alignment horizontal="right" vertical="center"/>
    </xf>
    <xf numFmtId="0" fontId="98" fillId="0" borderId="0" xfId="195" applyFont="1"/>
    <xf numFmtId="0" fontId="98" fillId="0" borderId="0" xfId="195" quotePrefix="1" applyFont="1"/>
    <xf numFmtId="0" fontId="98" fillId="0" borderId="0" xfId="195" applyFont="1" applyAlignment="1">
      <alignment vertical="top"/>
    </xf>
    <xf numFmtId="3" fontId="98" fillId="0" borderId="0" xfId="133" applyFont="1" applyBorder="1">
      <alignment horizontal="right" vertical="top"/>
    </xf>
    <xf numFmtId="0" fontId="99" fillId="0" borderId="0" xfId="178" applyFont="1" applyFill="1" applyBorder="1" applyAlignment="1">
      <alignment horizontal="right"/>
    </xf>
    <xf numFmtId="0" fontId="103" fillId="0" borderId="0" xfId="214" applyFont="1" applyAlignment="1">
      <alignment vertical="top"/>
    </xf>
    <xf numFmtId="3" fontId="99" fillId="0" borderId="0" xfId="133" applyFont="1" applyBorder="1">
      <alignment horizontal="right" vertical="top"/>
    </xf>
    <xf numFmtId="0" fontId="98" fillId="0" borderId="0" xfId="195" applyFont="1" applyAlignment="1">
      <alignment horizontal="left" vertical="top"/>
    </xf>
    <xf numFmtId="0" fontId="97" fillId="0" borderId="0" xfId="175" applyFont="1" applyAlignment="1">
      <alignment horizontal="left"/>
    </xf>
    <xf numFmtId="0" fontId="99" fillId="0" borderId="0" xfId="178" applyFont="1" applyFill="1" applyBorder="1" applyAlignment="1">
      <alignment horizontal="left"/>
    </xf>
    <xf numFmtId="0" fontId="101" fillId="0" borderId="0" xfId="214" applyFont="1" applyAlignment="1">
      <alignment vertical="top"/>
    </xf>
    <xf numFmtId="0" fontId="101" fillId="0" borderId="0" xfId="152" applyFont="1">
      <alignment horizontal="left" vertical="top"/>
    </xf>
    <xf numFmtId="49" fontId="98" fillId="0" borderId="0" xfId="127" applyFont="1">
      <alignment vertical="top" wrapText="1"/>
    </xf>
    <xf numFmtId="0" fontId="98" fillId="0" borderId="0" xfId="143" applyFont="1" applyFill="1" applyBorder="1" applyAlignment="1">
      <alignment horizontal="left" vertical="top" wrapText="1"/>
    </xf>
    <xf numFmtId="0" fontId="99" fillId="0" borderId="0" xfId="144" applyFont="1" applyFill="1" applyBorder="1" applyAlignment="1">
      <alignment horizontal="left" vertical="top" wrapText="1"/>
    </xf>
    <xf numFmtId="0" fontId="103" fillId="0" borderId="0" xfId="150" applyFont="1" applyAlignment="1">
      <alignment horizontal="left" vertical="top"/>
    </xf>
    <xf numFmtId="3" fontId="98" fillId="0" borderId="0" xfId="195" applyNumberFormat="1" applyFont="1" applyAlignment="1">
      <alignment vertical="top"/>
    </xf>
    <xf numFmtId="0" fontId="99" fillId="0" borderId="58" xfId="140" applyFont="1" applyFill="1" applyBorder="1">
      <alignment horizontal="center" vertical="top" wrapText="1"/>
    </xf>
    <xf numFmtId="0" fontId="99" fillId="0" borderId="83" xfId="140" applyFont="1" applyFill="1" applyBorder="1">
      <alignment horizontal="center" vertical="top" wrapText="1"/>
    </xf>
    <xf numFmtId="0" fontId="99" fillId="0" borderId="60" xfId="140" applyFont="1" applyFill="1" applyBorder="1">
      <alignment horizontal="center" vertical="top" wrapText="1"/>
    </xf>
    <xf numFmtId="3" fontId="98" fillId="0" borderId="59" xfId="133" applyFont="1" applyBorder="1">
      <alignment horizontal="right" vertical="top"/>
    </xf>
    <xf numFmtId="3" fontId="98" fillId="0" borderId="60" xfId="133" applyFont="1" applyBorder="1">
      <alignment horizontal="right" vertical="top"/>
    </xf>
    <xf numFmtId="3" fontId="98" fillId="0" borderId="55" xfId="133" applyFont="1" applyBorder="1">
      <alignment horizontal="right" vertical="top"/>
    </xf>
    <xf numFmtId="0" fontId="98" fillId="0" borderId="62" xfId="143" applyFont="1" applyFill="1" applyBorder="1" applyAlignment="1">
      <alignment horizontal="left" vertical="top" wrapText="1"/>
    </xf>
    <xf numFmtId="0" fontId="99" fillId="0" borderId="61" xfId="144" applyFont="1" applyFill="1" applyBorder="1" applyAlignment="1">
      <alignment horizontal="left" vertical="top" wrapText="1"/>
    </xf>
    <xf numFmtId="3" fontId="99" fillId="0" borderId="57" xfId="133" applyFont="1" applyBorder="1">
      <alignment horizontal="right" vertical="top"/>
    </xf>
    <xf numFmtId="3" fontId="99" fillId="0" borderId="58" xfId="133" applyFont="1" applyBorder="1">
      <alignment horizontal="right" vertical="top"/>
    </xf>
    <xf numFmtId="0" fontId="98" fillId="0" borderId="59" xfId="195" applyFont="1" applyBorder="1" applyAlignment="1">
      <alignment vertical="top"/>
    </xf>
    <xf numFmtId="3" fontId="98" fillId="0" borderId="59" xfId="195" applyNumberFormat="1" applyFont="1" applyBorder="1" applyAlignment="1">
      <alignment vertical="top"/>
    </xf>
    <xf numFmtId="3" fontId="98" fillId="0" borderId="60" xfId="195" applyNumberFormat="1" applyFont="1" applyBorder="1" applyAlignment="1">
      <alignment vertical="top"/>
    </xf>
    <xf numFmtId="3" fontId="98" fillId="0" borderId="55" xfId="195" applyNumberFormat="1" applyFont="1" applyBorder="1" applyAlignment="1">
      <alignment vertical="top"/>
    </xf>
    <xf numFmtId="0" fontId="98" fillId="0" borderId="57" xfId="195" applyFont="1" applyBorder="1" applyAlignment="1">
      <alignment vertical="top"/>
    </xf>
    <xf numFmtId="3" fontId="32" fillId="0" borderId="57" xfId="195" applyNumberFormat="1" applyFont="1" applyBorder="1" applyAlignment="1">
      <alignment vertical="top"/>
    </xf>
    <xf numFmtId="3" fontId="32" fillId="0" borderId="58" xfId="195" applyNumberFormat="1" applyFont="1" applyBorder="1" applyAlignment="1">
      <alignment vertical="top"/>
    </xf>
    <xf numFmtId="0" fontId="98" fillId="0" borderId="0" xfId="159" applyFont="1">
      <alignment vertical="top"/>
    </xf>
    <xf numFmtId="3" fontId="98" fillId="0" borderId="0" xfId="195" applyNumberFormat="1" applyFont="1"/>
    <xf numFmtId="0" fontId="98" fillId="0" borderId="0" xfId="161" applyFont="1" applyAlignment="1"/>
    <xf numFmtId="0" fontId="98" fillId="0" borderId="0" xfId="195" applyFont="1" applyAlignment="1">
      <alignment horizontal="left"/>
    </xf>
    <xf numFmtId="0" fontId="98" fillId="0" borderId="0" xfId="159" applyFont="1" applyAlignment="1">
      <alignment horizontal="left" vertical="top"/>
    </xf>
    <xf numFmtId="0" fontId="98" fillId="0" borderId="0" xfId="161" applyFont="1" applyAlignment="1">
      <alignment horizontal="left"/>
    </xf>
    <xf numFmtId="0" fontId="33" fillId="0" borderId="0" xfId="0" applyFont="1"/>
    <xf numFmtId="0" fontId="33" fillId="0" borderId="0" xfId="0" applyFont="1" applyAlignment="1">
      <alignment horizontal="left"/>
    </xf>
    <xf numFmtId="0" fontId="99" fillId="0" borderId="63" xfId="178" applyFont="1" applyFill="1" applyBorder="1" applyAlignment="1">
      <alignment horizontal="left"/>
    </xf>
    <xf numFmtId="0" fontId="98" fillId="0" borderId="64" xfId="143" applyFont="1" applyFill="1" applyBorder="1" applyAlignment="1">
      <alignment horizontal="left" vertical="top" wrapText="1"/>
    </xf>
    <xf numFmtId="0" fontId="99" fillId="0" borderId="62" xfId="178" applyFont="1" applyFill="1" applyBorder="1" applyAlignment="1">
      <alignment horizontal="left"/>
    </xf>
    <xf numFmtId="0" fontId="99" fillId="0" borderId="59" xfId="178" applyFont="1" applyFill="1" applyBorder="1" applyAlignment="1">
      <alignment horizontal="right"/>
    </xf>
    <xf numFmtId="0" fontId="99" fillId="0" borderId="59" xfId="178" applyFont="1" applyFill="1" applyBorder="1"/>
    <xf numFmtId="0" fontId="99" fillId="0" borderId="60" xfId="178" applyFont="1" applyFill="1" applyBorder="1"/>
    <xf numFmtId="3" fontId="98" fillId="0" borderId="53" xfId="133" applyFont="1" applyBorder="1">
      <alignment horizontal="right" vertical="top"/>
    </xf>
    <xf numFmtId="3" fontId="98" fillId="0" borderId="56" xfId="133" applyFont="1" applyBorder="1">
      <alignment horizontal="right" vertical="top"/>
    </xf>
    <xf numFmtId="0" fontId="99" fillId="0" borderId="60" xfId="178" applyFont="1" applyFill="1" applyBorder="1" applyAlignment="1">
      <alignment horizontal="right"/>
    </xf>
    <xf numFmtId="0" fontId="99" fillId="0" borderId="55" xfId="178" applyFont="1" applyFill="1" applyBorder="1" applyAlignment="1">
      <alignment horizontal="right"/>
    </xf>
    <xf numFmtId="49" fontId="98" fillId="0" borderId="61" xfId="124" applyFont="1" applyFill="1" applyBorder="1" applyAlignment="1">
      <alignment horizontal="left" vertical="top" wrapText="1"/>
    </xf>
    <xf numFmtId="0" fontId="97" fillId="0" borderId="0" xfId="175" applyFont="1" applyAlignment="1">
      <alignment vertical="top"/>
    </xf>
    <xf numFmtId="49" fontId="98" fillId="0" borderId="61" xfId="124" applyFont="1" applyFill="1" applyBorder="1">
      <alignment vertical="top" wrapText="1"/>
    </xf>
    <xf numFmtId="0" fontId="99" fillId="0" borderId="62" xfId="178" applyFont="1" applyFill="1" applyBorder="1" applyAlignment="1">
      <alignment vertical="top"/>
    </xf>
    <xf numFmtId="0" fontId="98" fillId="0" borderId="62" xfId="143" applyFont="1" applyFill="1" applyBorder="1">
      <alignment vertical="top" wrapText="1"/>
    </xf>
    <xf numFmtId="0" fontId="98" fillId="0" borderId="64" xfId="143" applyFont="1" applyFill="1" applyBorder="1">
      <alignment vertical="top" wrapText="1"/>
    </xf>
    <xf numFmtId="0" fontId="99" fillId="0" borderId="0" xfId="178" applyFont="1" applyFill="1" applyBorder="1" applyAlignment="1">
      <alignment horizontal="right" vertical="top"/>
    </xf>
    <xf numFmtId="0" fontId="99" fillId="0" borderId="63" xfId="178" applyFont="1" applyFill="1" applyBorder="1" applyAlignment="1">
      <alignment vertical="top"/>
    </xf>
    <xf numFmtId="0" fontId="99" fillId="0" borderId="59" xfId="178" applyFont="1" applyFill="1" applyBorder="1" applyAlignment="1">
      <alignment vertical="top"/>
    </xf>
    <xf numFmtId="0" fontId="99" fillId="0" borderId="60" xfId="178" applyFont="1" applyFill="1" applyBorder="1" applyAlignment="1">
      <alignment vertical="top"/>
    </xf>
    <xf numFmtId="0" fontId="98" fillId="0" borderId="55" xfId="195" applyFont="1" applyBorder="1" applyAlignment="1">
      <alignment vertical="top"/>
    </xf>
    <xf numFmtId="0" fontId="99" fillId="0" borderId="59" xfId="178" applyFont="1" applyFill="1" applyBorder="1" applyAlignment="1">
      <alignment horizontal="right" vertical="top"/>
    </xf>
    <xf numFmtId="0" fontId="99" fillId="0" borderId="60" xfId="178" applyFont="1" applyFill="1" applyBorder="1" applyAlignment="1">
      <alignment horizontal="right" vertical="top"/>
    </xf>
    <xf numFmtId="0" fontId="99" fillId="0" borderId="55" xfId="178" applyFont="1" applyFill="1" applyBorder="1" applyAlignment="1">
      <alignment horizontal="right" vertical="top"/>
    </xf>
    <xf numFmtId="0" fontId="98" fillId="0" borderId="0" xfId="143" applyFont="1" applyFill="1" applyBorder="1" applyAlignment="1">
      <alignment horizontal="left" vertical="top"/>
    </xf>
    <xf numFmtId="0" fontId="99" fillId="0" borderId="57" xfId="141" applyFont="1" applyFill="1" applyBorder="1">
      <alignment horizontal="center" vertical="top" wrapText="1"/>
    </xf>
    <xf numFmtId="0" fontId="99" fillId="0" borderId="58" xfId="141" applyFont="1" applyFill="1" applyBorder="1">
      <alignment horizontal="center" vertical="top" wrapText="1"/>
    </xf>
    <xf numFmtId="0" fontId="10" fillId="54" borderId="105" xfId="178" applyFont="1" applyFill="1" applyBorder="1" applyAlignment="1">
      <alignment vertical="center"/>
    </xf>
    <xf numFmtId="3" fontId="30" fillId="54" borderId="106" xfId="143" applyNumberFormat="1" applyFont="1" applyFill="1" applyBorder="1" applyAlignment="1">
      <alignment vertical="center"/>
    </xf>
    <xf numFmtId="0" fontId="28" fillId="0" borderId="0" xfId="0" applyFont="1" applyAlignment="1">
      <alignment vertical="top"/>
    </xf>
    <xf numFmtId="0" fontId="119" fillId="54" borderId="0" xfId="0" applyFont="1" applyFill="1" applyAlignment="1">
      <alignment horizontal="right" vertical="center"/>
    </xf>
    <xf numFmtId="0" fontId="32" fillId="54" borderId="0" xfId="150" applyFont="1" applyFill="1" applyAlignment="1">
      <alignment vertical="center"/>
    </xf>
    <xf numFmtId="0" fontId="63" fillId="54" borderId="0" xfId="214" applyFill="1" applyAlignment="1">
      <alignment vertical="center"/>
    </xf>
    <xf numFmtId="0" fontId="108" fillId="54" borderId="0" xfId="151" applyFill="1" applyAlignment="1">
      <alignment horizontal="left" vertical="center"/>
    </xf>
    <xf numFmtId="0" fontId="10" fillId="54" borderId="41" xfId="142" applyFont="1" applyFill="1" applyBorder="1" applyAlignment="1">
      <alignment vertical="center"/>
    </xf>
    <xf numFmtId="0" fontId="10" fillId="54" borderId="108" xfId="141" applyFont="1" applyFill="1" applyBorder="1" applyAlignment="1">
      <alignment horizontal="right" vertical="center"/>
    </xf>
    <xf numFmtId="0" fontId="10" fillId="54" borderId="52" xfId="141" applyFont="1" applyFill="1" applyBorder="1" applyAlignment="1">
      <alignment horizontal="right" vertical="center"/>
    </xf>
    <xf numFmtId="0" fontId="10" fillId="54" borderId="72" xfId="141" applyFont="1" applyFill="1" applyBorder="1" applyAlignment="1">
      <alignment horizontal="right" vertical="center"/>
    </xf>
    <xf numFmtId="3" fontId="10" fillId="54" borderId="109" xfId="178" applyNumberFormat="1" applyFont="1" applyFill="1" applyBorder="1" applyAlignment="1">
      <alignment horizontal="right" vertical="center"/>
    </xf>
    <xf numFmtId="3" fontId="10" fillId="54" borderId="110" xfId="178" applyNumberFormat="1" applyFont="1" applyFill="1" applyBorder="1" applyAlignment="1">
      <alignment horizontal="right" vertical="center"/>
    </xf>
    <xf numFmtId="3" fontId="10" fillId="54" borderId="110" xfId="178" applyNumberFormat="1" applyFont="1" applyFill="1" applyBorder="1" applyAlignment="1">
      <alignment vertical="center"/>
    </xf>
    <xf numFmtId="3" fontId="10" fillId="54" borderId="111" xfId="178" applyNumberFormat="1" applyFont="1" applyFill="1" applyBorder="1" applyAlignment="1">
      <alignment horizontal="right" vertical="center"/>
    </xf>
    <xf numFmtId="3" fontId="30" fillId="54" borderId="78" xfId="133" applyFont="1" applyFill="1" applyBorder="1" applyAlignment="1">
      <alignment horizontal="right" vertical="center"/>
    </xf>
    <xf numFmtId="3" fontId="30" fillId="54" borderId="0" xfId="133" applyFont="1" applyFill="1" applyBorder="1" applyAlignment="1">
      <alignment horizontal="right" vertical="center"/>
    </xf>
    <xf numFmtId="3" fontId="30" fillId="54" borderId="55" xfId="133" applyFont="1" applyFill="1" applyBorder="1" applyAlignment="1">
      <alignment horizontal="right" vertical="center"/>
    </xf>
    <xf numFmtId="3" fontId="30" fillId="54" borderId="44" xfId="143" applyNumberFormat="1" applyFont="1" applyFill="1" applyBorder="1" applyAlignment="1">
      <alignment vertical="center"/>
    </xf>
    <xf numFmtId="3" fontId="30" fillId="54" borderId="46" xfId="143" applyNumberFormat="1" applyFont="1" applyFill="1" applyBorder="1" applyAlignment="1">
      <alignment vertical="center"/>
    </xf>
    <xf numFmtId="3" fontId="10" fillId="54" borderId="41" xfId="144" applyNumberFormat="1" applyFont="1" applyFill="1" applyBorder="1" applyAlignment="1">
      <alignment vertical="center"/>
    </xf>
    <xf numFmtId="3" fontId="10" fillId="54" borderId="75" xfId="133" applyFont="1" applyFill="1" applyBorder="1" applyAlignment="1">
      <alignment horizontal="right" vertical="center"/>
    </xf>
    <xf numFmtId="3" fontId="10" fillId="54" borderId="40" xfId="133" applyFont="1" applyFill="1" applyBorder="1" applyAlignment="1">
      <alignment horizontal="right" vertical="center"/>
    </xf>
    <xf numFmtId="3" fontId="10" fillId="54" borderId="69" xfId="133" applyFont="1" applyFill="1" applyBorder="1" applyAlignment="1">
      <alignment horizontal="right" vertical="center"/>
    </xf>
    <xf numFmtId="0" fontId="10" fillId="54" borderId="109" xfId="178" applyFont="1" applyFill="1" applyBorder="1" applyAlignment="1">
      <alignment vertical="center"/>
    </xf>
    <xf numFmtId="0" fontId="10" fillId="54" borderId="110" xfId="178" applyFont="1" applyFill="1" applyBorder="1" applyAlignment="1">
      <alignment vertical="center"/>
    </xf>
    <xf numFmtId="173" fontId="10" fillId="54" borderId="110" xfId="178" applyNumberFormat="1" applyFont="1" applyFill="1" applyBorder="1" applyAlignment="1">
      <alignment horizontal="right" vertical="center"/>
    </xf>
    <xf numFmtId="173" fontId="10" fillId="54" borderId="111" xfId="178" applyNumberFormat="1" applyFont="1" applyFill="1" applyBorder="1" applyAlignment="1">
      <alignment horizontal="right" vertical="center"/>
    </xf>
    <xf numFmtId="3" fontId="10" fillId="54" borderId="77" xfId="133" applyFont="1" applyFill="1" applyBorder="1" applyAlignment="1">
      <alignment horizontal="right" vertical="center"/>
    </xf>
    <xf numFmtId="3" fontId="10" fillId="54" borderId="43" xfId="133" applyFont="1" applyFill="1" applyBorder="1" applyAlignment="1">
      <alignment horizontal="right" vertical="center"/>
    </xf>
    <xf numFmtId="3" fontId="10" fillId="54" borderId="70" xfId="133" applyFont="1" applyFill="1" applyBorder="1" applyAlignment="1">
      <alignment horizontal="right" vertical="center"/>
    </xf>
    <xf numFmtId="3" fontId="31" fillId="54" borderId="46" xfId="143" applyNumberFormat="1" applyFont="1" applyFill="1" applyBorder="1" applyAlignment="1">
      <alignment horizontal="right" vertical="center"/>
    </xf>
    <xf numFmtId="3" fontId="30" fillId="54" borderId="66" xfId="133" applyFont="1" applyFill="1" applyBorder="1" applyAlignment="1">
      <alignment horizontal="right" vertical="center"/>
    </xf>
    <xf numFmtId="3" fontId="30" fillId="54" borderId="57" xfId="133" applyFont="1" applyFill="1" applyBorder="1" applyAlignment="1">
      <alignment horizontal="right" vertical="center"/>
    </xf>
    <xf numFmtId="3" fontId="30" fillId="54" borderId="58" xfId="133" applyFont="1" applyFill="1" applyBorder="1" applyAlignment="1">
      <alignment horizontal="right" vertical="center"/>
    </xf>
    <xf numFmtId="0" fontId="10" fillId="54" borderId="78" xfId="178" applyFont="1" applyFill="1" applyBorder="1" applyAlignment="1">
      <alignment vertical="center"/>
    </xf>
    <xf numFmtId="0" fontId="10" fillId="54" borderId="0" xfId="178" applyFont="1" applyFill="1" applyBorder="1" applyAlignment="1">
      <alignment vertical="center"/>
    </xf>
    <xf numFmtId="173" fontId="10" fillId="54" borderId="0" xfId="178" applyNumberFormat="1" applyFont="1" applyFill="1" applyBorder="1" applyAlignment="1">
      <alignment horizontal="right" vertical="center"/>
    </xf>
    <xf numFmtId="173" fontId="10" fillId="54" borderId="55" xfId="178" applyNumberFormat="1" applyFont="1" applyFill="1" applyBorder="1" applyAlignment="1">
      <alignment horizontal="right" vertical="center"/>
    </xf>
    <xf numFmtId="0" fontId="31" fillId="54" borderId="42" xfId="143" applyFont="1" applyFill="1" applyBorder="1" applyAlignment="1">
      <alignment horizontal="right" vertical="center"/>
    </xf>
    <xf numFmtId="0" fontId="31" fillId="54" borderId="44" xfId="143" applyFont="1" applyFill="1" applyBorder="1" applyAlignment="1">
      <alignment horizontal="right" vertical="center"/>
    </xf>
    <xf numFmtId="0" fontId="10" fillId="54" borderId="46" xfId="142" applyFont="1" applyFill="1" applyBorder="1" applyAlignment="1">
      <alignment vertical="center"/>
    </xf>
    <xf numFmtId="3" fontId="30" fillId="54" borderId="0" xfId="143" applyNumberFormat="1" applyFont="1" applyFill="1" applyBorder="1" applyAlignment="1">
      <alignment vertical="center"/>
    </xf>
    <xf numFmtId="0" fontId="32" fillId="0" borderId="0" xfId="0" applyFont="1" applyAlignment="1">
      <alignment vertical="center"/>
    </xf>
    <xf numFmtId="0" fontId="10" fillId="54" borderId="0" xfId="0" applyFont="1" applyFill="1" applyAlignment="1">
      <alignment vertical="center"/>
    </xf>
    <xf numFmtId="173" fontId="30" fillId="54" borderId="0" xfId="0" applyNumberFormat="1" applyFont="1" applyFill="1" applyAlignment="1">
      <alignment horizontal="right" vertical="center"/>
    </xf>
    <xf numFmtId="0" fontId="30" fillId="54" borderId="0" xfId="0" applyFont="1" applyFill="1" applyAlignment="1">
      <alignment vertical="center"/>
    </xf>
    <xf numFmtId="0" fontId="30" fillId="54" borderId="0" xfId="0" applyFont="1" applyFill="1" applyAlignment="1">
      <alignment vertical="top"/>
    </xf>
    <xf numFmtId="0" fontId="29" fillId="54" borderId="0" xfId="0" applyFont="1" applyFill="1" applyAlignment="1">
      <alignment horizontal="left" vertical="center"/>
    </xf>
    <xf numFmtId="0" fontId="32" fillId="54" borderId="0" xfId="0" applyFont="1" applyFill="1" applyAlignment="1">
      <alignment horizontal="left" vertical="center"/>
    </xf>
    <xf numFmtId="173" fontId="29" fillId="54" borderId="0" xfId="0" applyNumberFormat="1" applyFont="1" applyFill="1" applyAlignment="1">
      <alignment horizontal="right" vertical="center"/>
    </xf>
    <xf numFmtId="0" fontId="29" fillId="54" borderId="0" xfId="0" applyFont="1" applyFill="1" applyAlignment="1">
      <alignment horizontal="right" vertical="top"/>
    </xf>
    <xf numFmtId="0" fontId="30" fillId="54" borderId="44" xfId="0" applyFont="1" applyFill="1" applyBorder="1" applyAlignment="1">
      <alignment vertical="center"/>
    </xf>
    <xf numFmtId="173" fontId="30" fillId="54" borderId="0" xfId="0" applyNumberFormat="1" applyFont="1" applyFill="1"/>
    <xf numFmtId="0" fontId="30" fillId="54" borderId="0" xfId="0" applyFont="1" applyFill="1"/>
    <xf numFmtId="0" fontId="29" fillId="70" borderId="0" xfId="143" applyFont="1" applyFill="1" applyBorder="1" applyAlignment="1">
      <alignment vertical="center"/>
    </xf>
    <xf numFmtId="0" fontId="29" fillId="70" borderId="0" xfId="0" applyFont="1" applyFill="1" applyAlignment="1">
      <alignment horizontal="left" vertical="top"/>
    </xf>
    <xf numFmtId="0" fontId="32" fillId="70" borderId="83" xfId="140" applyFont="1" applyFill="1" applyBorder="1" applyAlignment="1">
      <alignment horizontal="center" vertical="center" wrapText="1"/>
    </xf>
    <xf numFmtId="0" fontId="32" fillId="70" borderId="59" xfId="140" applyFont="1" applyFill="1" applyBorder="1" applyAlignment="1">
      <alignment horizontal="center" vertical="center" wrapText="1"/>
    </xf>
    <xf numFmtId="0" fontId="32" fillId="70" borderId="59" xfId="140" applyFont="1" applyFill="1" applyBorder="1">
      <alignment horizontal="center" vertical="top" wrapText="1"/>
    </xf>
    <xf numFmtId="0" fontId="32" fillId="70" borderId="60" xfId="140" applyFont="1" applyFill="1" applyBorder="1">
      <alignment horizontal="center" vertical="top" wrapText="1"/>
    </xf>
    <xf numFmtId="0" fontId="32" fillId="70" borderId="83" xfId="179" applyFont="1" applyFill="1" applyBorder="1" applyAlignment="1">
      <alignment vertical="center"/>
    </xf>
    <xf numFmtId="0" fontId="32" fillId="70" borderId="60" xfId="179" applyFont="1" applyFill="1" applyBorder="1" applyAlignment="1">
      <alignment horizontal="left" vertical="center"/>
    </xf>
    <xf numFmtId="0" fontId="32" fillId="70" borderId="59" xfId="179" applyFont="1" applyFill="1" applyBorder="1" applyAlignment="1">
      <alignment vertical="center"/>
    </xf>
    <xf numFmtId="0" fontId="29" fillId="70" borderId="59" xfId="0" applyFont="1" applyFill="1" applyBorder="1" applyAlignment="1">
      <alignment vertical="top"/>
    </xf>
    <xf numFmtId="0" fontId="29" fillId="70" borderId="60" xfId="0" applyFont="1" applyFill="1" applyBorder="1" applyAlignment="1">
      <alignment vertical="top"/>
    </xf>
    <xf numFmtId="0" fontId="29" fillId="70" borderId="78" xfId="143" applyFont="1" applyFill="1" applyBorder="1" applyAlignment="1">
      <alignment vertical="center" wrapText="1"/>
    </xf>
    <xf numFmtId="0" fontId="29" fillId="70" borderId="55" xfId="143" applyFont="1" applyFill="1" applyBorder="1" applyAlignment="1">
      <alignment horizontal="left" vertical="center" wrapText="1"/>
    </xf>
    <xf numFmtId="188" fontId="29" fillId="70" borderId="0" xfId="190" applyNumberFormat="1" applyFont="1" applyFill="1" applyBorder="1" applyAlignment="1">
      <alignment horizontal="right" vertical="center"/>
    </xf>
    <xf numFmtId="188" fontId="29" fillId="70" borderId="55" xfId="190" applyNumberFormat="1" applyFont="1" applyFill="1" applyBorder="1" applyAlignment="1">
      <alignment vertical="top"/>
    </xf>
    <xf numFmtId="0" fontId="29" fillId="70" borderId="79" xfId="143" applyFont="1" applyFill="1" applyBorder="1" applyAlignment="1">
      <alignment vertical="center" wrapText="1"/>
    </xf>
    <xf numFmtId="0" fontId="29" fillId="70" borderId="56" xfId="143" applyFont="1" applyFill="1" applyBorder="1" applyAlignment="1">
      <alignment horizontal="left" vertical="center" wrapText="1"/>
    </xf>
    <xf numFmtId="188" fontId="29" fillId="70" borderId="53" xfId="190" applyNumberFormat="1" applyFont="1" applyFill="1" applyBorder="1" applyAlignment="1">
      <alignment horizontal="right" vertical="center"/>
    </xf>
    <xf numFmtId="188" fontId="29" fillId="70" borderId="56" xfId="190" applyNumberFormat="1" applyFont="1" applyFill="1" applyBorder="1" applyAlignment="1">
      <alignment vertical="top"/>
    </xf>
    <xf numFmtId="188" fontId="29" fillId="70" borderId="59" xfId="190" applyNumberFormat="1" applyFont="1" applyFill="1" applyBorder="1" applyAlignment="1">
      <alignment vertical="center"/>
    </xf>
    <xf numFmtId="188" fontId="29" fillId="70" borderId="59" xfId="190" applyNumberFormat="1" applyFont="1" applyFill="1" applyBorder="1" applyAlignment="1">
      <alignment vertical="top"/>
    </xf>
    <xf numFmtId="188" fontId="29" fillId="70" borderId="60" xfId="190" applyNumberFormat="1" applyFont="1" applyFill="1" applyBorder="1" applyAlignment="1">
      <alignment vertical="top"/>
    </xf>
    <xf numFmtId="188" fontId="29" fillId="70" borderId="53" xfId="190" applyNumberFormat="1" applyFont="1" applyFill="1" applyBorder="1" applyAlignment="1">
      <alignment vertical="top"/>
    </xf>
    <xf numFmtId="0" fontId="29" fillId="70" borderId="0" xfId="160" applyNumberFormat="1" applyFill="1" applyBorder="1" applyAlignment="1" applyProtection="1">
      <alignment vertical="center"/>
    </xf>
    <xf numFmtId="0" fontId="27" fillId="70" borderId="0" xfId="214" applyFont="1" applyFill="1" applyAlignment="1">
      <alignment horizontal="left" vertical="center"/>
    </xf>
    <xf numFmtId="0" fontId="98" fillId="0" borderId="0" xfId="161" applyFont="1" applyAlignment="1">
      <alignment horizontal="left" vertical="center" indent="2"/>
    </xf>
    <xf numFmtId="0" fontId="115" fillId="0" borderId="0" xfId="207" applyFont="1" applyAlignment="1">
      <alignment horizontal="left" vertical="center"/>
    </xf>
    <xf numFmtId="0" fontId="24" fillId="0" borderId="0" xfId="175" applyFont="1" applyAlignment="1">
      <alignment vertical="center"/>
    </xf>
    <xf numFmtId="49" fontId="28" fillId="0" borderId="0" xfId="127" applyFont="1" applyAlignment="1">
      <alignment horizontal="right" vertical="top"/>
    </xf>
    <xf numFmtId="49" fontId="28" fillId="70" borderId="0" xfId="128" applyFont="1" applyFill="1" applyAlignment="1">
      <alignment horizontal="right" vertical="center"/>
    </xf>
    <xf numFmtId="0" fontId="28" fillId="0" borderId="0" xfId="0" applyFont="1" applyAlignment="1">
      <alignment horizontal="right" vertical="top"/>
    </xf>
    <xf numFmtId="0" fontId="27" fillId="0" borderId="0" xfId="207" applyFont="1" applyAlignment="1">
      <alignment vertical="center"/>
    </xf>
    <xf numFmtId="0" fontId="32" fillId="0" borderId="0" xfId="175" applyFont="1" applyAlignment="1">
      <alignment vertical="center"/>
    </xf>
    <xf numFmtId="0" fontId="63" fillId="0" borderId="0" xfId="214" applyAlignment="1">
      <alignment vertical="center"/>
    </xf>
    <xf numFmtId="0" fontId="108" fillId="0" borderId="0" xfId="151" applyAlignment="1">
      <alignment horizontal="left" vertical="center"/>
    </xf>
    <xf numFmtId="0" fontId="27" fillId="0" borderId="0" xfId="175" applyFont="1" applyAlignment="1">
      <alignment vertical="center"/>
    </xf>
    <xf numFmtId="0" fontId="29" fillId="0" borderId="78" xfId="0" applyFont="1" applyBorder="1" applyAlignment="1">
      <alignment vertical="top"/>
    </xf>
    <xf numFmtId="0" fontId="29" fillId="0" borderId="55" xfId="0" applyFont="1" applyBorder="1" applyAlignment="1">
      <alignment vertical="top"/>
    </xf>
    <xf numFmtId="0" fontId="99" fillId="0" borderId="0" xfId="0" applyFont="1" applyAlignment="1">
      <alignment horizontal="center" vertical="center" wrapText="1"/>
    </xf>
    <xf numFmtId="0" fontId="21" fillId="0" borderId="0" xfId="202" applyNumberFormat="1" applyFont="1" applyFill="1" applyBorder="1" applyAlignment="1" applyProtection="1"/>
    <xf numFmtId="0" fontId="24" fillId="0" borderId="0" xfId="202" applyNumberFormat="1" applyFont="1" applyFill="1" applyBorder="1" applyAlignment="1" applyProtection="1"/>
    <xf numFmtId="0" fontId="97" fillId="0" borderId="0" xfId="496" applyFont="1" applyFill="1">
      <alignment vertical="top"/>
    </xf>
    <xf numFmtId="0" fontId="98" fillId="0" borderId="0" xfId="496" applyFont="1" applyFill="1">
      <alignment vertical="top"/>
    </xf>
    <xf numFmtId="0" fontId="29" fillId="0" borderId="0" xfId="496" applyFill="1">
      <alignment vertical="top"/>
    </xf>
    <xf numFmtId="0" fontId="104" fillId="0" borderId="0" xfId="200" applyFill="1" applyAlignment="1"/>
    <xf numFmtId="0" fontId="101" fillId="0" borderId="0" xfId="496" applyFont="1" applyFill="1" applyAlignment="1">
      <alignment vertical="top" wrapText="1"/>
    </xf>
    <xf numFmtId="0" fontId="98" fillId="0" borderId="0" xfId="496" applyFont="1" applyFill="1" applyAlignment="1">
      <alignment horizontal="right" vertical="top"/>
    </xf>
    <xf numFmtId="0" fontId="104" fillId="68" borderId="0" xfId="200" applyAlignment="1"/>
    <xf numFmtId="0" fontId="28" fillId="0" borderId="0" xfId="496" applyFont="1" applyFill="1" applyAlignment="1">
      <alignment horizontal="right" vertical="top"/>
    </xf>
    <xf numFmtId="0" fontId="98" fillId="0" borderId="0" xfId="496" applyFont="1" applyFill="1" applyAlignment="1">
      <alignment vertical="top" wrapText="1"/>
    </xf>
    <xf numFmtId="0" fontId="99" fillId="0" borderId="83" xfId="496" applyFont="1" applyFill="1" applyBorder="1" applyAlignment="1">
      <alignment horizontal="center" vertical="top" wrapText="1"/>
    </xf>
    <xf numFmtId="0" fontId="99" fillId="0" borderId="59" xfId="496" applyFont="1" applyFill="1" applyBorder="1" applyAlignment="1">
      <alignment horizontal="center" vertical="top" wrapText="1"/>
    </xf>
    <xf numFmtId="0" fontId="99" fillId="0" borderId="60" xfId="496" applyFont="1" applyFill="1" applyBorder="1" applyAlignment="1">
      <alignment horizontal="center" vertical="top" wrapText="1"/>
    </xf>
    <xf numFmtId="0" fontId="98" fillId="0" borderId="63" xfId="496" applyFont="1" applyFill="1" applyBorder="1" applyAlignment="1">
      <alignment vertical="top" wrapText="1"/>
    </xf>
    <xf numFmtId="0" fontId="98" fillId="0" borderId="59" xfId="496" applyFont="1" applyFill="1" applyBorder="1" applyAlignment="1">
      <alignment horizontal="right" vertical="top"/>
    </xf>
    <xf numFmtId="0" fontId="98" fillId="0" borderId="60" xfId="496" applyFont="1" applyFill="1" applyBorder="1" applyAlignment="1">
      <alignment horizontal="right" vertical="top"/>
    </xf>
    <xf numFmtId="0" fontId="98" fillId="0" borderId="64" xfId="496" applyFont="1" applyFill="1" applyBorder="1" applyAlignment="1">
      <alignment vertical="top" wrapText="1"/>
    </xf>
    <xf numFmtId="0" fontId="98" fillId="0" borderId="53" xfId="496" applyFont="1" applyFill="1" applyBorder="1" applyAlignment="1">
      <alignment horizontal="right" vertical="top"/>
    </xf>
    <xf numFmtId="0" fontId="98" fillId="0" borderId="56" xfId="496" applyFont="1" applyFill="1" applyBorder="1" applyAlignment="1">
      <alignment horizontal="right" vertical="top"/>
    </xf>
    <xf numFmtId="0" fontId="98" fillId="68" borderId="0" xfId="496" applyFont="1" applyAlignment="1">
      <alignment horizontal="right" vertical="top"/>
    </xf>
    <xf numFmtId="0" fontId="120" fillId="68" borderId="0" xfId="496" applyFont="1">
      <alignment vertical="top"/>
    </xf>
    <xf numFmtId="0" fontId="98" fillId="68" borderId="0" xfId="496" applyFont="1">
      <alignment vertical="top"/>
    </xf>
    <xf numFmtId="0" fontId="29" fillId="68" borderId="0" xfId="496">
      <alignment vertical="top"/>
    </xf>
    <xf numFmtId="0" fontId="28" fillId="68" borderId="0" xfId="496" applyFont="1" applyAlignment="1">
      <alignment horizontal="left" vertical="top" indent="1"/>
    </xf>
    <xf numFmtId="0" fontId="97" fillId="68" borderId="0" xfId="496" applyFont="1">
      <alignment vertical="top"/>
    </xf>
    <xf numFmtId="0" fontId="99" fillId="68" borderId="0" xfId="496" applyFont="1">
      <alignment vertical="top"/>
    </xf>
    <xf numFmtId="0" fontId="28" fillId="68" borderId="0" xfId="496" applyFont="1">
      <alignment vertical="top"/>
    </xf>
    <xf numFmtId="0" fontId="99" fillId="0" borderId="61" xfId="496" applyFont="1" applyFill="1" applyBorder="1" applyAlignment="1">
      <alignment vertical="top" wrapText="1"/>
    </xf>
    <xf numFmtId="0" fontId="98" fillId="68" borderId="59" xfId="496" applyFont="1" applyBorder="1" applyAlignment="1">
      <alignment horizontal="right" vertical="top"/>
    </xf>
    <xf numFmtId="0" fontId="98" fillId="0" borderId="62" xfId="496" applyFont="1" applyFill="1" applyBorder="1" applyAlignment="1">
      <alignment vertical="top" wrapText="1"/>
    </xf>
    <xf numFmtId="0" fontId="98" fillId="0" borderId="55" xfId="496" applyFont="1" applyFill="1" applyBorder="1" applyAlignment="1">
      <alignment horizontal="right" vertical="top"/>
    </xf>
    <xf numFmtId="0" fontId="99" fillId="68" borderId="57" xfId="496" applyFont="1" applyBorder="1" applyAlignment="1">
      <alignment horizontal="right" vertical="top"/>
    </xf>
    <xf numFmtId="0" fontId="99" fillId="0" borderId="58" xfId="496" applyFont="1" applyFill="1" applyBorder="1" applyAlignment="1">
      <alignment horizontal="right" vertical="top"/>
    </xf>
    <xf numFmtId="0" fontId="98" fillId="0" borderId="0" xfId="496" applyFont="1" applyFill="1" applyAlignment="1"/>
    <xf numFmtId="0" fontId="99" fillId="0" borderId="63" xfId="496" applyFont="1" applyFill="1" applyBorder="1">
      <alignment vertical="top"/>
    </xf>
    <xf numFmtId="0" fontId="99" fillId="0" borderId="59" xfId="496" applyFont="1" applyFill="1" applyBorder="1">
      <alignment vertical="top"/>
    </xf>
    <xf numFmtId="0" fontId="99" fillId="0" borderId="60" xfId="496" applyFont="1" applyFill="1" applyBorder="1">
      <alignment vertical="top"/>
    </xf>
    <xf numFmtId="1" fontId="98" fillId="68" borderId="0" xfId="496" applyNumberFormat="1" applyFont="1" applyAlignment="1">
      <alignment horizontal="right" vertical="top"/>
    </xf>
    <xf numFmtId="1" fontId="99" fillId="68" borderId="57" xfId="496" applyNumberFormat="1" applyFont="1" applyBorder="1" applyAlignment="1">
      <alignment horizontal="right" vertical="top"/>
    </xf>
    <xf numFmtId="1" fontId="99" fillId="0" borderId="59" xfId="496" applyNumberFormat="1" applyFont="1" applyFill="1" applyBorder="1">
      <alignment vertical="top"/>
    </xf>
    <xf numFmtId="0" fontId="99" fillId="0" borderId="62" xfId="496" applyFont="1" applyFill="1" applyBorder="1">
      <alignment vertical="top"/>
    </xf>
    <xf numFmtId="0" fontId="99" fillId="0" borderId="0" xfId="496" applyFont="1" applyFill="1">
      <alignment vertical="top"/>
    </xf>
    <xf numFmtId="1" fontId="99" fillId="0" borderId="0" xfId="496" applyNumberFormat="1" applyFont="1" applyFill="1">
      <alignment vertical="top"/>
    </xf>
    <xf numFmtId="0" fontId="99" fillId="0" borderId="55" xfId="496" applyFont="1" applyFill="1" applyBorder="1">
      <alignment vertical="top"/>
    </xf>
    <xf numFmtId="0" fontId="99" fillId="0" borderId="0" xfId="496" applyFont="1" applyFill="1" applyAlignment="1">
      <alignment vertical="top" wrapText="1"/>
    </xf>
    <xf numFmtId="0" fontId="99" fillId="68" borderId="0" xfId="496" applyFont="1" applyAlignment="1">
      <alignment horizontal="right" vertical="top"/>
    </xf>
    <xf numFmtId="0" fontId="99" fillId="0" borderId="61" xfId="496" applyFont="1" applyFill="1" applyBorder="1" applyAlignment="1">
      <alignment horizontal="center" vertical="center" wrapText="1"/>
    </xf>
    <xf numFmtId="0" fontId="99" fillId="0" borderId="57" xfId="496" applyFont="1" applyFill="1" applyBorder="1" applyAlignment="1">
      <alignment horizontal="center" vertical="center" wrapText="1"/>
    </xf>
    <xf numFmtId="0" fontId="99" fillId="0" borderId="58" xfId="496" applyFont="1" applyFill="1" applyBorder="1" applyAlignment="1">
      <alignment horizontal="center" vertical="center" wrapText="1"/>
    </xf>
    <xf numFmtId="0" fontId="99" fillId="0" borderId="61" xfId="496" applyFont="1" applyFill="1" applyBorder="1" applyAlignment="1">
      <alignment vertical="center" wrapText="1"/>
    </xf>
    <xf numFmtId="0" fontId="98" fillId="0" borderId="78" xfId="200" applyFont="1" applyFill="1" applyBorder="1" applyAlignment="1">
      <alignment horizontal="right" vertical="center" wrapText="1" indent="1"/>
    </xf>
    <xf numFmtId="0" fontId="98" fillId="0" borderId="0" xfId="200" applyFont="1" applyFill="1" applyAlignment="1">
      <alignment vertical="center" wrapText="1"/>
    </xf>
    <xf numFmtId="0" fontId="98" fillId="0" borderId="79" xfId="200" applyFont="1" applyFill="1" applyBorder="1" applyAlignment="1">
      <alignment horizontal="right" vertical="center" wrapText="1" indent="1"/>
    </xf>
    <xf numFmtId="0" fontId="98" fillId="0" borderId="53" xfId="200" applyFont="1" applyFill="1" applyBorder="1" applyAlignment="1">
      <alignment vertical="center" wrapText="1"/>
    </xf>
    <xf numFmtId="0" fontId="99" fillId="0" borderId="66" xfId="200" applyFont="1" applyFill="1" applyBorder="1" applyAlignment="1">
      <alignment vertical="center" wrapText="1"/>
    </xf>
    <xf numFmtId="0" fontId="99" fillId="0" borderId="57" xfId="200" applyFont="1" applyFill="1" applyBorder="1" applyAlignment="1">
      <alignment vertical="center" wrapText="1"/>
    </xf>
    <xf numFmtId="0" fontId="99" fillId="0" borderId="66" xfId="200" applyFont="1" applyFill="1" applyBorder="1" applyAlignment="1">
      <alignment horizontal="center" vertical="center" wrapText="1"/>
    </xf>
    <xf numFmtId="0" fontId="99" fillId="0" borderId="57" xfId="200" applyFont="1" applyFill="1" applyBorder="1" applyAlignment="1">
      <alignment horizontal="center" vertical="center" wrapText="1"/>
    </xf>
    <xf numFmtId="0" fontId="99" fillId="0" borderId="58" xfId="200" applyFont="1" applyFill="1" applyBorder="1" applyAlignment="1">
      <alignment horizontal="center" vertical="center" wrapText="1"/>
    </xf>
    <xf numFmtId="188" fontId="29" fillId="0" borderId="78" xfId="497" applyNumberFormat="1" applyFont="1" applyFill="1" applyBorder="1" applyAlignment="1">
      <alignment horizontal="right" vertical="center"/>
    </xf>
    <xf numFmtId="2" fontId="29" fillId="0" borderId="0" xfId="497" applyNumberFormat="1" applyFont="1" applyFill="1" applyBorder="1" applyAlignment="1">
      <alignment horizontal="right" vertical="center" indent="1"/>
    </xf>
    <xf numFmtId="172" fontId="98" fillId="0" borderId="55" xfId="200" applyNumberFormat="1" applyFont="1" applyFill="1" applyBorder="1" applyAlignment="1">
      <alignment horizontal="right" vertical="center" indent="1"/>
    </xf>
    <xf numFmtId="188" fontId="29" fillId="0" borderId="79" xfId="497" applyNumberFormat="1" applyFont="1" applyFill="1" applyBorder="1" applyAlignment="1">
      <alignment horizontal="right" vertical="center"/>
    </xf>
    <xf numFmtId="2" fontId="29" fillId="0" borderId="53" xfId="497" applyNumberFormat="1" applyFont="1" applyFill="1" applyBorder="1" applyAlignment="1">
      <alignment horizontal="right" vertical="center" indent="1"/>
    </xf>
    <xf numFmtId="172" fontId="98" fillId="0" borderId="56" xfId="200" applyNumberFormat="1" applyFont="1" applyFill="1" applyBorder="1" applyAlignment="1">
      <alignment horizontal="right" vertical="center" indent="1"/>
    </xf>
    <xf numFmtId="3" fontId="99" fillId="0" borderId="58" xfId="502" applyFont="1" applyBorder="1">
      <alignment horizontal="right" vertical="top"/>
    </xf>
    <xf numFmtId="3" fontId="98" fillId="0" borderId="55" xfId="502" applyFont="1" applyBorder="1">
      <alignment horizontal="right" vertical="top"/>
    </xf>
    <xf numFmtId="3" fontId="98" fillId="0" borderId="60" xfId="502" applyFont="1" applyBorder="1">
      <alignment horizontal="right" vertical="top"/>
    </xf>
    <xf numFmtId="0" fontId="97" fillId="0" borderId="0" xfId="175" applyFont="1" applyAlignment="1">
      <alignment horizontal="left" vertical="top"/>
    </xf>
    <xf numFmtId="0" fontId="99" fillId="0" borderId="0" xfId="207" applyFont="1" applyAlignment="1">
      <alignment horizontal="left" vertical="top"/>
    </xf>
    <xf numFmtId="0" fontId="98" fillId="0" borderId="0" xfId="499" applyFont="1" applyAlignment="1">
      <alignment horizontal="left" vertical="top"/>
    </xf>
    <xf numFmtId="0" fontId="98" fillId="0" borderId="0" xfId="499" applyFont="1" applyAlignment="1">
      <alignment vertical="top"/>
    </xf>
    <xf numFmtId="49" fontId="98" fillId="0" borderId="0" xfId="500" applyFont="1" applyFill="1" applyBorder="1" applyAlignment="1">
      <alignment horizontal="left" vertical="top" wrapText="1"/>
    </xf>
    <xf numFmtId="0" fontId="99" fillId="0" borderId="66" xfId="501" applyFont="1" applyFill="1" applyBorder="1">
      <alignment horizontal="center" vertical="top" wrapText="1"/>
    </xf>
    <xf numFmtId="0" fontId="99" fillId="0" borderId="57" xfId="501" applyFont="1" applyFill="1" applyBorder="1">
      <alignment horizontal="center" vertical="top" wrapText="1"/>
    </xf>
    <xf numFmtId="0" fontId="99" fillId="0" borderId="58" xfId="501" applyFont="1" applyFill="1" applyBorder="1">
      <alignment horizontal="center" vertical="top" wrapText="1"/>
    </xf>
    <xf numFmtId="0" fontId="98" fillId="0" borderId="63" xfId="143" applyFont="1" applyFill="1" applyBorder="1" applyAlignment="1">
      <alignment horizontal="left" vertical="top" wrapText="1"/>
    </xf>
    <xf numFmtId="3" fontId="98" fillId="0" borderId="59" xfId="502" applyFont="1" applyBorder="1">
      <alignment horizontal="right" vertical="top"/>
    </xf>
    <xf numFmtId="3" fontId="98" fillId="0" borderId="0" xfId="502" applyFont="1" applyBorder="1">
      <alignment horizontal="right" vertical="top"/>
    </xf>
    <xf numFmtId="0" fontId="99" fillId="0" borderId="61" xfId="143" applyFont="1" applyFill="1" applyBorder="1" applyAlignment="1">
      <alignment horizontal="left" vertical="top" wrapText="1"/>
    </xf>
    <xf numFmtId="3" fontId="99" fillId="0" borderId="57" xfId="502" applyFont="1" applyBorder="1">
      <alignment horizontal="right" vertical="top"/>
    </xf>
    <xf numFmtId="0" fontId="98" fillId="0" borderId="0" xfId="162" applyFont="1" applyAlignment="1">
      <alignment horizontal="left" vertical="top"/>
    </xf>
    <xf numFmtId="49" fontId="98" fillId="0" borderId="0" xfId="503" applyFont="1" applyFill="1" applyBorder="1" applyAlignment="1">
      <alignment vertical="center" wrapText="1"/>
    </xf>
    <xf numFmtId="0" fontId="99" fillId="0" borderId="83" xfId="501" applyFont="1" applyFill="1" applyBorder="1" applyAlignment="1">
      <alignment horizontal="center" vertical="center" wrapText="1"/>
    </xf>
    <xf numFmtId="0" fontId="99" fillId="0" borderId="59" xfId="501" applyFont="1" applyFill="1" applyBorder="1" applyAlignment="1">
      <alignment horizontal="center" vertical="center" wrapText="1"/>
    </xf>
    <xf numFmtId="0" fontId="99" fillId="0" borderId="60" xfId="501" applyFont="1" applyFill="1" applyBorder="1" applyAlignment="1">
      <alignment horizontal="center" vertical="center" wrapText="1"/>
    </xf>
    <xf numFmtId="3" fontId="98" fillId="0" borderId="0" xfId="502" applyFont="1" applyBorder="1" applyAlignment="1">
      <alignment horizontal="right" vertical="center"/>
    </xf>
    <xf numFmtId="3" fontId="98" fillId="0" borderId="55" xfId="502" applyFont="1" applyBorder="1" applyAlignment="1">
      <alignment horizontal="right" vertical="center"/>
    </xf>
    <xf numFmtId="0" fontId="32" fillId="54" borderId="82" xfId="144" applyFont="1" applyFill="1" applyBorder="1" applyAlignment="1">
      <alignment horizontal="left" vertical="center" wrapText="1"/>
    </xf>
    <xf numFmtId="3" fontId="107" fillId="0" borderId="47" xfId="134" applyBorder="1" applyAlignment="1">
      <alignment horizontal="right" vertical="center"/>
    </xf>
    <xf numFmtId="3" fontId="32" fillId="0" borderId="47" xfId="134" applyFont="1" applyBorder="1" applyAlignment="1">
      <alignment horizontal="right" vertical="center"/>
    </xf>
    <xf numFmtId="3" fontId="32" fillId="0" borderId="121" xfId="134" applyFont="1" applyBorder="1" applyAlignment="1">
      <alignment horizontal="right" vertical="center"/>
    </xf>
    <xf numFmtId="0" fontId="29" fillId="54" borderId="122" xfId="143" applyFont="1" applyFill="1" applyBorder="1" applyAlignment="1">
      <alignment horizontal="left" vertical="center" wrapText="1"/>
    </xf>
    <xf numFmtId="3" fontId="105" fillId="0" borderId="123" xfId="133" applyBorder="1" applyAlignment="1">
      <alignment horizontal="right" vertical="center"/>
    </xf>
    <xf numFmtId="3" fontId="105" fillId="0" borderId="57" xfId="133" applyBorder="1" applyAlignment="1">
      <alignment horizontal="right" vertical="center"/>
    </xf>
    <xf numFmtId="3" fontId="98" fillId="0" borderId="59" xfId="504" applyNumberFormat="1" applyFont="1" applyBorder="1" applyAlignment="1">
      <alignment vertical="top"/>
    </xf>
    <xf numFmtId="3" fontId="98" fillId="0" borderId="0" xfId="504" applyNumberFormat="1" applyFont="1" applyAlignment="1">
      <alignment vertical="top"/>
    </xf>
    <xf numFmtId="0" fontId="28" fillId="0" borderId="0" xfId="195" applyFont="1" applyAlignment="1">
      <alignment horizontal="right" vertical="top"/>
    </xf>
    <xf numFmtId="49" fontId="98" fillId="0" borderId="61" xfId="500" applyFont="1" applyFill="1" applyBorder="1" applyAlignment="1">
      <alignment horizontal="left" vertical="top" wrapText="1"/>
    </xf>
    <xf numFmtId="0" fontId="28" fillId="0" borderId="0" xfId="195" applyFont="1" applyAlignment="1">
      <alignment vertical="top"/>
    </xf>
    <xf numFmtId="49" fontId="28" fillId="0" borderId="0" xfId="128" applyFont="1" applyAlignment="1">
      <alignment horizontal="right" vertical="center"/>
    </xf>
    <xf numFmtId="0" fontId="99" fillId="0" borderId="59" xfId="506" applyFont="1" applyFill="1" applyBorder="1" applyAlignment="1">
      <alignment horizontal="center" vertical="center" wrapText="1"/>
    </xf>
    <xf numFmtId="0" fontId="99" fillId="0" borderId="60" xfId="506" applyFont="1" applyFill="1" applyBorder="1" applyAlignment="1">
      <alignment horizontal="center" vertical="center" wrapText="1"/>
    </xf>
    <xf numFmtId="3" fontId="98" fillId="0" borderId="59" xfId="510" applyFont="1" applyBorder="1" applyAlignment="1">
      <alignment horizontal="right" vertical="center"/>
    </xf>
    <xf numFmtId="3" fontId="98" fillId="0" borderId="60" xfId="510" applyFont="1" applyBorder="1" applyAlignment="1">
      <alignment horizontal="right" vertical="center"/>
    </xf>
    <xf numFmtId="3" fontId="98" fillId="0" borderId="53" xfId="510" applyFont="1" applyBorder="1" applyAlignment="1">
      <alignment horizontal="right" vertical="center"/>
    </xf>
    <xf numFmtId="3" fontId="98" fillId="0" borderId="56" xfId="510" applyFont="1" applyBorder="1" applyAlignment="1">
      <alignment horizontal="right" vertical="center"/>
    </xf>
    <xf numFmtId="3" fontId="98" fillId="0" borderId="0" xfId="510" applyFont="1" applyBorder="1" applyAlignment="1">
      <alignment horizontal="right" vertical="center"/>
    </xf>
    <xf numFmtId="3" fontId="98" fillId="0" borderId="55" xfId="510" applyFont="1" applyBorder="1" applyAlignment="1">
      <alignment horizontal="right" vertical="center"/>
    </xf>
    <xf numFmtId="0" fontId="99" fillId="0" borderId="59" xfId="177" applyFont="1" applyFill="1" applyBorder="1" applyAlignment="1">
      <alignment vertical="center"/>
    </xf>
    <xf numFmtId="0" fontId="99" fillId="0" borderId="60" xfId="177" applyFont="1" applyFill="1" applyBorder="1" applyAlignment="1">
      <alignment vertical="center"/>
    </xf>
    <xf numFmtId="0" fontId="99" fillId="0" borderId="0" xfId="180" applyFont="1" applyFill="1" applyBorder="1" applyAlignment="1">
      <alignment vertical="center"/>
    </xf>
    <xf numFmtId="0" fontId="99" fillId="0" borderId="59" xfId="141" applyFont="1" applyFill="1" applyBorder="1" applyAlignment="1">
      <alignment horizontal="center" vertical="center" wrapText="1"/>
    </xf>
    <xf numFmtId="0" fontId="99" fillId="0" borderId="60" xfId="141" applyFont="1" applyFill="1" applyBorder="1" applyAlignment="1">
      <alignment horizontal="center" vertical="center" wrapText="1"/>
    </xf>
    <xf numFmtId="0" fontId="99" fillId="0" borderId="55" xfId="180" applyFont="1" applyFill="1" applyBorder="1" applyAlignment="1">
      <alignment vertical="center"/>
    </xf>
    <xf numFmtId="0" fontId="99" fillId="0" borderId="60" xfId="180" applyFont="1" applyFill="1" applyBorder="1" applyAlignment="1">
      <alignment vertical="center"/>
    </xf>
    <xf numFmtId="0" fontId="99" fillId="0" borderId="59" xfId="180" applyFont="1" applyFill="1" applyBorder="1" applyAlignment="1">
      <alignment vertical="center"/>
    </xf>
    <xf numFmtId="0" fontId="99" fillId="0" borderId="57" xfId="141" applyFont="1" applyFill="1" applyBorder="1" applyAlignment="1">
      <alignment horizontal="center" vertical="center" wrapText="1"/>
    </xf>
    <xf numFmtId="0" fontId="99" fillId="0" borderId="58" xfId="141" applyFont="1" applyFill="1" applyBorder="1" applyAlignment="1">
      <alignment horizontal="center" vertical="center" wrapText="1"/>
    </xf>
    <xf numFmtId="49" fontId="98" fillId="0" borderId="0" xfId="124" applyFont="1" applyFill="1" applyBorder="1" applyAlignment="1">
      <alignment horizontal="left" vertical="center" wrapText="1"/>
    </xf>
    <xf numFmtId="0" fontId="99" fillId="0" borderId="59" xfId="501" applyFont="1" applyFill="1" applyBorder="1">
      <alignment horizontal="center" vertical="top" wrapText="1"/>
    </xf>
    <xf numFmtId="0" fontId="99" fillId="0" borderId="60" xfId="501" applyFont="1" applyFill="1" applyBorder="1">
      <alignment horizontal="center" vertical="top" wrapText="1"/>
    </xf>
    <xf numFmtId="3" fontId="29" fillId="0" borderId="0" xfId="502" applyFont="1" applyBorder="1" applyAlignment="1">
      <alignment horizontal="right" vertical="center"/>
    </xf>
    <xf numFmtId="3" fontId="29" fillId="0" borderId="55" xfId="502" applyFont="1" applyBorder="1" applyAlignment="1">
      <alignment horizontal="right" vertical="center"/>
    </xf>
    <xf numFmtId="3" fontId="98" fillId="0" borderId="53" xfId="502" applyFont="1" applyBorder="1" applyAlignment="1">
      <alignment horizontal="right" vertical="center"/>
    </xf>
    <xf numFmtId="3" fontId="29" fillId="0" borderId="53" xfId="502" applyFont="1" applyBorder="1" applyAlignment="1">
      <alignment horizontal="right" vertical="center"/>
    </xf>
    <xf numFmtId="3" fontId="29" fillId="0" borderId="56" xfId="502" applyFont="1" applyBorder="1" applyAlignment="1">
      <alignment horizontal="right" vertical="center"/>
    </xf>
    <xf numFmtId="0" fontId="98" fillId="0" borderId="0" xfId="499" applyFont="1" applyAlignment="1">
      <alignment vertical="center"/>
    </xf>
    <xf numFmtId="0" fontId="118" fillId="0" borderId="0" xfId="124" applyNumberFormat="1" applyFont="1" applyFill="1" applyBorder="1" applyAlignment="1">
      <alignment horizontal="left" vertical="center" wrapText="1"/>
    </xf>
    <xf numFmtId="0" fontId="29" fillId="0" borderId="0" xfId="499" applyFont="1" applyAlignment="1">
      <alignment horizontal="left" vertical="top"/>
    </xf>
    <xf numFmtId="0" fontId="29" fillId="0" borderId="0" xfId="499" applyFont="1" applyAlignment="1">
      <alignment vertical="center"/>
    </xf>
    <xf numFmtId="0" fontId="117" fillId="0" borderId="0" xfId="499" applyFont="1" applyAlignment="1">
      <alignment horizontal="right" vertical="top"/>
    </xf>
    <xf numFmtId="0" fontId="117" fillId="0" borderId="0" xfId="499" applyFont="1" applyAlignment="1">
      <alignment vertical="top"/>
    </xf>
    <xf numFmtId="0" fontId="29" fillId="0" borderId="0" xfId="499" applyFont="1" applyAlignment="1">
      <alignment vertical="top"/>
    </xf>
    <xf numFmtId="0" fontId="118" fillId="0" borderId="0" xfId="499" applyFont="1" applyAlignment="1">
      <alignment vertical="top"/>
    </xf>
    <xf numFmtId="3" fontId="32" fillId="0" borderId="54" xfId="203" applyNumberFormat="1" applyFont="1" applyBorder="1" applyAlignment="1">
      <alignment horizontal="right"/>
    </xf>
    <xf numFmtId="3" fontId="29" fillId="0" borderId="55" xfId="133" applyFont="1" applyBorder="1" applyAlignment="1">
      <alignment horizontal="right" vertical="center"/>
    </xf>
    <xf numFmtId="3" fontId="32" fillId="0" borderId="58" xfId="134" applyFont="1" applyBorder="1" applyAlignment="1">
      <alignment horizontal="right" vertical="center"/>
    </xf>
    <xf numFmtId="3" fontId="29" fillId="0" borderId="60" xfId="133" applyFont="1" applyBorder="1" applyAlignment="1">
      <alignment horizontal="right" vertical="center"/>
    </xf>
    <xf numFmtId="0" fontId="32" fillId="0" borderId="58" xfId="140" applyFont="1" applyFill="1" applyBorder="1" applyAlignment="1">
      <alignment horizontal="center" vertical="center" wrapText="1"/>
    </xf>
    <xf numFmtId="3" fontId="29" fillId="0" borderId="58" xfId="133" applyFont="1" applyBorder="1" applyAlignment="1">
      <alignment horizontal="right" vertical="center"/>
    </xf>
    <xf numFmtId="3" fontId="32" fillId="0" borderId="58" xfId="133" applyFont="1" applyBorder="1" applyAlignment="1">
      <alignment horizontal="right" vertical="center"/>
    </xf>
    <xf numFmtId="0" fontId="112" fillId="0" borderId="0" xfId="499" applyFont="1" applyAlignment="1">
      <alignment vertical="center"/>
    </xf>
    <xf numFmtId="0" fontId="112" fillId="0" borderId="0" xfId="499" applyFont="1"/>
    <xf numFmtId="0" fontId="112" fillId="0" borderId="0" xfId="499" applyFont="1" applyAlignment="1">
      <alignment vertical="top"/>
    </xf>
    <xf numFmtId="0" fontId="112" fillId="0" borderId="0" xfId="499" applyFont="1" applyAlignment="1">
      <alignment horizontal="left" vertical="top"/>
    </xf>
    <xf numFmtId="0" fontId="114" fillId="0" borderId="112" xfId="506" applyFont="1" applyFill="1" applyBorder="1" applyAlignment="1">
      <alignment horizontal="center" vertical="center" wrapText="1"/>
    </xf>
    <xf numFmtId="0" fontId="114" fillId="0" borderId="113" xfId="506" applyFont="1" applyFill="1" applyBorder="1" applyAlignment="1">
      <alignment horizontal="center" vertical="center" wrapText="1"/>
    </xf>
    <xf numFmtId="0" fontId="114" fillId="0" borderId="114" xfId="506" applyFont="1" applyFill="1" applyBorder="1" applyAlignment="1">
      <alignment horizontal="center" vertical="center" wrapText="1"/>
    </xf>
    <xf numFmtId="0" fontId="112" fillId="0" borderId="115" xfId="499" applyFont="1" applyBorder="1" applyAlignment="1">
      <alignment vertical="top"/>
    </xf>
    <xf numFmtId="0" fontId="112" fillId="0" borderId="116" xfId="499" applyFont="1" applyBorder="1" applyAlignment="1">
      <alignment vertical="top"/>
    </xf>
    <xf numFmtId="3" fontId="112" fillId="0" borderId="0" xfId="510" applyFont="1" applyBorder="1" applyAlignment="1">
      <alignment horizontal="right" vertical="center"/>
    </xf>
    <xf numFmtId="3" fontId="112" fillId="0" borderId="117" xfId="510" applyFont="1" applyBorder="1" applyAlignment="1">
      <alignment horizontal="right" vertical="center"/>
    </xf>
    <xf numFmtId="3" fontId="114" fillId="0" borderId="113" xfId="510" applyFont="1" applyBorder="1" applyAlignment="1">
      <alignment horizontal="right" vertical="center"/>
    </xf>
    <xf numFmtId="3" fontId="114" fillId="0" borderId="114" xfId="510" applyFont="1" applyBorder="1" applyAlignment="1">
      <alignment horizontal="right" vertical="center"/>
    </xf>
    <xf numFmtId="0" fontId="112" fillId="0" borderId="117" xfId="499" applyFont="1" applyBorder="1"/>
    <xf numFmtId="0" fontId="112" fillId="0" borderId="0" xfId="499" applyFont="1" applyAlignment="1">
      <alignment horizontal="left" vertical="center"/>
    </xf>
    <xf numFmtId="1" fontId="32" fillId="54" borderId="65" xfId="559" applyNumberFormat="1" applyFont="1" applyFill="1" applyBorder="1" applyAlignment="1">
      <alignment horizontal="right" vertical="center"/>
    </xf>
    <xf numFmtId="1" fontId="32" fillId="54" borderId="43" xfId="559" applyNumberFormat="1" applyFont="1" applyFill="1" applyBorder="1" applyAlignment="1">
      <alignment horizontal="right" vertical="center"/>
    </xf>
    <xf numFmtId="1" fontId="32" fillId="54" borderId="70" xfId="559" applyNumberFormat="1" applyFont="1" applyFill="1" applyBorder="1" applyAlignment="1">
      <alignment horizontal="right" vertical="center"/>
    </xf>
    <xf numFmtId="189" fontId="30" fillId="54" borderId="55" xfId="0" applyNumberFormat="1" applyFont="1" applyFill="1" applyBorder="1"/>
    <xf numFmtId="189" fontId="32" fillId="0" borderId="59" xfId="559" applyNumberFormat="1" applyFont="1" applyBorder="1" applyAlignment="1">
      <alignment horizontal="right"/>
    </xf>
    <xf numFmtId="189" fontId="32" fillId="0" borderId="60" xfId="559" applyNumberFormat="1" applyFont="1" applyBorder="1" applyAlignment="1">
      <alignment horizontal="right"/>
    </xf>
    <xf numFmtId="189" fontId="32" fillId="0" borderId="57" xfId="559" applyNumberFormat="1" applyFont="1" applyBorder="1" applyAlignment="1">
      <alignment horizontal="right"/>
    </xf>
    <xf numFmtId="189" fontId="32" fillId="0" borderId="58" xfId="559" applyNumberFormat="1" applyFont="1" applyBorder="1" applyAlignment="1">
      <alignment horizontal="right"/>
    </xf>
    <xf numFmtId="189" fontId="32" fillId="0" borderId="0" xfId="559" applyNumberFormat="1" applyFont="1" applyAlignment="1">
      <alignment horizontal="right"/>
    </xf>
    <xf numFmtId="189" fontId="32" fillId="0" borderId="55" xfId="559" applyNumberFormat="1" applyFont="1" applyBorder="1" applyAlignment="1">
      <alignment horizontal="right"/>
    </xf>
    <xf numFmtId="189" fontId="30" fillId="54" borderId="56" xfId="0" applyNumberFormat="1" applyFont="1" applyFill="1" applyBorder="1"/>
    <xf numFmtId="1" fontId="29" fillId="54" borderId="0" xfId="0" applyNumberFormat="1" applyFont="1" applyFill="1"/>
    <xf numFmtId="1" fontId="32" fillId="54" borderId="66" xfId="559" applyNumberFormat="1" applyFont="1" applyFill="1" applyBorder="1" applyAlignment="1">
      <alignment horizontal="right" vertical="center"/>
    </xf>
    <xf numFmtId="1" fontId="32" fillId="54" borderId="54" xfId="559" applyNumberFormat="1" applyFont="1" applyFill="1" applyBorder="1" applyAlignment="1">
      <alignment horizontal="right" vertical="center"/>
    </xf>
    <xf numFmtId="173" fontId="32" fillId="0" borderId="60" xfId="203" applyNumberFormat="1" applyFont="1" applyBorder="1" applyAlignment="1">
      <alignment horizontal="right"/>
    </xf>
    <xf numFmtId="173" fontId="32" fillId="0" borderId="59" xfId="559" applyNumberFormat="1" applyFont="1" applyBorder="1" applyAlignment="1">
      <alignment horizontal="right"/>
    </xf>
    <xf numFmtId="173" fontId="32" fillId="0" borderId="60" xfId="559" applyNumberFormat="1" applyFont="1" applyBorder="1" applyAlignment="1">
      <alignment horizontal="right"/>
    </xf>
    <xf numFmtId="173" fontId="29" fillId="0" borderId="0" xfId="559" applyNumberFormat="1" applyFont="1" applyAlignment="1">
      <alignment horizontal="right"/>
    </xf>
    <xf numFmtId="173" fontId="29" fillId="0" borderId="55" xfId="559" applyNumberFormat="1" applyFont="1" applyBorder="1" applyAlignment="1">
      <alignment horizontal="right"/>
    </xf>
    <xf numFmtId="173" fontId="32" fillId="0" borderId="57" xfId="559" applyNumberFormat="1" applyFont="1" applyBorder="1" applyAlignment="1">
      <alignment horizontal="right"/>
    </xf>
    <xf numFmtId="173" fontId="32" fillId="0" borderId="58" xfId="559" applyNumberFormat="1" applyFont="1" applyBorder="1" applyAlignment="1">
      <alignment horizontal="right"/>
    </xf>
    <xf numFmtId="173" fontId="32" fillId="0" borderId="0" xfId="559" applyNumberFormat="1" applyFont="1" applyAlignment="1">
      <alignment horizontal="right"/>
    </xf>
    <xf numFmtId="173" fontId="29" fillId="0" borderId="49" xfId="559" applyNumberFormat="1" applyFont="1" applyBorder="1" applyAlignment="1">
      <alignment horizontal="right"/>
    </xf>
    <xf numFmtId="173" fontId="32" fillId="54" borderId="57" xfId="559" applyNumberFormat="1" applyFont="1" applyFill="1" applyBorder="1" applyAlignment="1">
      <alignment horizontal="right"/>
    </xf>
    <xf numFmtId="173" fontId="32" fillId="54" borderId="58" xfId="559" applyNumberFormat="1" applyFont="1" applyFill="1" applyBorder="1" applyAlignment="1">
      <alignment horizontal="right"/>
    </xf>
    <xf numFmtId="173" fontId="29" fillId="54" borderId="0" xfId="559" applyNumberFormat="1" applyFont="1" applyFill="1" applyAlignment="1">
      <alignment horizontal="right"/>
    </xf>
    <xf numFmtId="173" fontId="29" fillId="54" borderId="55" xfId="559" applyNumberFormat="1" applyFont="1" applyFill="1" applyBorder="1" applyAlignment="1">
      <alignment horizontal="right"/>
    </xf>
    <xf numFmtId="173" fontId="29" fillId="54" borderId="53" xfId="559" applyNumberFormat="1" applyFont="1" applyFill="1" applyBorder="1" applyAlignment="1">
      <alignment horizontal="right"/>
    </xf>
    <xf numFmtId="173" fontId="29" fillId="54" borderId="56" xfId="559" applyNumberFormat="1" applyFont="1" applyFill="1" applyBorder="1" applyAlignment="1">
      <alignment horizontal="right"/>
    </xf>
    <xf numFmtId="173" fontId="29" fillId="54" borderId="59" xfId="559" applyNumberFormat="1" applyFont="1" applyFill="1" applyBorder="1" applyAlignment="1">
      <alignment horizontal="right"/>
    </xf>
    <xf numFmtId="173" fontId="29" fillId="54" borderId="60" xfId="559" applyNumberFormat="1" applyFont="1" applyFill="1" applyBorder="1" applyAlignment="1">
      <alignment horizontal="right"/>
    </xf>
    <xf numFmtId="173" fontId="32" fillId="0" borderId="47" xfId="559" applyNumberFormat="1" applyFont="1" applyBorder="1" applyAlignment="1">
      <alignment horizontal="right"/>
    </xf>
    <xf numFmtId="173" fontId="32" fillId="0" borderId="50" xfId="559" applyNumberFormat="1" applyFont="1" applyBorder="1" applyAlignment="1">
      <alignment horizontal="right"/>
    </xf>
    <xf numFmtId="190" fontId="29" fillId="54" borderId="0" xfId="0" applyNumberFormat="1" applyFont="1" applyFill="1"/>
    <xf numFmtId="174" fontId="29" fillId="54" borderId="0" xfId="0" applyNumberFormat="1" applyFont="1" applyFill="1"/>
    <xf numFmtId="176" fontId="29" fillId="54" borderId="0" xfId="558" applyNumberFormat="1" applyFont="1" applyFill="1" applyBorder="1" applyAlignment="1"/>
    <xf numFmtId="191" fontId="29" fillId="54" borderId="0" xfId="0" applyNumberFormat="1" applyFont="1" applyFill="1"/>
    <xf numFmtId="189" fontId="29" fillId="0" borderId="0" xfId="559" applyNumberFormat="1" applyFont="1" applyAlignment="1">
      <alignment horizontal="right"/>
    </xf>
    <xf numFmtId="189" fontId="29" fillId="0" borderId="55" xfId="559" applyNumberFormat="1" applyFont="1" applyBorder="1" applyAlignment="1">
      <alignment horizontal="right"/>
    </xf>
    <xf numFmtId="189" fontId="29" fillId="54" borderId="0" xfId="0" applyNumberFormat="1" applyFont="1" applyFill="1"/>
    <xf numFmtId="189" fontId="29" fillId="0" borderId="53" xfId="559" applyNumberFormat="1" applyFont="1" applyBorder="1" applyAlignment="1">
      <alignment horizontal="right"/>
    </xf>
    <xf numFmtId="189" fontId="29" fillId="0" borderId="56" xfId="559" applyNumberFormat="1" applyFont="1" applyBorder="1" applyAlignment="1">
      <alignment horizontal="right"/>
    </xf>
    <xf numFmtId="189" fontId="29" fillId="0" borderId="59" xfId="559" applyNumberFormat="1" applyFont="1" applyBorder="1" applyAlignment="1">
      <alignment horizontal="right"/>
    </xf>
    <xf numFmtId="189" fontId="29" fillId="0" borderId="60" xfId="559" applyNumberFormat="1" applyFont="1" applyBorder="1" applyAlignment="1">
      <alignment horizontal="right"/>
    </xf>
    <xf numFmtId="189" fontId="29" fillId="0" borderId="49" xfId="559" applyNumberFormat="1" applyFont="1" applyBorder="1" applyAlignment="1">
      <alignment horizontal="right"/>
    </xf>
    <xf numFmtId="193" fontId="29" fillId="54" borderId="0" xfId="0" applyNumberFormat="1" applyFont="1" applyFill="1"/>
    <xf numFmtId="189" fontId="32" fillId="0" borderId="40" xfId="561" applyNumberFormat="1" applyFont="1" applyFill="1" applyBorder="1" applyAlignment="1" applyProtection="1">
      <alignment horizontal="right"/>
    </xf>
    <xf numFmtId="189" fontId="32" fillId="0" borderId="51" xfId="561" applyNumberFormat="1" applyFont="1" applyFill="1" applyBorder="1" applyAlignment="1" applyProtection="1">
      <alignment horizontal="right"/>
    </xf>
    <xf numFmtId="173" fontId="32" fillId="54" borderId="0" xfId="559" applyNumberFormat="1" applyFont="1" applyFill="1" applyAlignment="1">
      <alignment horizontal="right"/>
    </xf>
    <xf numFmtId="3" fontId="32" fillId="54" borderId="0" xfId="559" applyNumberFormat="1" applyFont="1" applyFill="1" applyAlignment="1">
      <alignment horizontal="right"/>
    </xf>
    <xf numFmtId="173" fontId="29" fillId="0" borderId="60" xfId="559" applyNumberFormat="1" applyFont="1" applyBorder="1" applyAlignment="1">
      <alignment horizontal="right"/>
    </xf>
    <xf numFmtId="173" fontId="29" fillId="0" borderId="59" xfId="559" applyNumberFormat="1" applyFont="1" applyBorder="1" applyAlignment="1">
      <alignment horizontal="right"/>
    </xf>
    <xf numFmtId="173" fontId="29" fillId="0" borderId="56" xfId="559" applyNumberFormat="1" applyFont="1" applyBorder="1" applyAlignment="1">
      <alignment horizontal="right"/>
    </xf>
    <xf numFmtId="173" fontId="29" fillId="0" borderId="53" xfId="559" applyNumberFormat="1" applyFont="1" applyBorder="1" applyAlignment="1">
      <alignment horizontal="right"/>
    </xf>
    <xf numFmtId="0" fontId="24" fillId="54" borderId="0" xfId="564" applyFont="1" applyFill="1" applyProtection="1">
      <protection locked="0"/>
    </xf>
    <xf numFmtId="0" fontId="2" fillId="0" borderId="0" xfId="564"/>
    <xf numFmtId="0" fontId="122" fillId="0" borderId="0" xfId="564" applyFont="1"/>
    <xf numFmtId="1" fontId="32" fillId="54" borderId="40" xfId="564" applyNumberFormat="1" applyFont="1" applyFill="1" applyBorder="1" applyAlignment="1">
      <alignment horizontal="right" vertical="center"/>
    </xf>
    <xf numFmtId="1" fontId="32" fillId="54" borderId="69" xfId="564" applyNumberFormat="1" applyFont="1" applyFill="1" applyBorder="1" applyAlignment="1">
      <alignment horizontal="right" vertical="center"/>
    </xf>
    <xf numFmtId="175" fontId="29" fillId="54" borderId="43" xfId="564" applyNumberFormat="1" applyFont="1" applyFill="1" applyBorder="1" applyAlignment="1">
      <alignment horizontal="right"/>
    </xf>
    <xf numFmtId="175" fontId="29" fillId="54" borderId="70" xfId="564" applyNumberFormat="1" applyFont="1" applyFill="1" applyBorder="1" applyAlignment="1">
      <alignment horizontal="right"/>
    </xf>
    <xf numFmtId="175" fontId="29" fillId="54" borderId="0" xfId="564" applyNumberFormat="1" applyFont="1" applyFill="1" applyAlignment="1" applyProtection="1">
      <alignment horizontal="right"/>
      <protection locked="0"/>
    </xf>
    <xf numFmtId="175" fontId="29" fillId="54" borderId="55" xfId="564" applyNumberFormat="1" applyFont="1" applyFill="1" applyBorder="1" applyAlignment="1" applyProtection="1">
      <alignment horizontal="right"/>
      <protection locked="0"/>
    </xf>
    <xf numFmtId="175" fontId="32" fillId="54" borderId="45" xfId="564" applyNumberFormat="1" applyFont="1" applyFill="1" applyBorder="1" applyAlignment="1" applyProtection="1">
      <alignment horizontal="right"/>
      <protection locked="0"/>
    </xf>
    <xf numFmtId="175" fontId="32" fillId="54" borderId="71" xfId="564" applyNumberFormat="1" applyFont="1" applyFill="1" applyBorder="1" applyAlignment="1" applyProtection="1">
      <alignment horizontal="right"/>
      <protection locked="0"/>
    </xf>
    <xf numFmtId="175" fontId="32" fillId="54" borderId="0" xfId="564" applyNumberFormat="1" applyFont="1" applyFill="1" applyAlignment="1" applyProtection="1">
      <alignment horizontal="right" vertical="center"/>
      <protection locked="0"/>
    </xf>
    <xf numFmtId="175" fontId="32" fillId="54" borderId="55" xfId="564" applyNumberFormat="1" applyFont="1" applyFill="1" applyBorder="1" applyAlignment="1" applyProtection="1">
      <alignment horizontal="right" vertical="center"/>
      <protection locked="0"/>
    </xf>
    <xf numFmtId="175" fontId="2" fillId="0" borderId="0" xfId="564" applyNumberFormat="1"/>
    <xf numFmtId="175" fontId="32" fillId="54" borderId="52" xfId="564" applyNumberFormat="1" applyFont="1" applyFill="1" applyBorder="1" applyAlignment="1" applyProtection="1">
      <alignment horizontal="right"/>
      <protection locked="0"/>
    </xf>
    <xf numFmtId="175" fontId="32" fillId="54" borderId="72" xfId="564" applyNumberFormat="1" applyFont="1" applyFill="1" applyBorder="1" applyAlignment="1" applyProtection="1">
      <alignment horizontal="right"/>
      <protection locked="0"/>
    </xf>
    <xf numFmtId="175" fontId="32" fillId="54" borderId="0" xfId="564" applyNumberFormat="1" applyFont="1" applyFill="1" applyAlignment="1" applyProtection="1">
      <alignment horizontal="right"/>
      <protection locked="0"/>
    </xf>
    <xf numFmtId="192" fontId="32" fillId="54" borderId="0" xfId="564" applyNumberFormat="1" applyFont="1" applyFill="1" applyAlignment="1" applyProtection="1">
      <alignment horizontal="right"/>
      <protection locked="0"/>
    </xf>
    <xf numFmtId="189" fontId="10" fillId="54" borderId="57" xfId="0" applyNumberFormat="1" applyFont="1" applyFill="1" applyBorder="1"/>
    <xf numFmtId="189" fontId="10" fillId="54" borderId="58" xfId="0" applyNumberFormat="1" applyFont="1" applyFill="1" applyBorder="1"/>
    <xf numFmtId="0" fontId="29" fillId="54" borderId="107" xfId="564" applyFont="1" applyFill="1" applyBorder="1" applyAlignment="1" applyProtection="1">
      <alignment horizontal="center" vertical="center"/>
      <protection locked="0"/>
    </xf>
    <xf numFmtId="0" fontId="29" fillId="54" borderId="68" xfId="564" applyFont="1" applyFill="1" applyBorder="1" applyAlignment="1" applyProtection="1">
      <alignment horizontal="left"/>
      <protection locked="0"/>
    </xf>
    <xf numFmtId="0" fontId="29" fillId="54" borderId="62" xfId="564" applyFont="1" applyFill="1" applyBorder="1" applyAlignment="1" applyProtection="1">
      <alignment horizontal="left" indent="2"/>
      <protection locked="0"/>
    </xf>
    <xf numFmtId="0" fontId="29" fillId="54" borderId="62" xfId="564" applyFont="1" applyFill="1" applyBorder="1" applyProtection="1">
      <protection locked="0"/>
    </xf>
    <xf numFmtId="0" fontId="32" fillId="54" borderId="101" xfId="564" applyFont="1" applyFill="1" applyBorder="1" applyProtection="1">
      <protection locked="0"/>
    </xf>
    <xf numFmtId="0" fontId="32" fillId="54" borderId="80" xfId="564" applyFont="1" applyFill="1" applyBorder="1" applyAlignment="1" applyProtection="1">
      <alignment wrapText="1"/>
      <protection locked="0"/>
    </xf>
    <xf numFmtId="0" fontId="32" fillId="54" borderId="67" xfId="564" applyFont="1" applyFill="1" applyBorder="1" applyAlignment="1" applyProtection="1">
      <alignment horizontal="left"/>
      <protection locked="0"/>
    </xf>
    <xf numFmtId="0" fontId="24" fillId="54" borderId="0" xfId="565" applyFont="1" applyFill="1" applyAlignment="1">
      <alignment horizontal="left"/>
    </xf>
    <xf numFmtId="0" fontId="29" fillId="54" borderId="0" xfId="565" applyFont="1" applyFill="1"/>
    <xf numFmtId="0" fontId="27" fillId="54" borderId="0" xfId="565" applyFont="1" applyFill="1" applyAlignment="1">
      <alignment horizontal="left"/>
    </xf>
    <xf numFmtId="3" fontId="27" fillId="54" borderId="0" xfId="565" applyNumberFormat="1" applyFont="1" applyFill="1" applyAlignment="1">
      <alignment horizontal="left"/>
    </xf>
    <xf numFmtId="0" fontId="28" fillId="54" borderId="0" xfId="565" applyFont="1" applyFill="1"/>
    <xf numFmtId="3" fontId="28" fillId="54" borderId="0" xfId="565" applyNumberFormat="1" applyFont="1" applyFill="1" applyAlignment="1">
      <alignment horizontal="right"/>
    </xf>
    <xf numFmtId="0" fontId="29" fillId="54" borderId="0" xfId="565" applyFont="1" applyFill="1" applyAlignment="1">
      <alignment horizontal="right" vertical="center"/>
    </xf>
    <xf numFmtId="1" fontId="32" fillId="54" borderId="75" xfId="565" applyNumberFormat="1" applyFont="1" applyFill="1" applyBorder="1" applyAlignment="1">
      <alignment horizontal="right" vertical="center"/>
    </xf>
    <xf numFmtId="1" fontId="32" fillId="54" borderId="40" xfId="565" applyNumberFormat="1" applyFont="1" applyFill="1" applyBorder="1" applyAlignment="1">
      <alignment horizontal="right" vertical="center"/>
    </xf>
    <xf numFmtId="1" fontId="32" fillId="54" borderId="72" xfId="565" applyNumberFormat="1" applyFont="1" applyFill="1" applyBorder="1" applyAlignment="1">
      <alignment horizontal="right" vertical="center"/>
    </xf>
    <xf numFmtId="0" fontId="29" fillId="54" borderId="0" xfId="565" applyFont="1" applyFill="1" applyAlignment="1">
      <alignment vertical="center"/>
    </xf>
    <xf numFmtId="0" fontId="32" fillId="54" borderId="76" xfId="565" applyFont="1" applyFill="1" applyBorder="1" applyAlignment="1">
      <alignment horizontal="left"/>
    </xf>
    <xf numFmtId="0" fontId="29" fillId="54" borderId="42" xfId="565" applyFont="1" applyFill="1" applyBorder="1" applyAlignment="1">
      <alignment horizontal="left" indent="1"/>
    </xf>
    <xf numFmtId="3" fontId="29" fillId="54" borderId="42" xfId="565" applyNumberFormat="1" applyFont="1" applyFill="1" applyBorder="1" applyAlignment="1">
      <alignment horizontal="right" vertical="center"/>
    </xf>
    <xf numFmtId="3" fontId="29" fillId="54" borderId="43" xfId="565" applyNumberFormat="1" applyFont="1" applyFill="1" applyBorder="1" applyAlignment="1">
      <alignment horizontal="right" vertical="center"/>
    </xf>
    <xf numFmtId="3" fontId="29" fillId="54" borderId="70" xfId="565" applyNumberFormat="1" applyFont="1" applyFill="1" applyBorder="1" applyAlignment="1">
      <alignment horizontal="right" vertical="center"/>
    </xf>
    <xf numFmtId="0" fontId="29" fillId="54" borderId="44" xfId="565" applyFont="1" applyFill="1" applyBorder="1" applyAlignment="1">
      <alignment horizontal="left" indent="1"/>
    </xf>
    <xf numFmtId="3" fontId="29" fillId="54" borderId="44" xfId="565" applyNumberFormat="1" applyFont="1" applyFill="1" applyBorder="1" applyAlignment="1">
      <alignment horizontal="right" vertical="center"/>
    </xf>
    <xf numFmtId="3" fontId="29" fillId="54" borderId="0" xfId="565" applyNumberFormat="1" applyFont="1" applyFill="1" applyAlignment="1">
      <alignment horizontal="right" vertical="center"/>
    </xf>
    <xf numFmtId="3" fontId="29" fillId="54" borderId="55" xfId="565" applyNumberFormat="1" applyFont="1" applyFill="1" applyBorder="1" applyAlignment="1">
      <alignment horizontal="right" vertical="center"/>
    </xf>
    <xf numFmtId="0" fontId="32" fillId="54" borderId="44" xfId="565" applyFont="1" applyFill="1" applyBorder="1" applyAlignment="1">
      <alignment horizontal="left"/>
    </xf>
    <xf numFmtId="3" fontId="32" fillId="54" borderId="44" xfId="565" applyNumberFormat="1" applyFont="1" applyFill="1" applyBorder="1" applyAlignment="1">
      <alignment horizontal="right" vertical="center"/>
    </xf>
    <xf numFmtId="3" fontId="32" fillId="54" borderId="0" xfId="565" applyNumberFormat="1" applyFont="1" applyFill="1" applyAlignment="1">
      <alignment horizontal="right" vertical="center"/>
    </xf>
    <xf numFmtId="3" fontId="32" fillId="54" borderId="55" xfId="565" applyNumberFormat="1" applyFont="1" applyFill="1" applyBorder="1" applyAlignment="1">
      <alignment horizontal="right" vertical="center"/>
    </xf>
    <xf numFmtId="0" fontId="29" fillId="54" borderId="46" xfId="565" applyFont="1" applyFill="1" applyBorder="1" applyAlignment="1">
      <alignment horizontal="left" indent="1"/>
    </xf>
    <xf numFmtId="3" fontId="29" fillId="54" borderId="46" xfId="565" applyNumberFormat="1" applyFont="1" applyFill="1" applyBorder="1" applyAlignment="1">
      <alignment horizontal="right" vertical="center"/>
    </xf>
    <xf numFmtId="3" fontId="29" fillId="54" borderId="47" xfId="565" applyNumberFormat="1" applyFont="1" applyFill="1" applyBorder="1" applyAlignment="1">
      <alignment horizontal="right" vertical="center"/>
    </xf>
    <xf numFmtId="3" fontId="29" fillId="54" borderId="73" xfId="565" applyNumberFormat="1" applyFont="1" applyFill="1" applyBorder="1" applyAlignment="1">
      <alignment horizontal="right" vertical="center"/>
    </xf>
    <xf numFmtId="0" fontId="32" fillId="54" borderId="41" xfId="565" applyFont="1" applyFill="1" applyBorder="1" applyAlignment="1">
      <alignment horizontal="left" vertical="center" wrapText="1"/>
    </xf>
    <xf numFmtId="3" fontId="32" fillId="54" borderId="41" xfId="565" applyNumberFormat="1" applyFont="1" applyFill="1" applyBorder="1" applyAlignment="1">
      <alignment horizontal="right" vertical="center"/>
    </xf>
    <xf numFmtId="3" fontId="32" fillId="54" borderId="40" xfId="565" applyNumberFormat="1" applyFont="1" applyFill="1" applyBorder="1" applyAlignment="1">
      <alignment horizontal="right" vertical="center"/>
    </xf>
    <xf numFmtId="3" fontId="32" fillId="54" borderId="69" xfId="565" applyNumberFormat="1" applyFont="1" applyFill="1" applyBorder="1" applyAlignment="1">
      <alignment horizontal="right" vertical="center"/>
    </xf>
    <xf numFmtId="0" fontId="32" fillId="54" borderId="41" xfId="565" applyFont="1" applyFill="1" applyBorder="1" applyAlignment="1">
      <alignment horizontal="left"/>
    </xf>
    <xf numFmtId="3" fontId="32" fillId="54" borderId="74" xfId="565" applyNumberFormat="1" applyFont="1" applyFill="1" applyBorder="1" applyAlignment="1">
      <alignment horizontal="right" vertical="center"/>
    </xf>
    <xf numFmtId="0" fontId="32" fillId="54" borderId="0" xfId="565" applyFont="1" applyFill="1" applyAlignment="1">
      <alignment horizontal="left"/>
    </xf>
    <xf numFmtId="176" fontId="28" fillId="54" borderId="0" xfId="566" applyNumberFormat="1" applyFont="1" applyFill="1" applyBorder="1" applyAlignment="1"/>
    <xf numFmtId="0" fontId="32" fillId="54" borderId="46" xfId="565" applyFont="1" applyFill="1" applyBorder="1" applyAlignment="1">
      <alignment horizontal="left"/>
    </xf>
    <xf numFmtId="3" fontId="32" fillId="54" borderId="46" xfId="565" applyNumberFormat="1" applyFont="1" applyFill="1" applyBorder="1" applyAlignment="1">
      <alignment horizontal="right" vertical="center"/>
    </xf>
    <xf numFmtId="3" fontId="32" fillId="54" borderId="47" xfId="565" applyNumberFormat="1" applyFont="1" applyFill="1" applyBorder="1" applyAlignment="1">
      <alignment horizontal="right" vertical="center"/>
    </xf>
    <xf numFmtId="3" fontId="32" fillId="54" borderId="73" xfId="565" applyNumberFormat="1" applyFont="1" applyFill="1" applyBorder="1" applyAlignment="1">
      <alignment horizontal="right" vertical="center"/>
    </xf>
    <xf numFmtId="0" fontId="32" fillId="54" borderId="0" xfId="565" applyFont="1" applyFill="1"/>
    <xf numFmtId="0" fontId="29" fillId="54" borderId="0" xfId="565" applyFont="1" applyFill="1" applyAlignment="1">
      <alignment horizontal="left"/>
    </xf>
    <xf numFmtId="3" fontId="31" fillId="54" borderId="0" xfId="565" applyNumberFormat="1" applyFont="1" applyFill="1"/>
    <xf numFmtId="3" fontId="28" fillId="54" borderId="0" xfId="565" applyNumberFormat="1" applyFont="1" applyFill="1"/>
    <xf numFmtId="3" fontId="28" fillId="54" borderId="0" xfId="565" applyNumberFormat="1" applyFont="1" applyFill="1" applyAlignment="1">
      <alignment horizontal="left"/>
    </xf>
    <xf numFmtId="3" fontId="29" fillId="54" borderId="0" xfId="565" applyNumberFormat="1" applyFont="1" applyFill="1" applyAlignment="1">
      <alignment horizontal="left"/>
    </xf>
    <xf numFmtId="0" fontId="19" fillId="69" borderId="0" xfId="565" applyFont="1" applyFill="1" applyAlignment="1">
      <alignment horizontal="left"/>
    </xf>
    <xf numFmtId="0" fontId="10" fillId="69" borderId="0" xfId="565" applyFont="1" applyFill="1"/>
    <xf numFmtId="0" fontId="30" fillId="69" borderId="0" xfId="565" applyFont="1" applyFill="1"/>
    <xf numFmtId="0" fontId="30" fillId="69" borderId="0" xfId="565" applyFont="1" applyFill="1" applyAlignment="1">
      <alignment horizontal="right"/>
    </xf>
    <xf numFmtId="1" fontId="29" fillId="69" borderId="0" xfId="565" applyNumberFormat="1" applyFont="1" applyFill="1" applyAlignment="1">
      <alignment horizontal="right"/>
    </xf>
    <xf numFmtId="3" fontId="29" fillId="69" borderId="0" xfId="565" applyNumberFormat="1" applyFont="1" applyFill="1" applyAlignment="1">
      <alignment horizontal="right"/>
    </xf>
    <xf numFmtId="0" fontId="29" fillId="69" borderId="0" xfId="565" applyFont="1" applyFill="1"/>
    <xf numFmtId="0" fontId="28" fillId="69" borderId="0" xfId="565" applyFont="1" applyFill="1"/>
    <xf numFmtId="0" fontId="96" fillId="69" borderId="0" xfId="565" applyFont="1" applyFill="1" applyAlignment="1">
      <alignment horizontal="left"/>
    </xf>
    <xf numFmtId="0" fontId="31" fillId="69" borderId="0" xfId="565" applyFont="1" applyFill="1"/>
    <xf numFmtId="0" fontId="31" fillId="69" borderId="0" xfId="565" applyFont="1" applyFill="1" applyAlignment="1">
      <alignment horizontal="right"/>
    </xf>
    <xf numFmtId="3" fontId="28" fillId="69" borderId="0" xfId="565" applyNumberFormat="1" applyFont="1" applyFill="1" applyAlignment="1">
      <alignment horizontal="right"/>
    </xf>
    <xf numFmtId="0" fontId="30" fillId="54" borderId="0" xfId="565" applyFont="1" applyFill="1" applyAlignment="1">
      <alignment horizontal="right" vertical="center"/>
    </xf>
    <xf numFmtId="1" fontId="32" fillId="54" borderId="43" xfId="565" applyNumberFormat="1" applyFont="1" applyFill="1" applyBorder="1" applyAlignment="1">
      <alignment horizontal="right" vertical="center"/>
    </xf>
    <xf numFmtId="169" fontId="10" fillId="54" borderId="61" xfId="565" applyNumberFormat="1" applyFont="1" applyFill="1" applyBorder="1"/>
    <xf numFmtId="0" fontId="29" fillId="54" borderId="62" xfId="565" applyFont="1" applyFill="1" applyBorder="1" applyAlignment="1">
      <alignment horizontal="right"/>
    </xf>
    <xf numFmtId="169" fontId="30" fillId="54" borderId="0" xfId="565" applyNumberFormat="1" applyFont="1" applyFill="1" applyAlignment="1">
      <alignment horizontal="left" indent="1"/>
    </xf>
    <xf numFmtId="169" fontId="10" fillId="54" borderId="63" xfId="565" applyNumberFormat="1" applyFont="1" applyFill="1" applyBorder="1" applyAlignment="1">
      <alignment horizontal="left" indent="1"/>
    </xf>
    <xf numFmtId="169" fontId="30" fillId="54" borderId="62" xfId="565" applyNumberFormat="1" applyFont="1" applyFill="1" applyBorder="1" applyAlignment="1">
      <alignment horizontal="right" indent="1"/>
    </xf>
    <xf numFmtId="169" fontId="30" fillId="0" borderId="44" xfId="565" applyNumberFormat="1" applyFont="1" applyBorder="1" applyAlignment="1">
      <alignment horizontal="right" indent="1"/>
    </xf>
    <xf numFmtId="169" fontId="30" fillId="0" borderId="46" xfId="565" applyNumberFormat="1" applyFont="1" applyBorder="1" applyAlignment="1">
      <alignment horizontal="right" indent="1"/>
    </xf>
    <xf numFmtId="169" fontId="30" fillId="54" borderId="62" xfId="565" applyNumberFormat="1" applyFont="1" applyFill="1" applyBorder="1" applyAlignment="1">
      <alignment horizontal="right"/>
    </xf>
    <xf numFmtId="169" fontId="30" fillId="54" borderId="64" xfId="565" applyNumberFormat="1" applyFont="1" applyFill="1" applyBorder="1" applyAlignment="1">
      <alignment horizontal="right"/>
    </xf>
    <xf numFmtId="169" fontId="10" fillId="0" borderId="42" xfId="565" applyNumberFormat="1" applyFont="1" applyBorder="1"/>
    <xf numFmtId="169" fontId="30" fillId="0" borderId="44" xfId="565" applyNumberFormat="1" applyFont="1" applyBorder="1" applyAlignment="1">
      <alignment horizontal="left" indent="1"/>
    </xf>
    <xf numFmtId="169" fontId="30" fillId="0" borderId="46" xfId="565" applyNumberFormat="1" applyFont="1" applyBorder="1" applyAlignment="1">
      <alignment horizontal="left" indent="1"/>
    </xf>
    <xf numFmtId="169" fontId="30" fillId="54" borderId="64" xfId="565" applyNumberFormat="1" applyFont="1" applyFill="1" applyBorder="1" applyAlignment="1">
      <alignment horizontal="right" indent="1"/>
    </xf>
    <xf numFmtId="188" fontId="29" fillId="70" borderId="56" xfId="190" applyNumberFormat="1" applyFont="1" applyFill="1" applyBorder="1" applyAlignment="1">
      <alignment horizontal="right" vertical="top"/>
    </xf>
    <xf numFmtId="0" fontId="29" fillId="0" borderId="0" xfId="567" applyFill="1" applyAlignment="1">
      <alignment vertical="center"/>
    </xf>
    <xf numFmtId="0" fontId="28" fillId="0" borderId="0" xfId="567" applyFont="1" applyFill="1" applyAlignment="1">
      <alignment horizontal="right" vertical="top"/>
    </xf>
    <xf numFmtId="49" fontId="29" fillId="0" borderId="61" xfId="568" applyFont="1" applyFill="1" applyBorder="1" applyAlignment="1">
      <alignment vertical="center" wrapText="1"/>
    </xf>
    <xf numFmtId="0" fontId="32" fillId="0" borderId="0" xfId="140" applyFont="1" applyFill="1" applyBorder="1" applyAlignment="1">
      <alignment horizontal="center" vertical="center" wrapText="1"/>
    </xf>
    <xf numFmtId="0" fontId="32" fillId="0" borderId="62" xfId="179" applyFont="1" applyFill="1" applyBorder="1" applyAlignment="1">
      <alignment vertical="center"/>
    </xf>
    <xf numFmtId="0" fontId="32" fillId="0" borderId="0" xfId="569" applyFont="1" applyFill="1" applyBorder="1" applyAlignment="1">
      <alignment vertical="center"/>
    </xf>
    <xf numFmtId="0" fontId="32" fillId="0" borderId="55" xfId="569" applyFont="1" applyFill="1" applyBorder="1" applyAlignment="1">
      <alignment vertical="center"/>
    </xf>
    <xf numFmtId="0" fontId="32" fillId="0" borderId="61" xfId="144" applyFont="1" applyFill="1" applyBorder="1" applyAlignment="1">
      <alignment vertical="center" wrapText="1"/>
    </xf>
    <xf numFmtId="0" fontId="32" fillId="0" borderId="102" xfId="144" applyFont="1" applyFill="1" applyBorder="1" applyAlignment="1">
      <alignment vertical="center" wrapText="1"/>
    </xf>
    <xf numFmtId="3" fontId="32" fillId="0" borderId="103" xfId="134" applyFont="1" applyBorder="1" applyAlignment="1">
      <alignment horizontal="right" vertical="center"/>
    </xf>
    <xf numFmtId="3" fontId="32" fillId="0" borderId="104" xfId="134" applyFont="1" applyBorder="1" applyAlignment="1">
      <alignment horizontal="right" vertical="center"/>
    </xf>
    <xf numFmtId="0" fontId="101" fillId="0" borderId="62" xfId="143" applyFont="1" applyFill="1" applyBorder="1" applyAlignment="1">
      <alignment horizontal="right" vertical="top" wrapText="1"/>
    </xf>
    <xf numFmtId="3" fontId="101" fillId="0" borderId="0" xfId="133" applyFont="1" applyBorder="1">
      <alignment horizontal="right" vertical="top"/>
    </xf>
    <xf numFmtId="3" fontId="101" fillId="0" borderId="55" xfId="133" applyFont="1" applyBorder="1">
      <alignment horizontal="right" vertical="top"/>
    </xf>
    <xf numFmtId="0" fontId="101" fillId="0" borderId="0" xfId="195" applyFont="1" applyAlignment="1">
      <alignment vertical="top"/>
    </xf>
    <xf numFmtId="3" fontId="101" fillId="0" borderId="0" xfId="195" applyNumberFormat="1" applyFont="1" applyAlignment="1">
      <alignment vertical="top"/>
    </xf>
    <xf numFmtId="3" fontId="101" fillId="0" borderId="55" xfId="195" applyNumberFormat="1" applyFont="1" applyBorder="1" applyAlignment="1">
      <alignment vertical="top"/>
    </xf>
    <xf numFmtId="49" fontId="98" fillId="0" borderId="63" xfId="124" applyFont="1" applyFill="1" applyBorder="1" applyAlignment="1">
      <alignment horizontal="left" vertical="top" wrapText="1"/>
    </xf>
    <xf numFmtId="0" fontId="98" fillId="0" borderId="63" xfId="195" applyFont="1" applyBorder="1" applyAlignment="1">
      <alignment horizontal="left" vertical="top"/>
    </xf>
    <xf numFmtId="0" fontId="32" fillId="54" borderId="66" xfId="565" applyFont="1" applyFill="1" applyBorder="1" applyAlignment="1">
      <alignment horizontal="left"/>
    </xf>
    <xf numFmtId="0" fontId="6" fillId="54" borderId="0" xfId="0" applyFont="1" applyFill="1" applyAlignment="1">
      <alignment vertical="center"/>
    </xf>
    <xf numFmtId="0" fontId="6" fillId="0" borderId="0" xfId="0" applyFont="1" applyAlignment="1">
      <alignment vertical="center"/>
    </xf>
    <xf numFmtId="0" fontId="6" fillId="0" borderId="0" xfId="0" quotePrefix="1" applyFont="1" applyAlignment="1">
      <alignment vertical="center"/>
    </xf>
    <xf numFmtId="0" fontId="6" fillId="0" borderId="0" xfId="0" applyFont="1" applyAlignment="1">
      <alignment vertical="top"/>
    </xf>
    <xf numFmtId="0" fontId="6" fillId="0" borderId="0" xfId="0" applyFont="1" applyAlignment="1">
      <alignment horizontal="left" vertical="center"/>
    </xf>
    <xf numFmtId="0" fontId="6" fillId="0" borderId="0" xfId="0" applyFont="1"/>
    <xf numFmtId="169" fontId="30" fillId="54" borderId="0" xfId="0" applyNumberFormat="1" applyFont="1" applyFill="1" applyAlignment="1">
      <alignment horizontal="left"/>
    </xf>
    <xf numFmtId="169" fontId="30" fillId="54" borderId="64" xfId="0" applyNumberFormat="1" applyFont="1" applyFill="1" applyBorder="1" applyAlignment="1">
      <alignment horizontal="right"/>
    </xf>
    <xf numFmtId="0" fontId="29" fillId="54" borderId="0" xfId="564" applyFont="1" applyFill="1"/>
    <xf numFmtId="0" fontId="29" fillId="54" borderId="0" xfId="564" applyFont="1" applyFill="1" applyProtection="1">
      <protection locked="0"/>
    </xf>
    <xf numFmtId="0" fontId="29" fillId="0" borderId="0" xfId="150" applyFont="1" applyAlignment="1">
      <alignment vertical="center"/>
    </xf>
    <xf numFmtId="0" fontId="29" fillId="0" borderId="0" xfId="0" applyFont="1" applyAlignment="1">
      <alignment horizontal="left" vertical="top"/>
    </xf>
    <xf numFmtId="0" fontId="29" fillId="0" borderId="0" xfId="150" applyFont="1" applyAlignment="1">
      <alignment horizontal="left" vertical="top"/>
    </xf>
    <xf numFmtId="0" fontId="123" fillId="0" borderId="0" xfId="0" applyFont="1"/>
    <xf numFmtId="0" fontId="123" fillId="0" borderId="0" xfId="0" applyFont="1" applyAlignment="1">
      <alignment horizontal="left"/>
    </xf>
    <xf numFmtId="0" fontId="124" fillId="0" borderId="0" xfId="0" applyFont="1"/>
    <xf numFmtId="0" fontId="29" fillId="0" borderId="0" xfId="150" applyFont="1" applyAlignment="1">
      <alignment horizontal="left" vertical="top" wrapText="1"/>
    </xf>
    <xf numFmtId="3" fontId="98" fillId="0" borderId="53" xfId="502" applyFont="1" applyBorder="1">
      <alignment horizontal="right" vertical="top"/>
    </xf>
    <xf numFmtId="3" fontId="98" fillId="0" borderId="56" xfId="502" applyFont="1" applyBorder="1">
      <alignment horizontal="right" vertical="top"/>
    </xf>
    <xf numFmtId="0" fontId="123" fillId="69" borderId="0" xfId="0" applyFont="1" applyFill="1" applyAlignment="1">
      <alignment vertical="top"/>
    </xf>
    <xf numFmtId="0" fontId="29" fillId="70" borderId="0" xfId="150" applyFont="1" applyFill="1" applyAlignment="1">
      <alignment vertical="center"/>
    </xf>
    <xf numFmtId="0" fontId="32" fillId="54" borderId="0" xfId="175" applyFont="1" applyFill="1" applyAlignment="1">
      <alignment vertical="center"/>
    </xf>
    <xf numFmtId="0" fontId="29" fillId="0" borderId="0" xfId="0" applyFont="1"/>
    <xf numFmtId="0" fontId="29" fillId="0" borderId="0" xfId="0" applyFont="1" applyAlignment="1">
      <alignment horizontal="center" vertical="center"/>
    </xf>
    <xf numFmtId="0" fontId="29" fillId="54" borderId="0" xfId="150" applyFont="1" applyFill="1" applyAlignment="1">
      <alignment vertical="center"/>
    </xf>
    <xf numFmtId="3" fontId="32" fillId="54" borderId="0" xfId="565" applyNumberFormat="1" applyFont="1" applyFill="1" applyAlignment="1">
      <alignment horizontal="left"/>
    </xf>
    <xf numFmtId="0" fontId="30" fillId="54" borderId="0" xfId="565" applyFont="1" applyFill="1"/>
    <xf numFmtId="194" fontId="123" fillId="69" borderId="0" xfId="209" applyNumberFormat="1" applyFont="1" applyFill="1" applyBorder="1" applyAlignment="1"/>
    <xf numFmtId="0" fontId="125" fillId="0" borderId="0" xfId="565" applyFont="1"/>
    <xf numFmtId="0" fontId="32" fillId="54" borderId="62" xfId="565" applyFont="1" applyFill="1" applyBorder="1" applyAlignment="1">
      <alignment horizontal="left" indent="1"/>
    </xf>
    <xf numFmtId="0" fontId="123" fillId="0" borderId="0" xfId="499" applyFont="1"/>
    <xf numFmtId="0" fontId="29" fillId="0" borderId="0" xfId="150" applyFont="1" applyAlignment="1">
      <alignment horizontal="left" vertical="center" wrapText="1"/>
    </xf>
    <xf numFmtId="0" fontId="29" fillId="70" borderId="0" xfId="150" applyFont="1" applyFill="1" applyAlignment="1">
      <alignment horizontal="left" vertical="center"/>
    </xf>
    <xf numFmtId="0" fontId="123" fillId="70" borderId="0" xfId="0" applyFont="1" applyFill="1"/>
    <xf numFmtId="0" fontId="123" fillId="70" borderId="0" xfId="0" applyFont="1" applyFill="1" applyAlignment="1">
      <alignment horizontal="left"/>
    </xf>
    <xf numFmtId="0" fontId="123" fillId="0" borderId="0" xfId="0" applyFont="1" applyAlignment="1">
      <alignment vertical="center"/>
    </xf>
    <xf numFmtId="0" fontId="123" fillId="0" borderId="0" xfId="0" applyFont="1" applyAlignment="1">
      <alignment vertical="top"/>
    </xf>
    <xf numFmtId="0" fontId="126" fillId="0" borderId="0" xfId="169" applyFont="1" applyFill="1" applyAlignment="1">
      <alignment horizontal="right" vertical="center"/>
    </xf>
    <xf numFmtId="0" fontId="123" fillId="54" borderId="0" xfId="0" applyFont="1" applyFill="1" applyAlignment="1">
      <alignment vertical="center"/>
    </xf>
    <xf numFmtId="173" fontId="127" fillId="0" borderId="0" xfId="0" applyNumberFormat="1" applyFont="1" applyAlignment="1">
      <alignment horizontal="right" vertical="center"/>
    </xf>
    <xf numFmtId="0" fontId="30" fillId="54" borderId="0" xfId="150" applyFont="1" applyFill="1" applyAlignment="1">
      <alignment vertical="center"/>
    </xf>
    <xf numFmtId="0" fontId="123" fillId="0" borderId="78" xfId="0" applyFont="1" applyBorder="1" applyAlignment="1">
      <alignment vertical="top"/>
    </xf>
    <xf numFmtId="0" fontId="123" fillId="0" borderId="83" xfId="0" applyFont="1" applyBorder="1" applyAlignment="1">
      <alignment vertical="top"/>
    </xf>
    <xf numFmtId="0" fontId="123" fillId="0" borderId="79" xfId="0" applyFont="1" applyBorder="1" applyAlignment="1">
      <alignment vertical="top"/>
    </xf>
    <xf numFmtId="0" fontId="29" fillId="0" borderId="0" xfId="214" applyFont="1" applyAlignment="1">
      <alignment vertical="center"/>
    </xf>
    <xf numFmtId="0" fontId="29" fillId="68" borderId="0" xfId="496" applyAlignment="1">
      <alignment horizontal="left" vertical="top" indent="1"/>
    </xf>
    <xf numFmtId="0" fontId="29" fillId="68" borderId="0" xfId="496" applyAlignment="1">
      <alignment vertical="center"/>
    </xf>
    <xf numFmtId="0" fontId="29" fillId="0" borderId="0" xfId="200" applyFont="1" applyFill="1" applyAlignment="1"/>
    <xf numFmtId="0" fontId="29" fillId="68" borderId="0" xfId="200" applyFont="1" applyAlignment="1"/>
    <xf numFmtId="0" fontId="29" fillId="68" borderId="0" xfId="200" applyFont="1" applyAlignment="1">
      <alignment vertical="center"/>
    </xf>
    <xf numFmtId="0" fontId="29" fillId="68" borderId="0" xfId="200" applyFont="1" applyAlignment="1">
      <alignment horizontal="center" vertical="center"/>
    </xf>
    <xf numFmtId="0" fontId="123" fillId="0" borderId="0" xfId="0" applyFont="1" applyAlignment="1">
      <alignment horizontal="center" vertical="center"/>
    </xf>
    <xf numFmtId="0" fontId="32" fillId="74" borderId="78" xfId="200" applyFont="1" applyFill="1" applyBorder="1" applyAlignment="1">
      <alignment horizontal="right" vertical="center" wrapText="1" indent="1"/>
    </xf>
    <xf numFmtId="0" fontId="32" fillId="74" borderId="0" xfId="200" applyFont="1" applyFill="1" applyAlignment="1">
      <alignment vertical="center" wrapText="1"/>
    </xf>
    <xf numFmtId="188" fontId="32" fillId="70" borderId="78" xfId="497" applyNumberFormat="1" applyFont="1" applyFill="1" applyBorder="1" applyAlignment="1">
      <alignment vertical="center" wrapText="1"/>
    </xf>
    <xf numFmtId="2" fontId="32" fillId="70" borderId="0" xfId="497" applyNumberFormat="1" applyFont="1" applyFill="1" applyBorder="1" applyAlignment="1">
      <alignment horizontal="right" vertical="center" indent="1"/>
    </xf>
    <xf numFmtId="172" fontId="32" fillId="70" borderId="55" xfId="200" applyNumberFormat="1" applyFont="1" applyFill="1" applyBorder="1" applyAlignment="1">
      <alignment horizontal="right" vertical="center" indent="1"/>
    </xf>
    <xf numFmtId="0" fontId="98" fillId="0" borderId="0" xfId="200" applyFont="1" applyFill="1" applyAlignment="1">
      <alignment horizontal="right" vertical="center" wrapText="1" indent="1"/>
    </xf>
    <xf numFmtId="188" fontId="29" fillId="0" borderId="0" xfId="497" applyNumberFormat="1" applyFont="1" applyFill="1" applyBorder="1" applyAlignment="1">
      <alignment horizontal="right" vertical="center"/>
    </xf>
    <xf numFmtId="172" fontId="98" fillId="0" borderId="0" xfId="200" applyNumberFormat="1" applyFont="1" applyFill="1" applyAlignment="1">
      <alignment horizontal="right" vertical="center" indent="1"/>
    </xf>
    <xf numFmtId="0" fontId="29" fillId="54" borderId="0" xfId="201">
      <alignment vertical="top"/>
    </xf>
    <xf numFmtId="0" fontId="125" fillId="0" borderId="0" xfId="498" applyFont="1"/>
    <xf numFmtId="49" fontId="28" fillId="0" borderId="0" xfId="129" applyFont="1" applyAlignment="1">
      <alignment horizontal="right" vertical="top"/>
    </xf>
    <xf numFmtId="0" fontId="112" fillId="0" borderId="0" xfId="150" applyFont="1" applyAlignment="1">
      <alignment horizontal="left" vertical="center"/>
    </xf>
    <xf numFmtId="0" fontId="29" fillId="54" borderId="0" xfId="567">
      <alignment vertical="top"/>
    </xf>
    <xf numFmtId="0" fontId="29" fillId="0" borderId="0" xfId="504" applyFont="1"/>
    <xf numFmtId="3" fontId="29" fillId="0" borderId="0" xfId="504" applyNumberFormat="1" applyFont="1"/>
    <xf numFmtId="49" fontId="29" fillId="54" borderId="22" xfId="123" applyFont="1" applyFill="1" applyBorder="1" applyAlignment="1">
      <alignment horizontal="left" vertical="center" wrapText="1"/>
    </xf>
    <xf numFmtId="49" fontId="28" fillId="0" borderId="0" xfId="129" applyFont="1" applyAlignment="1">
      <alignment horizontal="right"/>
    </xf>
    <xf numFmtId="0" fontId="31" fillId="54" borderId="44" xfId="144" applyFont="1" applyFill="1" applyBorder="1" applyAlignment="1">
      <alignment horizontal="right" vertical="center" wrapText="1"/>
    </xf>
    <xf numFmtId="0" fontId="10" fillId="54" borderId="63" xfId="178" applyFont="1" applyFill="1" applyBorder="1" applyAlignment="1">
      <alignment vertical="center"/>
    </xf>
    <xf numFmtId="3" fontId="30" fillId="54" borderId="59" xfId="133" applyFont="1" applyFill="1" applyBorder="1" applyAlignment="1">
      <alignment horizontal="right" vertical="center"/>
    </xf>
    <xf numFmtId="0" fontId="123" fillId="0" borderId="60" xfId="0" applyFont="1" applyBorder="1" applyAlignment="1">
      <alignment vertical="top"/>
    </xf>
    <xf numFmtId="3" fontId="30" fillId="54" borderId="62" xfId="143" applyNumberFormat="1" applyFont="1" applyFill="1" applyBorder="1" applyAlignment="1">
      <alignment vertical="center"/>
    </xf>
    <xf numFmtId="1" fontId="30" fillId="54" borderId="0" xfId="133" applyNumberFormat="1" applyFont="1" applyFill="1" applyBorder="1" applyAlignment="1">
      <alignment horizontal="right" vertical="center"/>
    </xf>
    <xf numFmtId="1" fontId="29" fillId="0" borderId="55" xfId="0" applyNumberFormat="1" applyFont="1" applyBorder="1" applyAlignment="1">
      <alignment vertical="top"/>
    </xf>
    <xf numFmtId="1" fontId="29" fillId="0" borderId="0" xfId="0" applyNumberFormat="1" applyFont="1"/>
    <xf numFmtId="1" fontId="29" fillId="0" borderId="55" xfId="0" applyNumberFormat="1" applyFont="1" applyBorder="1"/>
    <xf numFmtId="3" fontId="10" fillId="54" borderId="61" xfId="144" applyNumberFormat="1" applyFont="1" applyFill="1" applyBorder="1" applyAlignment="1">
      <alignment vertical="center"/>
    </xf>
    <xf numFmtId="0" fontId="128" fillId="0" borderId="57" xfId="0" applyFont="1" applyBorder="1"/>
    <xf numFmtId="0" fontId="128" fillId="0" borderId="58" xfId="0" applyFont="1" applyBorder="1"/>
    <xf numFmtId="0" fontId="128" fillId="0" borderId="0" xfId="0" applyFont="1"/>
    <xf numFmtId="49" fontId="29" fillId="54" borderId="0" xfId="129" applyFont="1" applyFill="1" applyAlignment="1">
      <alignment vertical="center"/>
    </xf>
    <xf numFmtId="49" fontId="28" fillId="54" borderId="0" xfId="129" applyFont="1" applyFill="1" applyAlignment="1">
      <alignment horizontal="right" vertical="center"/>
    </xf>
    <xf numFmtId="0" fontId="29" fillId="0" borderId="60" xfId="0" applyFont="1" applyBorder="1" applyAlignment="1">
      <alignment vertical="top"/>
    </xf>
    <xf numFmtId="0" fontId="29" fillId="0" borderId="55" xfId="0" applyFont="1" applyBorder="1"/>
    <xf numFmtId="0" fontId="29" fillId="0" borderId="57" xfId="0" applyFont="1" applyBorder="1"/>
    <xf numFmtId="0" fontId="29" fillId="0" borderId="58" xfId="0" applyFont="1" applyBorder="1"/>
    <xf numFmtId="173" fontId="29" fillId="0" borderId="0" xfId="0" applyNumberFormat="1" applyFont="1" applyAlignment="1">
      <alignment horizontal="right" vertical="center"/>
    </xf>
    <xf numFmtId="49" fontId="123" fillId="0" borderId="0" xfId="129" applyFont="1" applyAlignment="1">
      <alignment vertical="center"/>
    </xf>
    <xf numFmtId="0" fontId="123" fillId="0" borderId="57" xfId="0" applyFont="1" applyBorder="1"/>
    <xf numFmtId="0" fontId="123" fillId="0" borderId="58" xfId="0" applyFont="1" applyBorder="1"/>
    <xf numFmtId="1" fontId="29" fillId="70" borderId="0" xfId="0" applyNumberFormat="1" applyFont="1" applyFill="1" applyAlignment="1">
      <alignment vertical="top"/>
    </xf>
    <xf numFmtId="176" fontId="29" fillId="70" borderId="0" xfId="558" applyNumberFormat="1" applyFont="1" applyFill="1" applyAlignment="1">
      <alignment vertical="top"/>
    </xf>
    <xf numFmtId="0" fontId="29" fillId="54" borderId="44" xfId="197" applyFont="1" applyFill="1" applyBorder="1" applyAlignment="1">
      <alignment horizontal="left" wrapText="1"/>
    </xf>
    <xf numFmtId="3" fontId="29" fillId="54" borderId="44" xfId="197" applyNumberFormat="1" applyFont="1" applyFill="1" applyBorder="1" applyAlignment="1">
      <alignment horizontal="right" vertical="center"/>
    </xf>
    <xf numFmtId="3" fontId="29" fillId="54" borderId="0" xfId="197" applyNumberFormat="1" applyFont="1" applyFill="1" applyAlignment="1">
      <alignment horizontal="right" vertical="center"/>
    </xf>
    <xf numFmtId="3" fontId="29" fillId="54" borderId="70" xfId="197" applyNumberFormat="1" applyFont="1" applyFill="1" applyBorder="1" applyAlignment="1">
      <alignment horizontal="right" vertical="center"/>
    </xf>
    <xf numFmtId="0" fontId="29" fillId="54" borderId="0" xfId="197" applyFont="1" applyFill="1"/>
    <xf numFmtId="0" fontId="29" fillId="54" borderId="44" xfId="197" applyFont="1" applyFill="1" applyBorder="1" applyAlignment="1">
      <alignment horizontal="left" indent="1"/>
    </xf>
    <xf numFmtId="3" fontId="29" fillId="54" borderId="55" xfId="197" applyNumberFormat="1" applyFont="1" applyFill="1" applyBorder="1" applyAlignment="1">
      <alignment horizontal="right" vertical="center"/>
    </xf>
    <xf numFmtId="0" fontId="29" fillId="54" borderId="42" xfId="197" applyFont="1" applyFill="1" applyBorder="1" applyAlignment="1">
      <alignment horizontal="left" wrapText="1"/>
    </xf>
    <xf numFmtId="3" fontId="29" fillId="54" borderId="42" xfId="197" applyNumberFormat="1" applyFont="1" applyFill="1" applyBorder="1" applyAlignment="1">
      <alignment horizontal="right" vertical="center"/>
    </xf>
    <xf numFmtId="3" fontId="29" fillId="54" borderId="43" xfId="197" applyNumberFormat="1" applyFont="1" applyFill="1" applyBorder="1" applyAlignment="1">
      <alignment horizontal="right" vertical="center"/>
    </xf>
    <xf numFmtId="3" fontId="29" fillId="54" borderId="0" xfId="565" applyNumberFormat="1" applyFont="1" applyFill="1" applyAlignment="1">
      <alignment horizontal="center"/>
    </xf>
    <xf numFmtId="0" fontId="32" fillId="71" borderId="78" xfId="143" applyFont="1" applyFill="1" applyBorder="1" applyAlignment="1">
      <alignment horizontal="right" vertical="center"/>
    </xf>
    <xf numFmtId="0" fontId="32" fillId="71" borderId="79" xfId="143" applyFont="1" applyFill="1" applyBorder="1" applyAlignment="1">
      <alignment horizontal="right" vertical="center"/>
    </xf>
    <xf numFmtId="0" fontId="29" fillId="70" borderId="78" xfId="143" applyFont="1" applyFill="1" applyBorder="1" applyAlignment="1">
      <alignment horizontal="right" vertical="center"/>
    </xf>
    <xf numFmtId="0" fontId="29" fillId="70" borderId="79" xfId="143" applyFont="1" applyFill="1" applyBorder="1" applyAlignment="1">
      <alignment horizontal="right" vertical="center"/>
    </xf>
    <xf numFmtId="0" fontId="29" fillId="70" borderId="83" xfId="144" applyFont="1" applyFill="1" applyBorder="1" applyAlignment="1">
      <alignment vertical="center"/>
    </xf>
    <xf numFmtId="0" fontId="29" fillId="70" borderId="59" xfId="144" applyFont="1" applyFill="1" applyBorder="1" applyAlignment="1">
      <alignment vertical="center"/>
    </xf>
    <xf numFmtId="0" fontId="32" fillId="70" borderId="66" xfId="144" applyFont="1" applyFill="1" applyBorder="1" applyAlignment="1">
      <alignment vertical="center"/>
    </xf>
    <xf numFmtId="0" fontId="32" fillId="70" borderId="57" xfId="144" applyFont="1" applyFill="1" applyBorder="1" applyAlignment="1">
      <alignment vertical="center"/>
    </xf>
    <xf numFmtId="0" fontId="32" fillId="70" borderId="78" xfId="143" applyFont="1" applyFill="1" applyBorder="1" applyAlignment="1">
      <alignment horizontal="right" vertical="center"/>
    </xf>
    <xf numFmtId="0" fontId="32" fillId="70" borderId="79" xfId="143" applyFont="1" applyFill="1" applyBorder="1" applyAlignment="1">
      <alignment horizontal="right" vertical="center"/>
    </xf>
    <xf numFmtId="0" fontId="32" fillId="71" borderId="66" xfId="144" applyFont="1" applyFill="1" applyBorder="1" applyAlignment="1">
      <alignment vertical="center"/>
    </xf>
    <xf numFmtId="0" fontId="32" fillId="71" borderId="57" xfId="144" applyFont="1" applyFill="1" applyBorder="1" applyAlignment="1">
      <alignment vertical="center"/>
    </xf>
    <xf numFmtId="0" fontId="29" fillId="70" borderId="78" xfId="144" applyFont="1" applyFill="1" applyBorder="1" applyAlignment="1">
      <alignment vertical="center"/>
    </xf>
    <xf numFmtId="0" fontId="29" fillId="70" borderId="0" xfId="144" applyFont="1" applyFill="1" applyBorder="1" applyAlignment="1">
      <alignment vertical="center"/>
    </xf>
    <xf numFmtId="49" fontId="29" fillId="70" borderId="66" xfId="123" applyFont="1" applyFill="1" applyBorder="1" applyAlignment="1">
      <alignment vertical="center" wrapText="1"/>
    </xf>
    <xf numFmtId="49" fontId="29" fillId="70" borderId="57" xfId="123" applyFont="1" applyFill="1" applyBorder="1" applyAlignment="1">
      <alignment vertical="center" wrapText="1"/>
    </xf>
    <xf numFmtId="49" fontId="98" fillId="0" borderId="0" xfId="122" applyFont="1" applyFill="1" applyBorder="1" applyAlignment="1">
      <alignment vertical="center" wrapText="1"/>
    </xf>
    <xf numFmtId="0" fontId="98" fillId="0" borderId="84" xfId="143" applyFont="1" applyFill="1" applyBorder="1" applyAlignment="1">
      <alignment vertical="center" wrapText="1"/>
    </xf>
    <xf numFmtId="0" fontId="98" fillId="0" borderId="85" xfId="143" applyFont="1" applyFill="1" applyBorder="1" applyAlignment="1">
      <alignment vertical="center" wrapText="1"/>
    </xf>
    <xf numFmtId="0" fontId="98" fillId="0" borderId="86" xfId="143" applyFont="1" applyFill="1" applyBorder="1" applyAlignment="1">
      <alignment vertical="center" wrapText="1"/>
    </xf>
    <xf numFmtId="0" fontId="98" fillId="0" borderId="87" xfId="143" applyFont="1" applyFill="1" applyBorder="1" applyAlignment="1">
      <alignment vertical="center" wrapText="1"/>
    </xf>
  </cellXfs>
  <cellStyles count="571">
    <cellStyle name="€ : (converti en EURO)" xfId="1" xr:uid="{00000000-0005-0000-0000-000000000000}"/>
    <cellStyle name="€ : (converti en EURO) 2" xfId="2" xr:uid="{00000000-0005-0000-0000-000001000000}"/>
    <cellStyle name="€ : (converti en EURO) 2 2" xfId="515" xr:uid="{00000000-0005-0000-0000-000002000000}"/>
    <cellStyle name="€ : (converti en EURO) 3" xfId="3" xr:uid="{00000000-0005-0000-0000-000003000000}"/>
    <cellStyle name="€ : (converti en EURO) 3 2" xfId="516" xr:uid="{00000000-0005-0000-0000-000004000000}"/>
    <cellStyle name="€ : (converti en EURO) 4" xfId="514" xr:uid="{00000000-0005-0000-0000-000005000000}"/>
    <cellStyle name="€ : (formule ECRASEE)" xfId="4" xr:uid="{00000000-0005-0000-0000-000006000000}"/>
    <cellStyle name="€ : (formule ECRASEE) 2" xfId="5" xr:uid="{00000000-0005-0000-0000-000007000000}"/>
    <cellStyle name="€ : (formule ECRASEE) 2 2" xfId="518" xr:uid="{00000000-0005-0000-0000-000008000000}"/>
    <cellStyle name="€ : (formule ECRASEE) 3" xfId="517" xr:uid="{00000000-0005-0000-0000-000009000000}"/>
    <cellStyle name="€ : (NON converti)" xfId="6" xr:uid="{00000000-0005-0000-0000-00000A000000}"/>
    <cellStyle name="€ : (NON converti) 2" xfId="7" xr:uid="{00000000-0005-0000-0000-00000B000000}"/>
    <cellStyle name="€ : (NON converti) 2 2" xfId="520" xr:uid="{00000000-0005-0000-0000-00000C000000}"/>
    <cellStyle name="€ : (NON converti) 3" xfId="8" xr:uid="{00000000-0005-0000-0000-00000D000000}"/>
    <cellStyle name="€ : (NON converti) 3 2" xfId="521" xr:uid="{00000000-0005-0000-0000-00000E000000}"/>
    <cellStyle name="€ : (NON converti) 4" xfId="519" xr:uid="{00000000-0005-0000-0000-00000F000000}"/>
    <cellStyle name="€ : (passage a l'EURO)" xfId="9" xr:uid="{00000000-0005-0000-0000-000010000000}"/>
    <cellStyle name="€ : (passage a l'EURO) 2" xfId="10" xr:uid="{00000000-0005-0000-0000-000011000000}"/>
    <cellStyle name="€ : (passage a l'EURO) 2 2" xfId="522" xr:uid="{00000000-0005-0000-0000-000012000000}"/>
    <cellStyle name="€ : (passage a l'EURO) 3" xfId="11" xr:uid="{00000000-0005-0000-0000-000013000000}"/>
    <cellStyle name="€ : (passage a l'EURO) 3 2" xfId="523" xr:uid="{00000000-0005-0000-0000-000014000000}"/>
    <cellStyle name="20 % - Accent1 2" xfId="12" xr:uid="{00000000-0005-0000-0000-000015000000}"/>
    <cellStyle name="20 % - Accent2 2" xfId="13" xr:uid="{00000000-0005-0000-0000-000016000000}"/>
    <cellStyle name="20 % - Accent3 2" xfId="14" xr:uid="{00000000-0005-0000-0000-000017000000}"/>
    <cellStyle name="20 % - Accent4 2" xfId="15" xr:uid="{00000000-0005-0000-0000-000018000000}"/>
    <cellStyle name="20 % - Accent5 2" xfId="16" xr:uid="{00000000-0005-0000-0000-000019000000}"/>
    <cellStyle name="20 % - Accent6 2" xfId="17" xr:uid="{00000000-0005-0000-0000-00001A000000}"/>
    <cellStyle name="40 % - Accent1 2" xfId="18" xr:uid="{00000000-0005-0000-0000-00001B000000}"/>
    <cellStyle name="40 % - Accent2 2" xfId="19" xr:uid="{00000000-0005-0000-0000-00001C000000}"/>
    <cellStyle name="40 % - Accent3 2" xfId="20" xr:uid="{00000000-0005-0000-0000-00001D000000}"/>
    <cellStyle name="40 % - Accent4 2" xfId="21" xr:uid="{00000000-0005-0000-0000-00001E000000}"/>
    <cellStyle name="40 % - Accent5 2" xfId="22" xr:uid="{00000000-0005-0000-0000-00001F000000}"/>
    <cellStyle name="40 % - Accent6 2" xfId="23" xr:uid="{00000000-0005-0000-0000-000020000000}"/>
    <cellStyle name="60 % - Accent1 2" xfId="24" xr:uid="{00000000-0005-0000-0000-000021000000}"/>
    <cellStyle name="60 % - Accent2 2" xfId="25" xr:uid="{00000000-0005-0000-0000-000022000000}"/>
    <cellStyle name="60 % - Accent3 2" xfId="26" xr:uid="{00000000-0005-0000-0000-000023000000}"/>
    <cellStyle name="60 % - Accent4 2" xfId="27" xr:uid="{00000000-0005-0000-0000-000024000000}"/>
    <cellStyle name="60 % - Accent5 2" xfId="28" xr:uid="{00000000-0005-0000-0000-000025000000}"/>
    <cellStyle name="60 % - Accent6 2" xfId="29" xr:uid="{00000000-0005-0000-0000-000026000000}"/>
    <cellStyle name="Accent1 2" xfId="30" xr:uid="{00000000-0005-0000-0000-000027000000}"/>
    <cellStyle name="Accent2 2" xfId="31" xr:uid="{00000000-0005-0000-0000-000028000000}"/>
    <cellStyle name="Accent3 2" xfId="32" xr:uid="{00000000-0005-0000-0000-000029000000}"/>
    <cellStyle name="Accent4 2" xfId="33" xr:uid="{00000000-0005-0000-0000-00002A000000}"/>
    <cellStyle name="Accent5 2" xfId="34" xr:uid="{00000000-0005-0000-0000-00002B000000}"/>
    <cellStyle name="Accent6 2" xfId="35" xr:uid="{00000000-0005-0000-0000-00002C000000}"/>
    <cellStyle name="Avertissement 2" xfId="36" xr:uid="{00000000-0005-0000-0000-00002D000000}"/>
    <cellStyle name="Bon" xfId="37" xr:uid="{00000000-0005-0000-0000-00002E000000}"/>
    <cellStyle name="Calcul 2" xfId="38" xr:uid="{00000000-0005-0000-0000-00002F000000}"/>
    <cellStyle name="Cellule liée 2" xfId="39" xr:uid="{00000000-0005-0000-0000-000030000000}"/>
    <cellStyle name="classeur | commentaire" xfId="40" xr:uid="{00000000-0005-0000-0000-000031000000}"/>
    <cellStyle name="classeur | commentaire 2" xfId="41" xr:uid="{00000000-0005-0000-0000-000032000000}"/>
    <cellStyle name="classeur | commentaire 3" xfId="42" xr:uid="{00000000-0005-0000-0000-000033000000}"/>
    <cellStyle name="classeur | extraction | series | particulier" xfId="43" xr:uid="{00000000-0005-0000-0000-000034000000}"/>
    <cellStyle name="classeur | extraction | series | particulier 2" xfId="44" xr:uid="{00000000-0005-0000-0000-000035000000}"/>
    <cellStyle name="classeur | extraction | series | quinquenal" xfId="45" xr:uid="{00000000-0005-0000-0000-000036000000}"/>
    <cellStyle name="classeur | extraction | series | quinquenal 2" xfId="46" xr:uid="{00000000-0005-0000-0000-000037000000}"/>
    <cellStyle name="classeur | extraction | series | quinquenal 3" xfId="47" xr:uid="{00000000-0005-0000-0000-000038000000}"/>
    <cellStyle name="classeur | extraction | series | sept dernieres" xfId="48" xr:uid="{00000000-0005-0000-0000-000039000000}"/>
    <cellStyle name="classeur | extraction | series | sept dernieres 2" xfId="49" xr:uid="{00000000-0005-0000-0000-00003A000000}"/>
    <cellStyle name="classeur | extraction | series | sept dernieres 3" xfId="50" xr:uid="{00000000-0005-0000-0000-00003B000000}"/>
    <cellStyle name="classeur | extraction | structure | dernier" xfId="51" xr:uid="{00000000-0005-0000-0000-00003C000000}"/>
    <cellStyle name="classeur | extraction | structure | dernier 2" xfId="52" xr:uid="{00000000-0005-0000-0000-00003D000000}"/>
    <cellStyle name="classeur | extraction | structure | dernier 3" xfId="53" xr:uid="{00000000-0005-0000-0000-00003E000000}"/>
    <cellStyle name="classeur | extraction | structure | deux derniers" xfId="54" xr:uid="{00000000-0005-0000-0000-00003F000000}"/>
    <cellStyle name="classeur | extraction | structure | deux derniers 2" xfId="55" xr:uid="{00000000-0005-0000-0000-000040000000}"/>
    <cellStyle name="classeur | extraction | structure | deux derniers 3" xfId="56" xr:uid="{00000000-0005-0000-0000-000041000000}"/>
    <cellStyle name="classeur | extraction | structure | particulier" xfId="57" xr:uid="{00000000-0005-0000-0000-000042000000}"/>
    <cellStyle name="classeur | extraction | structure | particulier 2" xfId="58" xr:uid="{00000000-0005-0000-0000-000043000000}"/>
    <cellStyle name="classeur | extraction | structure | particulier 3" xfId="59" xr:uid="{00000000-0005-0000-0000-000044000000}"/>
    <cellStyle name="classeur | historique" xfId="60" xr:uid="{00000000-0005-0000-0000-000045000000}"/>
    <cellStyle name="classeur | historique 2" xfId="61" xr:uid="{00000000-0005-0000-0000-000046000000}"/>
    <cellStyle name="classeur | historique 3" xfId="62" xr:uid="{00000000-0005-0000-0000-000047000000}"/>
    <cellStyle name="classeur | note | numero" xfId="63" xr:uid="{00000000-0005-0000-0000-000048000000}"/>
    <cellStyle name="classeur | note | numero 2" xfId="64" xr:uid="{00000000-0005-0000-0000-000049000000}"/>
    <cellStyle name="classeur | note | texte" xfId="65" xr:uid="{00000000-0005-0000-0000-00004A000000}"/>
    <cellStyle name="classeur | note | texte 2" xfId="66" xr:uid="{00000000-0005-0000-0000-00004B000000}"/>
    <cellStyle name="classeur | note | texte 3" xfId="67" xr:uid="{00000000-0005-0000-0000-00004C000000}"/>
    <cellStyle name="classeur | periodicite | annee scolaire" xfId="68" xr:uid="{00000000-0005-0000-0000-00004D000000}"/>
    <cellStyle name="classeur | periodicite | annee scolaire 2" xfId="69" xr:uid="{00000000-0005-0000-0000-00004E000000}"/>
    <cellStyle name="classeur | periodicite | annee scolaire 3" xfId="70" xr:uid="{00000000-0005-0000-0000-00004F000000}"/>
    <cellStyle name="classeur | periodicite | annuelle" xfId="71" xr:uid="{00000000-0005-0000-0000-000050000000}"/>
    <cellStyle name="classeur | periodicite | annuelle 2" xfId="72" xr:uid="{00000000-0005-0000-0000-000051000000}"/>
    <cellStyle name="classeur | periodicite | autre" xfId="73" xr:uid="{00000000-0005-0000-0000-000052000000}"/>
    <cellStyle name="classeur | periodicite | autre 2" xfId="74" xr:uid="{00000000-0005-0000-0000-000053000000}"/>
    <cellStyle name="classeur | periodicite | bimestrielle" xfId="75" xr:uid="{00000000-0005-0000-0000-000054000000}"/>
    <cellStyle name="classeur | periodicite | bimestrielle 2" xfId="76" xr:uid="{00000000-0005-0000-0000-000055000000}"/>
    <cellStyle name="classeur | periodicite | bimestrielle 3" xfId="77" xr:uid="{00000000-0005-0000-0000-000056000000}"/>
    <cellStyle name="classeur | periodicite | mensuelle" xfId="78" xr:uid="{00000000-0005-0000-0000-000057000000}"/>
    <cellStyle name="classeur | periodicite | mensuelle 2" xfId="79" xr:uid="{00000000-0005-0000-0000-000058000000}"/>
    <cellStyle name="classeur | periodicite | mensuelle 3" xfId="80" xr:uid="{00000000-0005-0000-0000-000059000000}"/>
    <cellStyle name="classeur | periodicite | semestrielle" xfId="81" xr:uid="{00000000-0005-0000-0000-00005A000000}"/>
    <cellStyle name="classeur | periodicite | semestrielle 2" xfId="82" xr:uid="{00000000-0005-0000-0000-00005B000000}"/>
    <cellStyle name="classeur | periodicite | trimestrielle" xfId="83" xr:uid="{00000000-0005-0000-0000-00005C000000}"/>
    <cellStyle name="classeur | periodicite | trimestrielle 2" xfId="84" xr:uid="{00000000-0005-0000-0000-00005D000000}"/>
    <cellStyle name="classeur | periodicite | trimestrielle 3" xfId="85" xr:uid="{00000000-0005-0000-0000-00005E000000}"/>
    <cellStyle name="classeur | reference | aucune" xfId="86" xr:uid="{00000000-0005-0000-0000-00005F000000}"/>
    <cellStyle name="classeur | reference | aucune 2" xfId="87" xr:uid="{00000000-0005-0000-0000-000060000000}"/>
    <cellStyle name="classeur | reference | aucune 3" xfId="88" xr:uid="{00000000-0005-0000-0000-000061000000}"/>
    <cellStyle name="classeur | reference | tabl-series compose" xfId="89" xr:uid="{00000000-0005-0000-0000-000062000000}"/>
    <cellStyle name="classeur | reference | tabl-series compose 2" xfId="90" xr:uid="{00000000-0005-0000-0000-000063000000}"/>
    <cellStyle name="classeur | reference | tabl-series compose 3" xfId="91" xr:uid="{00000000-0005-0000-0000-000064000000}"/>
    <cellStyle name="classeur | reference | tabl-series simple (particulier)" xfId="92" xr:uid="{00000000-0005-0000-0000-000065000000}"/>
    <cellStyle name="classeur | reference | tabl-series simple (particulier) 2" xfId="93" xr:uid="{00000000-0005-0000-0000-000066000000}"/>
    <cellStyle name="classeur | reference | tabl-series simple (standard)" xfId="94" xr:uid="{00000000-0005-0000-0000-000067000000}"/>
    <cellStyle name="classeur | reference | tabl-series simple (standard) 2" xfId="95" xr:uid="{00000000-0005-0000-0000-000068000000}"/>
    <cellStyle name="classeur | reference | tabl-series simple (standard) 3" xfId="96" xr:uid="{00000000-0005-0000-0000-000069000000}"/>
    <cellStyle name="classeur | reference | tabl-structure (particulier)" xfId="97" xr:uid="{00000000-0005-0000-0000-00006A000000}"/>
    <cellStyle name="classeur | reference | tabl-structure (particulier) 2" xfId="98" xr:uid="{00000000-0005-0000-0000-00006B000000}"/>
    <cellStyle name="classeur | reference | tabl-structure (particulier) 3" xfId="99" xr:uid="{00000000-0005-0000-0000-00006C000000}"/>
    <cellStyle name="classeur | reference | tabl-structure (standard)" xfId="100" xr:uid="{00000000-0005-0000-0000-00006D000000}"/>
    <cellStyle name="classeur | reference | tabl-structure (standard) 2" xfId="101" xr:uid="{00000000-0005-0000-0000-00006E000000}"/>
    <cellStyle name="classeur | reference | tabl-structure (standard) 3" xfId="102" xr:uid="{00000000-0005-0000-0000-00006F000000}"/>
    <cellStyle name="classeur | theme | intitule" xfId="103" xr:uid="{00000000-0005-0000-0000-000070000000}"/>
    <cellStyle name="classeur | theme | intitule 2" xfId="104" xr:uid="{00000000-0005-0000-0000-000071000000}"/>
    <cellStyle name="classeur | theme | intitule 3" xfId="105" xr:uid="{00000000-0005-0000-0000-000072000000}"/>
    <cellStyle name="classeur | theme | notice explicative" xfId="106" xr:uid="{00000000-0005-0000-0000-000073000000}"/>
    <cellStyle name="classeur | theme | notice explicative 2" xfId="107" xr:uid="{00000000-0005-0000-0000-000074000000}"/>
    <cellStyle name="classeur | titre | niveau 1" xfId="108" xr:uid="{00000000-0005-0000-0000-000075000000}"/>
    <cellStyle name="classeur | titre | niveau 1 2" xfId="109" xr:uid="{00000000-0005-0000-0000-000076000000}"/>
    <cellStyle name="classeur | titre | niveau 1 3" xfId="110" xr:uid="{00000000-0005-0000-0000-000077000000}"/>
    <cellStyle name="classeur | titre | niveau 2" xfId="111" xr:uid="{00000000-0005-0000-0000-000078000000}"/>
    <cellStyle name="classeur | titre | niveau 2 2" xfId="112" xr:uid="{00000000-0005-0000-0000-000079000000}"/>
    <cellStyle name="classeur | titre | niveau 2 3" xfId="113" xr:uid="{00000000-0005-0000-0000-00007A000000}"/>
    <cellStyle name="classeur | titre | niveau 3" xfId="114" xr:uid="{00000000-0005-0000-0000-00007B000000}"/>
    <cellStyle name="classeur | titre | niveau 3 2" xfId="115" xr:uid="{00000000-0005-0000-0000-00007C000000}"/>
    <cellStyle name="classeur | titre | niveau 4" xfId="116" xr:uid="{00000000-0005-0000-0000-00007D000000}"/>
    <cellStyle name="classeur | titre | niveau 4 2" xfId="117" xr:uid="{00000000-0005-0000-0000-00007E000000}"/>
    <cellStyle name="classeur | titre | niveau 4 3" xfId="118" xr:uid="{00000000-0005-0000-0000-00007F000000}"/>
    <cellStyle name="classeur | titre | niveau 5" xfId="119" xr:uid="{00000000-0005-0000-0000-000080000000}"/>
    <cellStyle name="classeur | titre | niveau 5 2" xfId="120" xr:uid="{00000000-0005-0000-0000-000081000000}"/>
    <cellStyle name="classeur | titre | niveau 5 3" xfId="121" xr:uid="{00000000-0005-0000-0000-000082000000}"/>
    <cellStyle name="coin" xfId="122" xr:uid="{00000000-0005-0000-0000-000083000000}"/>
    <cellStyle name="coin 2" xfId="123" xr:uid="{00000000-0005-0000-0000-000084000000}"/>
    <cellStyle name="coin 2 2" xfId="124" xr:uid="{00000000-0005-0000-0000-000085000000}"/>
    <cellStyle name="coin 2 2 2" xfId="500" xr:uid="{00000000-0005-0000-0000-000086000000}"/>
    <cellStyle name="coin 2 3" xfId="524" xr:uid="{00000000-0005-0000-0000-000087000000}"/>
    <cellStyle name="coin 2 4" xfId="568" xr:uid="{00000000-0005-0000-0000-000088000000}"/>
    <cellStyle name="coin 3" xfId="125" xr:uid="{00000000-0005-0000-0000-000089000000}"/>
    <cellStyle name="coin 3 3" xfId="503" xr:uid="{00000000-0005-0000-0000-00008A000000}"/>
    <cellStyle name="coin 5" xfId="508" xr:uid="{00000000-0005-0000-0000-00008B000000}"/>
    <cellStyle name="coin 6" xfId="509" xr:uid="{00000000-0005-0000-0000-00008C000000}"/>
    <cellStyle name="Commentaire 2" xfId="126" xr:uid="{00000000-0005-0000-0000-00008D000000}"/>
    <cellStyle name="Commentaire 2 2" xfId="525" xr:uid="{00000000-0005-0000-0000-00008E000000}"/>
    <cellStyle name="contenu_unite" xfId="127" xr:uid="{00000000-0005-0000-0000-00008F000000}"/>
    <cellStyle name="contenu_unite 2" xfId="128" xr:uid="{00000000-0005-0000-0000-000090000000}"/>
    <cellStyle name="contenu_unite 3" xfId="129" xr:uid="{00000000-0005-0000-0000-000091000000}"/>
    <cellStyle name="Date" xfId="130" xr:uid="{00000000-0005-0000-0000-000092000000}"/>
    <cellStyle name="Date 2" xfId="131" xr:uid="{00000000-0005-0000-0000-000093000000}"/>
    <cellStyle name="donn_normal" xfId="132" xr:uid="{00000000-0005-0000-0000-000094000000}"/>
    <cellStyle name="donn_normal 2" xfId="133" xr:uid="{00000000-0005-0000-0000-000095000000}"/>
    <cellStyle name="donn_normal 2 4" xfId="502" xr:uid="{00000000-0005-0000-0000-000096000000}"/>
    <cellStyle name="donn_normal 5" xfId="510" xr:uid="{00000000-0005-0000-0000-000097000000}"/>
    <cellStyle name="donn_total" xfId="134" xr:uid="{00000000-0005-0000-0000-000098000000}"/>
    <cellStyle name="donnnormal1" xfId="135" xr:uid="{00000000-0005-0000-0000-000099000000}"/>
    <cellStyle name="donnnormal1 2" xfId="136" xr:uid="{00000000-0005-0000-0000-00009A000000}"/>
    <cellStyle name="donnnormal2" xfId="507" xr:uid="{00000000-0005-0000-0000-00009B000000}"/>
    <cellStyle name="donntotal1" xfId="137" xr:uid="{00000000-0005-0000-0000-00009C000000}"/>
    <cellStyle name="donntotal1 2" xfId="138" xr:uid="{00000000-0005-0000-0000-00009D000000}"/>
    <cellStyle name="donntotal2 2" xfId="505" xr:uid="{00000000-0005-0000-0000-00009E000000}"/>
    <cellStyle name="ent_col_ser" xfId="139" xr:uid="{00000000-0005-0000-0000-00009F000000}"/>
    <cellStyle name="ent_col_ser 2" xfId="140" xr:uid="{00000000-0005-0000-0000-0000A0000000}"/>
    <cellStyle name="ent_col_ser 2 2" xfId="506" xr:uid="{00000000-0005-0000-0000-0000A1000000}"/>
    <cellStyle name="ent_col_ser 2 3" xfId="501" xr:uid="{00000000-0005-0000-0000-0000A2000000}"/>
    <cellStyle name="ent_col_struc_normal" xfId="141" xr:uid="{00000000-0005-0000-0000-0000A3000000}"/>
    <cellStyle name="ent_col_struc_total" xfId="142" xr:uid="{00000000-0005-0000-0000-0000A4000000}"/>
    <cellStyle name="ent_li_normal" xfId="143" xr:uid="{00000000-0005-0000-0000-0000A5000000}"/>
    <cellStyle name="ent_li_total" xfId="144" xr:uid="{00000000-0005-0000-0000-0000A6000000}"/>
    <cellStyle name="En-tête 1" xfId="145" xr:uid="{00000000-0005-0000-0000-0000A7000000}"/>
    <cellStyle name="En-tête 1 2" xfId="146" xr:uid="{00000000-0005-0000-0000-0000A8000000}"/>
    <cellStyle name="En-tête 2" xfId="147" xr:uid="{00000000-0005-0000-0000-0000A9000000}"/>
    <cellStyle name="En-tête 2 2" xfId="148" xr:uid="{00000000-0005-0000-0000-0000AA000000}"/>
    <cellStyle name="entete_indice" xfId="149" xr:uid="{00000000-0005-0000-0000-0000AB000000}"/>
    <cellStyle name="entete_source" xfId="150" xr:uid="{00000000-0005-0000-0000-0000AC000000}"/>
    <cellStyle name="entete_unite" xfId="151" xr:uid="{00000000-0005-0000-0000-0000AD000000}"/>
    <cellStyle name="entete_unite 3" xfId="152" xr:uid="{00000000-0005-0000-0000-0000AE000000}"/>
    <cellStyle name="Entrée 2" xfId="153" xr:uid="{00000000-0005-0000-0000-0000AF000000}"/>
    <cellStyle name="Euro" xfId="154" xr:uid="{00000000-0005-0000-0000-0000B0000000}"/>
    <cellStyle name="Euro 2" xfId="155" xr:uid="{00000000-0005-0000-0000-0000B1000000}"/>
    <cellStyle name="Euro 2 2" xfId="526" xr:uid="{00000000-0005-0000-0000-0000B2000000}"/>
    <cellStyle name="Euro 3" xfId="156" xr:uid="{00000000-0005-0000-0000-0000B3000000}"/>
    <cellStyle name="Euro 3 2" xfId="527" xr:uid="{00000000-0005-0000-0000-0000B4000000}"/>
    <cellStyle name="Euro_BL2017_Fiche G1_G2_G3 Donnees" xfId="157" xr:uid="{00000000-0005-0000-0000-0000B5000000}"/>
    <cellStyle name="Euro_BL2017_Fiche G1_G2_G3 Donnees 2" xfId="561" xr:uid="{00000000-0005-0000-0000-0000B6000000}"/>
    <cellStyle name="Excel.Chart" xfId="158" xr:uid="{00000000-0005-0000-0000-0000B7000000}"/>
    <cellStyle name="Excel.Chart 2" xfId="528" xr:uid="{00000000-0005-0000-0000-0000B8000000}"/>
    <cellStyle name="Excel_BuiltIn_Commentaire" xfId="159" xr:uid="{00000000-0005-0000-0000-0000B9000000}"/>
    <cellStyle name="Excel_BuiltIn_Commentaire 1 2" xfId="160" xr:uid="{00000000-0005-0000-0000-0000BA000000}"/>
    <cellStyle name="Excel_BuiltIn_Note 1" xfId="161" xr:uid="{00000000-0005-0000-0000-0000BB000000}"/>
    <cellStyle name="Excel_BuiltIn_Note 2" xfId="162" xr:uid="{00000000-0005-0000-0000-0000BC000000}"/>
    <cellStyle name="F5" xfId="163" xr:uid="{00000000-0005-0000-0000-0000BD000000}"/>
    <cellStyle name="Financier" xfId="164" xr:uid="{00000000-0005-0000-0000-0000BE000000}"/>
    <cellStyle name="Financier 2" xfId="165" xr:uid="{00000000-0005-0000-0000-0000BF000000}"/>
    <cellStyle name="Financier0" xfId="166" xr:uid="{00000000-0005-0000-0000-0000C0000000}"/>
    <cellStyle name="Financier0 2" xfId="167" xr:uid="{00000000-0005-0000-0000-0000C1000000}"/>
    <cellStyle name="Insatisfaisant 2" xfId="168" xr:uid="{00000000-0005-0000-0000-0000C2000000}"/>
    <cellStyle name="Lien hypertexte" xfId="169" builtinId="8"/>
    <cellStyle name="Lien hypertexte 2" xfId="170" xr:uid="{00000000-0005-0000-0000-0000C4000000}"/>
    <cellStyle name="Lien hypertexte 3" xfId="171" xr:uid="{00000000-0005-0000-0000-0000C5000000}"/>
    <cellStyle name="Ligne détail" xfId="172" xr:uid="{00000000-0005-0000-0000-0000C6000000}"/>
    <cellStyle name="Ligne détail 2" xfId="173" xr:uid="{00000000-0005-0000-0000-0000C7000000}"/>
    <cellStyle name="Ligne détail 3" xfId="174" xr:uid="{00000000-0005-0000-0000-0000C8000000}"/>
    <cellStyle name="ligne_titre_0" xfId="175" xr:uid="{00000000-0005-0000-0000-0000C9000000}"/>
    <cellStyle name="ligne_titre_1" xfId="176" xr:uid="{00000000-0005-0000-0000-0000CA000000}"/>
    <cellStyle name="ligne_titre_tableau_1" xfId="177" xr:uid="{00000000-0005-0000-0000-0000CB000000}"/>
    <cellStyle name="ligne_titre_tableau_1 2" xfId="178" xr:uid="{00000000-0005-0000-0000-0000CC000000}"/>
    <cellStyle name="ligne_titre_tableau_1 2 2" xfId="569" xr:uid="{00000000-0005-0000-0000-0000CD000000}"/>
    <cellStyle name="ligne_titre_tableau_1 3" xfId="179" xr:uid="{00000000-0005-0000-0000-0000CE000000}"/>
    <cellStyle name="ligne_titre_tableau_2" xfId="180" xr:uid="{00000000-0005-0000-0000-0000CF000000}"/>
    <cellStyle name="MEV1" xfId="181" xr:uid="{00000000-0005-0000-0000-0000D0000000}"/>
    <cellStyle name="MEV1 2" xfId="182" xr:uid="{00000000-0005-0000-0000-0000D1000000}"/>
    <cellStyle name="MEV1 3" xfId="183" xr:uid="{00000000-0005-0000-0000-0000D2000000}"/>
    <cellStyle name="MEV2" xfId="184" xr:uid="{00000000-0005-0000-0000-0000D3000000}"/>
    <cellStyle name="MEV2 2" xfId="185" xr:uid="{00000000-0005-0000-0000-0000D4000000}"/>
    <cellStyle name="MEV2 3" xfId="186" xr:uid="{00000000-0005-0000-0000-0000D5000000}"/>
    <cellStyle name="MEV3" xfId="187" xr:uid="{00000000-0005-0000-0000-0000D6000000}"/>
    <cellStyle name="MEV3 2" xfId="188" xr:uid="{00000000-0005-0000-0000-0000D7000000}"/>
    <cellStyle name="MEV3 3" xfId="189" xr:uid="{00000000-0005-0000-0000-0000D8000000}"/>
    <cellStyle name="Milliers" xfId="190" builtinId="3"/>
    <cellStyle name="Milliers 2" xfId="191" xr:uid="{00000000-0005-0000-0000-0000DA000000}"/>
    <cellStyle name="Milliers 2 2" xfId="529" xr:uid="{00000000-0005-0000-0000-0000DB000000}"/>
    <cellStyle name="Milliers 3" xfId="497" xr:uid="{00000000-0005-0000-0000-0000DC000000}"/>
    <cellStyle name="Milliers 4" xfId="512" xr:uid="{00000000-0005-0000-0000-0000DD000000}"/>
    <cellStyle name="Monétaire0" xfId="192" xr:uid="{00000000-0005-0000-0000-0000DE000000}"/>
    <cellStyle name="Monétaire0 2" xfId="193" xr:uid="{00000000-0005-0000-0000-0000DF000000}"/>
    <cellStyle name="Neutre 2" xfId="194" xr:uid="{00000000-0005-0000-0000-0000E0000000}"/>
    <cellStyle name="Normal" xfId="0" builtinId="0"/>
    <cellStyle name="Normal 2" xfId="195" xr:uid="{00000000-0005-0000-0000-0000E2000000}"/>
    <cellStyle name="Normal 2 2" xfId="196" xr:uid="{00000000-0005-0000-0000-0000E3000000}"/>
    <cellStyle name="Normal 2 2 2" xfId="504" xr:uid="{00000000-0005-0000-0000-0000E4000000}"/>
    <cellStyle name="Normal 2 2 3" xfId="511" xr:uid="{00000000-0005-0000-0000-0000E5000000}"/>
    <cellStyle name="Normal 2 2 4" xfId="513" xr:uid="{00000000-0005-0000-0000-0000E6000000}"/>
    <cellStyle name="Normal 2 3" xfId="197" xr:uid="{00000000-0005-0000-0000-0000E7000000}"/>
    <cellStyle name="Normal 3" xfId="198" xr:uid="{00000000-0005-0000-0000-0000E8000000}"/>
    <cellStyle name="Normal 4" xfId="199" xr:uid="{00000000-0005-0000-0000-0000E9000000}"/>
    <cellStyle name="Normal 4 2" xfId="530" xr:uid="{00000000-0005-0000-0000-0000EA000000}"/>
    <cellStyle name="Normal 4 3" xfId="567" xr:uid="{00000000-0005-0000-0000-0000EB000000}"/>
    <cellStyle name="Normal 5" xfId="200" xr:uid="{00000000-0005-0000-0000-0000EC000000}"/>
    <cellStyle name="Normal 5 2" xfId="496" xr:uid="{00000000-0005-0000-0000-0000ED000000}"/>
    <cellStyle name="Normal 5 3" xfId="499" xr:uid="{00000000-0005-0000-0000-0000EE000000}"/>
    <cellStyle name="Normal 6" xfId="201" xr:uid="{00000000-0005-0000-0000-0000EF000000}"/>
    <cellStyle name="Normal 7" xfId="498" xr:uid="{00000000-0005-0000-0000-0000F0000000}"/>
    <cellStyle name="Normal 7 2" xfId="560" xr:uid="{00000000-0005-0000-0000-0000F1000000}"/>
    <cellStyle name="Normal 7 3" xfId="564" xr:uid="{00000000-0005-0000-0000-0000F2000000}"/>
    <cellStyle name="Normal 8" xfId="562" xr:uid="{00000000-0005-0000-0000-0000F3000000}"/>
    <cellStyle name="Normal 8 2" xfId="565" xr:uid="{00000000-0005-0000-0000-0000F4000000}"/>
    <cellStyle name="Normal 9" xfId="570" xr:uid="{00000000-0005-0000-0000-0000F5000000}"/>
    <cellStyle name="normal_Annexes A (modifiées 2011 01 05) - Données macro-écon" xfId="202" xr:uid="{00000000-0005-0000-0000-0000F6000000}"/>
    <cellStyle name="Normal_Annexes G - Bilan de la circulation 2015" xfId="203" xr:uid="{00000000-0005-0000-0000-0000F7000000}"/>
    <cellStyle name="Normal_BL2017_Fiche G1_G2_G3 Donnees" xfId="204" xr:uid="{00000000-0005-0000-0000-0000F8000000}"/>
    <cellStyle name="Normal_BL2017_Fiche G1_G2_G3 Donnees 2" xfId="559" xr:uid="{00000000-0005-0000-0000-0000F9000000}"/>
    <cellStyle name="Normal_Tableau A 1.1 (2)" xfId="205" xr:uid="{00000000-0005-0000-0000-0000FA000000}"/>
    <cellStyle name="Normale" xfId="206" xr:uid="{00000000-0005-0000-0000-0000FB000000}"/>
    <cellStyle name="notice_theme" xfId="207" xr:uid="{00000000-0005-0000-0000-0000FC000000}"/>
    <cellStyle name="num_note" xfId="208" xr:uid="{00000000-0005-0000-0000-0000FD000000}"/>
    <cellStyle name="Pourcentage" xfId="558" builtinId="5"/>
    <cellStyle name="Pourcentage 2" xfId="209" xr:uid="{00000000-0005-0000-0000-0000FF000000}"/>
    <cellStyle name="Pourcentage 3" xfId="210" xr:uid="{00000000-0005-0000-0000-000000010000}"/>
    <cellStyle name="Pourcentage 3 2" xfId="531" xr:uid="{00000000-0005-0000-0000-000001010000}"/>
    <cellStyle name="Pourcentage 4" xfId="563" xr:uid="{00000000-0005-0000-0000-000002010000}"/>
    <cellStyle name="Pourcentage 4 2" xfId="566" xr:uid="{00000000-0005-0000-0000-000003010000}"/>
    <cellStyle name="Remarque" xfId="211" xr:uid="{00000000-0005-0000-0000-000004010000}"/>
    <cellStyle name="Satisfaisant 2" xfId="212" xr:uid="{00000000-0005-0000-0000-000005010000}"/>
    <cellStyle name="Sortie 2" xfId="213" xr:uid="{00000000-0005-0000-0000-000006010000}"/>
    <cellStyle name="source" xfId="214" xr:uid="{00000000-0005-0000-0000-000007010000}"/>
    <cellStyle name="source 2" xfId="215" xr:uid="{00000000-0005-0000-0000-000008010000}"/>
    <cellStyle name="tableau | cellule | (normal) | decimal 1" xfId="216" xr:uid="{00000000-0005-0000-0000-000009010000}"/>
    <cellStyle name="tableau | cellule | (normal) | decimal 1 2" xfId="217" xr:uid="{00000000-0005-0000-0000-00000A010000}"/>
    <cellStyle name="tableau | cellule | (normal) | decimal 1 3" xfId="218" xr:uid="{00000000-0005-0000-0000-00000B010000}"/>
    <cellStyle name="tableau | cellule | (normal) | decimal 2" xfId="219" xr:uid="{00000000-0005-0000-0000-00000C010000}"/>
    <cellStyle name="tableau | cellule | (normal) | decimal 2 2" xfId="220" xr:uid="{00000000-0005-0000-0000-00000D010000}"/>
    <cellStyle name="tableau | cellule | (normal) | decimal 2 3" xfId="221" xr:uid="{00000000-0005-0000-0000-00000E010000}"/>
    <cellStyle name="tableau | cellule | (normal) | decimal 3" xfId="222" xr:uid="{00000000-0005-0000-0000-00000F010000}"/>
    <cellStyle name="tableau | cellule | (normal) | decimal 3 2" xfId="223" xr:uid="{00000000-0005-0000-0000-000010010000}"/>
    <cellStyle name="tableau | cellule | (normal) | decimal 3 3" xfId="224" xr:uid="{00000000-0005-0000-0000-000011010000}"/>
    <cellStyle name="tableau | cellule | (normal) | decimal 4" xfId="225" xr:uid="{00000000-0005-0000-0000-000012010000}"/>
    <cellStyle name="tableau | cellule | (normal) | decimal 4 2" xfId="226" xr:uid="{00000000-0005-0000-0000-000013010000}"/>
    <cellStyle name="tableau | cellule | (normal) | decimal 4 3" xfId="227" xr:uid="{00000000-0005-0000-0000-000014010000}"/>
    <cellStyle name="tableau | cellule | (normal) | entier" xfId="228" xr:uid="{00000000-0005-0000-0000-000015010000}"/>
    <cellStyle name="tableau | cellule | (normal) | entier 2" xfId="229" xr:uid="{00000000-0005-0000-0000-000016010000}"/>
    <cellStyle name="tableau | cellule | (normal) | entier 3" xfId="230" xr:uid="{00000000-0005-0000-0000-000017010000}"/>
    <cellStyle name="tableau | cellule | (normal) | euro | decimal 1" xfId="231" xr:uid="{00000000-0005-0000-0000-000018010000}"/>
    <cellStyle name="tableau | cellule | (normal) | euro | decimal 1 2" xfId="232" xr:uid="{00000000-0005-0000-0000-000019010000}"/>
    <cellStyle name="tableau | cellule | (normal) | euro | decimal 1 3" xfId="233" xr:uid="{00000000-0005-0000-0000-00001A010000}"/>
    <cellStyle name="tableau | cellule | (normal) | euro | decimal 2" xfId="234" xr:uid="{00000000-0005-0000-0000-00001B010000}"/>
    <cellStyle name="tableau | cellule | (normal) | euro | decimal 2 2" xfId="235" xr:uid="{00000000-0005-0000-0000-00001C010000}"/>
    <cellStyle name="tableau | cellule | (normal) | euro | decimal 2 3" xfId="236" xr:uid="{00000000-0005-0000-0000-00001D010000}"/>
    <cellStyle name="tableau | cellule | (normal) | euro | entier" xfId="237" xr:uid="{00000000-0005-0000-0000-00001E010000}"/>
    <cellStyle name="tableau | cellule | (normal) | euro | entier 2" xfId="238" xr:uid="{00000000-0005-0000-0000-00001F010000}"/>
    <cellStyle name="tableau | cellule | (normal) | euro | entier 3" xfId="239" xr:uid="{00000000-0005-0000-0000-000020010000}"/>
    <cellStyle name="tableau | cellule | (normal) | franc | decimal 1" xfId="240" xr:uid="{00000000-0005-0000-0000-000021010000}"/>
    <cellStyle name="tableau | cellule | (normal) | franc | decimal 1 2" xfId="241" xr:uid="{00000000-0005-0000-0000-000022010000}"/>
    <cellStyle name="tableau | cellule | (normal) | franc | decimal 1 3" xfId="242" xr:uid="{00000000-0005-0000-0000-000023010000}"/>
    <cellStyle name="tableau | cellule | (normal) | franc | decimal 2" xfId="243" xr:uid="{00000000-0005-0000-0000-000024010000}"/>
    <cellStyle name="tableau | cellule | (normal) | franc | decimal 2 2" xfId="244" xr:uid="{00000000-0005-0000-0000-000025010000}"/>
    <cellStyle name="tableau | cellule | (normal) | franc | decimal 2 3" xfId="245" xr:uid="{00000000-0005-0000-0000-000026010000}"/>
    <cellStyle name="tableau | cellule | (normal) | franc | entier" xfId="246" xr:uid="{00000000-0005-0000-0000-000027010000}"/>
    <cellStyle name="tableau | cellule | (normal) | franc | entier 2" xfId="247" xr:uid="{00000000-0005-0000-0000-000028010000}"/>
    <cellStyle name="tableau | cellule | (normal) | franc | entier 3" xfId="248" xr:uid="{00000000-0005-0000-0000-000029010000}"/>
    <cellStyle name="tableau | cellule | (normal) | pourcentage | decimal 1" xfId="249" xr:uid="{00000000-0005-0000-0000-00002A010000}"/>
    <cellStyle name="tableau | cellule | (normal) | pourcentage | decimal 1 2" xfId="250" xr:uid="{00000000-0005-0000-0000-00002B010000}"/>
    <cellStyle name="tableau | cellule | (normal) | pourcentage | decimal 1 3" xfId="251" xr:uid="{00000000-0005-0000-0000-00002C010000}"/>
    <cellStyle name="tableau | cellule | (normal) | pourcentage | decimal 2" xfId="252" xr:uid="{00000000-0005-0000-0000-00002D010000}"/>
    <cellStyle name="tableau | cellule | (normal) | pourcentage | decimal 2 2" xfId="253" xr:uid="{00000000-0005-0000-0000-00002E010000}"/>
    <cellStyle name="tableau | cellule | (normal) | pourcentage | decimal 2 3" xfId="254" xr:uid="{00000000-0005-0000-0000-00002F010000}"/>
    <cellStyle name="tableau | cellule | (normal) | pourcentage | entier" xfId="255" xr:uid="{00000000-0005-0000-0000-000030010000}"/>
    <cellStyle name="tableau | cellule | (normal) | pourcentage | entier 2" xfId="256" xr:uid="{00000000-0005-0000-0000-000031010000}"/>
    <cellStyle name="tableau | cellule | (normal) | pourcentage | entier 3" xfId="257" xr:uid="{00000000-0005-0000-0000-000032010000}"/>
    <cellStyle name="tableau | cellule | (normal) | standard" xfId="258" xr:uid="{00000000-0005-0000-0000-000033010000}"/>
    <cellStyle name="tableau | cellule | (normal) | standard 2" xfId="259" xr:uid="{00000000-0005-0000-0000-000034010000}"/>
    <cellStyle name="tableau | cellule | (normal) | standard 3" xfId="260" xr:uid="{00000000-0005-0000-0000-000035010000}"/>
    <cellStyle name="tableau | cellule | (normal) | texte" xfId="261" xr:uid="{00000000-0005-0000-0000-000036010000}"/>
    <cellStyle name="tableau | cellule | (normal) | texte 2" xfId="262" xr:uid="{00000000-0005-0000-0000-000037010000}"/>
    <cellStyle name="tableau | cellule | (normal) | texte 3" xfId="263" xr:uid="{00000000-0005-0000-0000-000038010000}"/>
    <cellStyle name="tableau | cellule | (total) | decimal 1" xfId="264" xr:uid="{00000000-0005-0000-0000-000039010000}"/>
    <cellStyle name="tableau | cellule | (total) | decimal 1 2" xfId="265" xr:uid="{00000000-0005-0000-0000-00003A010000}"/>
    <cellStyle name="tableau | cellule | (total) | decimal 1 3" xfId="266" xr:uid="{00000000-0005-0000-0000-00003B010000}"/>
    <cellStyle name="tableau | cellule | (total) | decimal 2" xfId="267" xr:uid="{00000000-0005-0000-0000-00003C010000}"/>
    <cellStyle name="tableau | cellule | (total) | decimal 2 2" xfId="268" xr:uid="{00000000-0005-0000-0000-00003D010000}"/>
    <cellStyle name="tableau | cellule | (total) | decimal 2 3" xfId="269" xr:uid="{00000000-0005-0000-0000-00003E010000}"/>
    <cellStyle name="tableau | cellule | (total) | decimal 3" xfId="270" xr:uid="{00000000-0005-0000-0000-00003F010000}"/>
    <cellStyle name="tableau | cellule | (total) | decimal 3 2" xfId="271" xr:uid="{00000000-0005-0000-0000-000040010000}"/>
    <cellStyle name="tableau | cellule | (total) | decimal 3 3" xfId="272" xr:uid="{00000000-0005-0000-0000-000041010000}"/>
    <cellStyle name="tableau | cellule | (total) | decimal 4" xfId="273" xr:uid="{00000000-0005-0000-0000-000042010000}"/>
    <cellStyle name="tableau | cellule | (total) | decimal 4 2" xfId="274" xr:uid="{00000000-0005-0000-0000-000043010000}"/>
    <cellStyle name="tableau | cellule | (total) | decimal 4 3" xfId="275" xr:uid="{00000000-0005-0000-0000-000044010000}"/>
    <cellStyle name="tableau | cellule | (total) | entier" xfId="276" xr:uid="{00000000-0005-0000-0000-000045010000}"/>
    <cellStyle name="tableau | cellule | (total) | entier 2" xfId="277" xr:uid="{00000000-0005-0000-0000-000046010000}"/>
    <cellStyle name="tableau | cellule | (total) | entier 3" xfId="278" xr:uid="{00000000-0005-0000-0000-000047010000}"/>
    <cellStyle name="tableau | cellule | (total) | euro | decimal 1" xfId="279" xr:uid="{00000000-0005-0000-0000-000048010000}"/>
    <cellStyle name="tableau | cellule | (total) | euro | decimal 1 2" xfId="280" xr:uid="{00000000-0005-0000-0000-000049010000}"/>
    <cellStyle name="tableau | cellule | (total) | euro | decimal 1 3" xfId="281" xr:uid="{00000000-0005-0000-0000-00004A010000}"/>
    <cellStyle name="tableau | cellule | (total) | euro | decimal 2" xfId="282" xr:uid="{00000000-0005-0000-0000-00004B010000}"/>
    <cellStyle name="tableau | cellule | (total) | euro | decimal 2 2" xfId="283" xr:uid="{00000000-0005-0000-0000-00004C010000}"/>
    <cellStyle name="tableau | cellule | (total) | euro | decimal 2 3" xfId="284" xr:uid="{00000000-0005-0000-0000-00004D010000}"/>
    <cellStyle name="tableau | cellule | (total) | euro | entier" xfId="285" xr:uid="{00000000-0005-0000-0000-00004E010000}"/>
    <cellStyle name="tableau | cellule | (total) | euro | entier 2" xfId="286" xr:uid="{00000000-0005-0000-0000-00004F010000}"/>
    <cellStyle name="tableau | cellule | (total) | euro | entier 3" xfId="287" xr:uid="{00000000-0005-0000-0000-000050010000}"/>
    <cellStyle name="tableau | cellule | (total) | franc | decimal 1" xfId="288" xr:uid="{00000000-0005-0000-0000-000051010000}"/>
    <cellStyle name="tableau | cellule | (total) | franc | decimal 1 2" xfId="289" xr:uid="{00000000-0005-0000-0000-000052010000}"/>
    <cellStyle name="tableau | cellule | (total) | franc | decimal 1 3" xfId="290" xr:uid="{00000000-0005-0000-0000-000053010000}"/>
    <cellStyle name="tableau | cellule | (total) | franc | decimal 2" xfId="291" xr:uid="{00000000-0005-0000-0000-000054010000}"/>
    <cellStyle name="tableau | cellule | (total) | franc | decimal 2 2" xfId="292" xr:uid="{00000000-0005-0000-0000-000055010000}"/>
    <cellStyle name="tableau | cellule | (total) | franc | decimal 2 3" xfId="293" xr:uid="{00000000-0005-0000-0000-000056010000}"/>
    <cellStyle name="tableau | cellule | (total) | franc | entier" xfId="294" xr:uid="{00000000-0005-0000-0000-000057010000}"/>
    <cellStyle name="tableau | cellule | (total) | franc | entier 2" xfId="295" xr:uid="{00000000-0005-0000-0000-000058010000}"/>
    <cellStyle name="tableau | cellule | (total) | franc | entier 3" xfId="296" xr:uid="{00000000-0005-0000-0000-000059010000}"/>
    <cellStyle name="tableau | cellule | (total) | pourcentage | decimal 1" xfId="297" xr:uid="{00000000-0005-0000-0000-00005A010000}"/>
    <cellStyle name="tableau | cellule | (total) | pourcentage | decimal 1 2" xfId="298" xr:uid="{00000000-0005-0000-0000-00005B010000}"/>
    <cellStyle name="tableau | cellule | (total) | pourcentage | decimal 1 3" xfId="299" xr:uid="{00000000-0005-0000-0000-00005C010000}"/>
    <cellStyle name="tableau | cellule | (total) | pourcentage | decimal 2" xfId="300" xr:uid="{00000000-0005-0000-0000-00005D010000}"/>
    <cellStyle name="tableau | cellule | (total) | pourcentage | decimal 2 2" xfId="301" xr:uid="{00000000-0005-0000-0000-00005E010000}"/>
    <cellStyle name="tableau | cellule | (total) | pourcentage | decimal 2 3" xfId="302" xr:uid="{00000000-0005-0000-0000-00005F010000}"/>
    <cellStyle name="tableau | cellule | (total) | pourcentage | entier" xfId="303" xr:uid="{00000000-0005-0000-0000-000060010000}"/>
    <cellStyle name="tableau | cellule | (total) | pourcentage | entier 2" xfId="304" xr:uid="{00000000-0005-0000-0000-000061010000}"/>
    <cellStyle name="tableau | cellule | (total) | pourcentage | entier 3" xfId="305" xr:uid="{00000000-0005-0000-0000-000062010000}"/>
    <cellStyle name="tableau | cellule | (total) | standard" xfId="306" xr:uid="{00000000-0005-0000-0000-000063010000}"/>
    <cellStyle name="tableau | cellule | (total) | standard 2" xfId="307" xr:uid="{00000000-0005-0000-0000-000064010000}"/>
    <cellStyle name="tableau | cellule | (total) | standard 3" xfId="308" xr:uid="{00000000-0005-0000-0000-000065010000}"/>
    <cellStyle name="tableau | cellule | (total) | texte" xfId="309" xr:uid="{00000000-0005-0000-0000-000066010000}"/>
    <cellStyle name="tableau | cellule | (total) | texte 2" xfId="310" xr:uid="{00000000-0005-0000-0000-000067010000}"/>
    <cellStyle name="tableau | cellule | (total) | texte 3" xfId="311" xr:uid="{00000000-0005-0000-0000-000068010000}"/>
    <cellStyle name="tableau | cellule | normal | decimal 1" xfId="312" xr:uid="{00000000-0005-0000-0000-000069010000}"/>
    <cellStyle name="tableau | cellule | normal | decimal 1 2" xfId="313" xr:uid="{00000000-0005-0000-0000-00006A010000}"/>
    <cellStyle name="tableau | cellule | normal | decimal 1 3" xfId="314" xr:uid="{00000000-0005-0000-0000-00006B010000}"/>
    <cellStyle name="tableau | cellule | normal | decimal 2" xfId="315" xr:uid="{00000000-0005-0000-0000-00006C010000}"/>
    <cellStyle name="tableau | cellule | normal | decimal 2 2" xfId="316" xr:uid="{00000000-0005-0000-0000-00006D010000}"/>
    <cellStyle name="tableau | cellule | normal | decimal 2 3" xfId="317" xr:uid="{00000000-0005-0000-0000-00006E010000}"/>
    <cellStyle name="tableau | cellule | normal | decimal 3" xfId="318" xr:uid="{00000000-0005-0000-0000-00006F010000}"/>
    <cellStyle name="tableau | cellule | normal | decimal 3 2" xfId="319" xr:uid="{00000000-0005-0000-0000-000070010000}"/>
    <cellStyle name="tableau | cellule | normal | decimal 3 3" xfId="320" xr:uid="{00000000-0005-0000-0000-000071010000}"/>
    <cellStyle name="tableau | cellule | normal | decimal 4" xfId="321" xr:uid="{00000000-0005-0000-0000-000072010000}"/>
    <cellStyle name="tableau | cellule | normal | decimal 4 2" xfId="322" xr:uid="{00000000-0005-0000-0000-000073010000}"/>
    <cellStyle name="tableau | cellule | normal | decimal 4 3" xfId="323" xr:uid="{00000000-0005-0000-0000-000074010000}"/>
    <cellStyle name="tableau | cellule | normal | entier" xfId="324" xr:uid="{00000000-0005-0000-0000-000075010000}"/>
    <cellStyle name="tableau | cellule | normal | entier 2" xfId="325" xr:uid="{00000000-0005-0000-0000-000076010000}"/>
    <cellStyle name="tableau | cellule | normal | entier 3" xfId="326" xr:uid="{00000000-0005-0000-0000-000077010000}"/>
    <cellStyle name="tableau | cellule | normal | euro | decimal 1" xfId="327" xr:uid="{00000000-0005-0000-0000-000078010000}"/>
    <cellStyle name="tableau | cellule | normal | euro | decimal 1 2" xfId="328" xr:uid="{00000000-0005-0000-0000-000079010000}"/>
    <cellStyle name="tableau | cellule | normal | euro | decimal 1 3" xfId="329" xr:uid="{00000000-0005-0000-0000-00007A010000}"/>
    <cellStyle name="tableau | cellule | normal | euro | decimal 2" xfId="330" xr:uid="{00000000-0005-0000-0000-00007B010000}"/>
    <cellStyle name="tableau | cellule | normal | euro | decimal 2 2" xfId="331" xr:uid="{00000000-0005-0000-0000-00007C010000}"/>
    <cellStyle name="tableau | cellule | normal | euro | decimal 2 3" xfId="332" xr:uid="{00000000-0005-0000-0000-00007D010000}"/>
    <cellStyle name="tableau | cellule | normal | euro | entier" xfId="333" xr:uid="{00000000-0005-0000-0000-00007E010000}"/>
    <cellStyle name="tableau | cellule | normal | euro | entier 2" xfId="334" xr:uid="{00000000-0005-0000-0000-00007F010000}"/>
    <cellStyle name="tableau | cellule | normal | euro | entier 3" xfId="335" xr:uid="{00000000-0005-0000-0000-000080010000}"/>
    <cellStyle name="tableau | cellule | normal | franc | decimal 1" xfId="336" xr:uid="{00000000-0005-0000-0000-000081010000}"/>
    <cellStyle name="tableau | cellule | normal | franc | decimal 1 2" xfId="337" xr:uid="{00000000-0005-0000-0000-000082010000}"/>
    <cellStyle name="tableau | cellule | normal | franc | decimal 1 3" xfId="338" xr:uid="{00000000-0005-0000-0000-000083010000}"/>
    <cellStyle name="tableau | cellule | normal | franc | decimal 2" xfId="339" xr:uid="{00000000-0005-0000-0000-000084010000}"/>
    <cellStyle name="tableau | cellule | normal | franc | decimal 2 2" xfId="340" xr:uid="{00000000-0005-0000-0000-000085010000}"/>
    <cellStyle name="tableau | cellule | normal | franc | decimal 2 3" xfId="341" xr:uid="{00000000-0005-0000-0000-000086010000}"/>
    <cellStyle name="tableau | cellule | normal | franc | entier" xfId="342" xr:uid="{00000000-0005-0000-0000-000087010000}"/>
    <cellStyle name="tableau | cellule | normal | franc | entier 2" xfId="343" xr:uid="{00000000-0005-0000-0000-000088010000}"/>
    <cellStyle name="tableau | cellule | normal | franc | entier 3" xfId="344" xr:uid="{00000000-0005-0000-0000-000089010000}"/>
    <cellStyle name="tableau | cellule | normal | pourcentage | decimal 1" xfId="345" xr:uid="{00000000-0005-0000-0000-00008A010000}"/>
    <cellStyle name="tableau | cellule | normal | pourcentage | decimal 1 2" xfId="346" xr:uid="{00000000-0005-0000-0000-00008B010000}"/>
    <cellStyle name="tableau | cellule | normal | pourcentage | decimal 1 3" xfId="347" xr:uid="{00000000-0005-0000-0000-00008C010000}"/>
    <cellStyle name="tableau | cellule | normal | pourcentage | decimal 2" xfId="348" xr:uid="{00000000-0005-0000-0000-00008D010000}"/>
    <cellStyle name="tableau | cellule | normal | pourcentage | decimal 2 2" xfId="349" xr:uid="{00000000-0005-0000-0000-00008E010000}"/>
    <cellStyle name="tableau | cellule | normal | pourcentage | decimal 2 3" xfId="350" xr:uid="{00000000-0005-0000-0000-00008F010000}"/>
    <cellStyle name="tableau | cellule | normal | pourcentage | entier" xfId="351" xr:uid="{00000000-0005-0000-0000-000090010000}"/>
    <cellStyle name="tableau | cellule | normal | pourcentage | entier 2" xfId="352" xr:uid="{00000000-0005-0000-0000-000091010000}"/>
    <cellStyle name="tableau | cellule | normal | pourcentage | entier 3" xfId="353" xr:uid="{00000000-0005-0000-0000-000092010000}"/>
    <cellStyle name="tableau | cellule | normal | standard" xfId="354" xr:uid="{00000000-0005-0000-0000-000093010000}"/>
    <cellStyle name="tableau | cellule | normal | standard 2" xfId="355" xr:uid="{00000000-0005-0000-0000-000094010000}"/>
    <cellStyle name="tableau | cellule | normal | standard 3" xfId="356" xr:uid="{00000000-0005-0000-0000-000095010000}"/>
    <cellStyle name="tableau | cellule | normal | texte" xfId="357" xr:uid="{00000000-0005-0000-0000-000096010000}"/>
    <cellStyle name="tableau | cellule | normal | texte 2" xfId="358" xr:uid="{00000000-0005-0000-0000-000097010000}"/>
    <cellStyle name="tableau | cellule | normal | texte 3" xfId="359" xr:uid="{00000000-0005-0000-0000-000098010000}"/>
    <cellStyle name="tableau | cellule | total | decimal 1" xfId="360" xr:uid="{00000000-0005-0000-0000-000099010000}"/>
    <cellStyle name="tableau | cellule | total | decimal 1 2" xfId="361" xr:uid="{00000000-0005-0000-0000-00009A010000}"/>
    <cellStyle name="tableau | cellule | total | decimal 1 3" xfId="362" xr:uid="{00000000-0005-0000-0000-00009B010000}"/>
    <cellStyle name="tableau | cellule | total | decimal 2" xfId="363" xr:uid="{00000000-0005-0000-0000-00009C010000}"/>
    <cellStyle name="tableau | cellule | total | decimal 2 2" xfId="364" xr:uid="{00000000-0005-0000-0000-00009D010000}"/>
    <cellStyle name="tableau | cellule | total | decimal 2 3" xfId="365" xr:uid="{00000000-0005-0000-0000-00009E010000}"/>
    <cellStyle name="tableau | cellule | total | decimal 3" xfId="366" xr:uid="{00000000-0005-0000-0000-00009F010000}"/>
    <cellStyle name="tableau | cellule | total | decimal 3 2" xfId="367" xr:uid="{00000000-0005-0000-0000-0000A0010000}"/>
    <cellStyle name="tableau | cellule | total | decimal 3 3" xfId="368" xr:uid="{00000000-0005-0000-0000-0000A1010000}"/>
    <cellStyle name="tableau | cellule | total | decimal 4" xfId="369" xr:uid="{00000000-0005-0000-0000-0000A2010000}"/>
    <cellStyle name="tableau | cellule | total | decimal 4 2" xfId="370" xr:uid="{00000000-0005-0000-0000-0000A3010000}"/>
    <cellStyle name="tableau | cellule | total | decimal 4 3" xfId="371" xr:uid="{00000000-0005-0000-0000-0000A4010000}"/>
    <cellStyle name="tableau | cellule | total | entier" xfId="372" xr:uid="{00000000-0005-0000-0000-0000A5010000}"/>
    <cellStyle name="tableau | cellule | total | entier 2" xfId="373" xr:uid="{00000000-0005-0000-0000-0000A6010000}"/>
    <cellStyle name="tableau | cellule | total | entier 3" xfId="374" xr:uid="{00000000-0005-0000-0000-0000A7010000}"/>
    <cellStyle name="tableau | cellule | total | euro | decimal 1" xfId="375" xr:uid="{00000000-0005-0000-0000-0000A8010000}"/>
    <cellStyle name="tableau | cellule | total | euro | decimal 1 2" xfId="376" xr:uid="{00000000-0005-0000-0000-0000A9010000}"/>
    <cellStyle name="tableau | cellule | total | euro | decimal 1 3" xfId="377" xr:uid="{00000000-0005-0000-0000-0000AA010000}"/>
    <cellStyle name="tableau | cellule | total | euro | decimal 2" xfId="378" xr:uid="{00000000-0005-0000-0000-0000AB010000}"/>
    <cellStyle name="tableau | cellule | total | euro | decimal 2 2" xfId="379" xr:uid="{00000000-0005-0000-0000-0000AC010000}"/>
    <cellStyle name="tableau | cellule | total | euro | decimal 2 3" xfId="380" xr:uid="{00000000-0005-0000-0000-0000AD010000}"/>
    <cellStyle name="tableau | cellule | total | euro | entier" xfId="381" xr:uid="{00000000-0005-0000-0000-0000AE010000}"/>
    <cellStyle name="tableau | cellule | total | euro | entier 2" xfId="382" xr:uid="{00000000-0005-0000-0000-0000AF010000}"/>
    <cellStyle name="tableau | cellule | total | euro | entier 3" xfId="383" xr:uid="{00000000-0005-0000-0000-0000B0010000}"/>
    <cellStyle name="tableau | cellule | total | franc | decimal 1" xfId="384" xr:uid="{00000000-0005-0000-0000-0000B1010000}"/>
    <cellStyle name="tableau | cellule | total | franc | decimal 1 2" xfId="385" xr:uid="{00000000-0005-0000-0000-0000B2010000}"/>
    <cellStyle name="tableau | cellule | total | franc | decimal 1 3" xfId="386" xr:uid="{00000000-0005-0000-0000-0000B3010000}"/>
    <cellStyle name="tableau | cellule | total | franc | decimal 2" xfId="387" xr:uid="{00000000-0005-0000-0000-0000B4010000}"/>
    <cellStyle name="tableau | cellule | total | franc | decimal 2 2" xfId="388" xr:uid="{00000000-0005-0000-0000-0000B5010000}"/>
    <cellStyle name="tableau | cellule | total | franc | decimal 2 3" xfId="389" xr:uid="{00000000-0005-0000-0000-0000B6010000}"/>
    <cellStyle name="tableau | cellule | total | franc | entier" xfId="390" xr:uid="{00000000-0005-0000-0000-0000B7010000}"/>
    <cellStyle name="tableau | cellule | total | franc | entier 2" xfId="391" xr:uid="{00000000-0005-0000-0000-0000B8010000}"/>
    <cellStyle name="tableau | cellule | total | franc | entier 3" xfId="392" xr:uid="{00000000-0005-0000-0000-0000B9010000}"/>
    <cellStyle name="tableau | cellule | total | pourcentage | decimal 1" xfId="393" xr:uid="{00000000-0005-0000-0000-0000BA010000}"/>
    <cellStyle name="tableau | cellule | total | pourcentage | decimal 1 2" xfId="394" xr:uid="{00000000-0005-0000-0000-0000BB010000}"/>
    <cellStyle name="tableau | cellule | total | pourcentage | decimal 1 3" xfId="395" xr:uid="{00000000-0005-0000-0000-0000BC010000}"/>
    <cellStyle name="tableau | cellule | total | pourcentage | decimal 2" xfId="396" xr:uid="{00000000-0005-0000-0000-0000BD010000}"/>
    <cellStyle name="tableau | cellule | total | pourcentage | decimal 2 2" xfId="397" xr:uid="{00000000-0005-0000-0000-0000BE010000}"/>
    <cellStyle name="tableau | cellule | total | pourcentage | decimal 2 3" xfId="398" xr:uid="{00000000-0005-0000-0000-0000BF010000}"/>
    <cellStyle name="tableau | cellule | total | pourcentage | entier" xfId="399" xr:uid="{00000000-0005-0000-0000-0000C0010000}"/>
    <cellStyle name="tableau | cellule | total | pourcentage | entier 2" xfId="400" xr:uid="{00000000-0005-0000-0000-0000C1010000}"/>
    <cellStyle name="tableau | cellule | total | pourcentage | entier 3" xfId="401" xr:uid="{00000000-0005-0000-0000-0000C2010000}"/>
    <cellStyle name="tableau | cellule | total | standard" xfId="402" xr:uid="{00000000-0005-0000-0000-0000C3010000}"/>
    <cellStyle name="tableau | cellule | total | standard 2" xfId="403" xr:uid="{00000000-0005-0000-0000-0000C4010000}"/>
    <cellStyle name="tableau | cellule | total | standard 3" xfId="404" xr:uid="{00000000-0005-0000-0000-0000C5010000}"/>
    <cellStyle name="tableau | cellule | total | texte" xfId="405" xr:uid="{00000000-0005-0000-0000-0000C6010000}"/>
    <cellStyle name="tableau | cellule | total | texte 2" xfId="406" xr:uid="{00000000-0005-0000-0000-0000C7010000}"/>
    <cellStyle name="tableau | cellule | total | texte 3" xfId="407" xr:uid="{00000000-0005-0000-0000-0000C8010000}"/>
    <cellStyle name="tableau | coin superieur gauche" xfId="408" xr:uid="{00000000-0005-0000-0000-0000C9010000}"/>
    <cellStyle name="tableau | coin superieur gauche 2" xfId="409" xr:uid="{00000000-0005-0000-0000-0000CA010000}"/>
    <cellStyle name="tableau | coin superieur gauche 2 2" xfId="533" xr:uid="{00000000-0005-0000-0000-0000CB010000}"/>
    <cellStyle name="tableau | coin superieur gauche 3" xfId="410" xr:uid="{00000000-0005-0000-0000-0000CC010000}"/>
    <cellStyle name="tableau | coin superieur gauche 3 2" xfId="534" xr:uid="{00000000-0005-0000-0000-0000CD010000}"/>
    <cellStyle name="tableau | coin superieur gauche 4" xfId="532" xr:uid="{00000000-0005-0000-0000-0000CE010000}"/>
    <cellStyle name="tableau | entete-colonne | series" xfId="411" xr:uid="{00000000-0005-0000-0000-0000CF010000}"/>
    <cellStyle name="tableau | entete-colonne | series 2" xfId="412" xr:uid="{00000000-0005-0000-0000-0000D0010000}"/>
    <cellStyle name="tableau | entete-colonne | series 2 2" xfId="536" xr:uid="{00000000-0005-0000-0000-0000D1010000}"/>
    <cellStyle name="tableau | entete-colonne | series 3" xfId="413" xr:uid="{00000000-0005-0000-0000-0000D2010000}"/>
    <cellStyle name="tableau | entete-colonne | series 3 2" xfId="537" xr:uid="{00000000-0005-0000-0000-0000D3010000}"/>
    <cellStyle name="tableau | entete-colonne | series 4" xfId="535" xr:uid="{00000000-0005-0000-0000-0000D4010000}"/>
    <cellStyle name="tableau | entete-colonne | structure | normal" xfId="414" xr:uid="{00000000-0005-0000-0000-0000D5010000}"/>
    <cellStyle name="tableau | entete-colonne | structure | normal 2" xfId="415" xr:uid="{00000000-0005-0000-0000-0000D6010000}"/>
    <cellStyle name="tableau | entete-colonne | structure | normal 2 2" xfId="539" xr:uid="{00000000-0005-0000-0000-0000D7010000}"/>
    <cellStyle name="tableau | entete-colonne | structure | normal 3" xfId="416" xr:uid="{00000000-0005-0000-0000-0000D8010000}"/>
    <cellStyle name="tableau | entete-colonne | structure | normal 3 2" xfId="540" xr:uid="{00000000-0005-0000-0000-0000D9010000}"/>
    <cellStyle name="tableau | entete-colonne | structure | normal 4" xfId="538" xr:uid="{00000000-0005-0000-0000-0000DA010000}"/>
    <cellStyle name="tableau | entete-colonne | structure | total" xfId="417" xr:uid="{00000000-0005-0000-0000-0000DB010000}"/>
    <cellStyle name="tableau | entete-colonne | structure | total 2" xfId="418" xr:uid="{00000000-0005-0000-0000-0000DC010000}"/>
    <cellStyle name="tableau | entete-colonne | structure | total 3" xfId="419" xr:uid="{00000000-0005-0000-0000-0000DD010000}"/>
    <cellStyle name="tableau | entete-ligne | normal" xfId="420" xr:uid="{00000000-0005-0000-0000-0000DE010000}"/>
    <cellStyle name="tableau | entete-ligne | normal 2" xfId="421" xr:uid="{00000000-0005-0000-0000-0000DF010000}"/>
    <cellStyle name="tableau | entete-ligne | normal 2 2" xfId="542" xr:uid="{00000000-0005-0000-0000-0000E0010000}"/>
    <cellStyle name="tableau | entete-ligne | normal 3" xfId="422" xr:uid="{00000000-0005-0000-0000-0000E1010000}"/>
    <cellStyle name="tableau | entete-ligne | normal 3 2" xfId="543" xr:uid="{00000000-0005-0000-0000-0000E2010000}"/>
    <cellStyle name="tableau | entete-ligne | normal 4" xfId="541" xr:uid="{00000000-0005-0000-0000-0000E3010000}"/>
    <cellStyle name="tableau | entete-ligne | total" xfId="423" xr:uid="{00000000-0005-0000-0000-0000E4010000}"/>
    <cellStyle name="tableau | entete-ligne | total 2" xfId="424" xr:uid="{00000000-0005-0000-0000-0000E5010000}"/>
    <cellStyle name="tableau | entete-ligne | total 3" xfId="425" xr:uid="{00000000-0005-0000-0000-0000E6010000}"/>
    <cellStyle name="tableau | indice | plage de cellules" xfId="426" xr:uid="{00000000-0005-0000-0000-0000E7010000}"/>
    <cellStyle name="tableau | indice | plage de cellules 2" xfId="427" xr:uid="{00000000-0005-0000-0000-0000E8010000}"/>
    <cellStyle name="tableau | indice | plage de cellules 3" xfId="428" xr:uid="{00000000-0005-0000-0000-0000E9010000}"/>
    <cellStyle name="tableau | indice | texte" xfId="429" xr:uid="{00000000-0005-0000-0000-0000EA010000}"/>
    <cellStyle name="tableau | indice | texte 2" xfId="430" xr:uid="{00000000-0005-0000-0000-0000EB010000}"/>
    <cellStyle name="tableau | indice | texte 3" xfId="431" xr:uid="{00000000-0005-0000-0000-0000EC010000}"/>
    <cellStyle name="tableau | ligne de cesure" xfId="432" xr:uid="{00000000-0005-0000-0000-0000ED010000}"/>
    <cellStyle name="tableau | ligne de cesure 2" xfId="433" xr:uid="{00000000-0005-0000-0000-0000EE010000}"/>
    <cellStyle name="tableau | ligne-titre | niveau1" xfId="434" xr:uid="{00000000-0005-0000-0000-0000EF010000}"/>
    <cellStyle name="tableau | ligne-titre | niveau1 2" xfId="435" xr:uid="{00000000-0005-0000-0000-0000F0010000}"/>
    <cellStyle name="tableau | ligne-titre | niveau1 2 2" xfId="545" xr:uid="{00000000-0005-0000-0000-0000F1010000}"/>
    <cellStyle name="tableau | ligne-titre | niveau1 3" xfId="436" xr:uid="{00000000-0005-0000-0000-0000F2010000}"/>
    <cellStyle name="tableau | ligne-titre | niveau1 3 2" xfId="546" xr:uid="{00000000-0005-0000-0000-0000F3010000}"/>
    <cellStyle name="tableau | ligne-titre | niveau1 4" xfId="544" xr:uid="{00000000-0005-0000-0000-0000F4010000}"/>
    <cellStyle name="tableau | ligne-titre | niveau2" xfId="437" xr:uid="{00000000-0005-0000-0000-0000F5010000}"/>
    <cellStyle name="tableau | ligne-titre | niveau2 2" xfId="438" xr:uid="{00000000-0005-0000-0000-0000F6010000}"/>
    <cellStyle name="tableau | ligne-titre | niveau2 2 2" xfId="548" xr:uid="{00000000-0005-0000-0000-0000F7010000}"/>
    <cellStyle name="tableau | ligne-titre | niveau2 3" xfId="439" xr:uid="{00000000-0005-0000-0000-0000F8010000}"/>
    <cellStyle name="tableau | ligne-titre | niveau2 3 2" xfId="549" xr:uid="{00000000-0005-0000-0000-0000F9010000}"/>
    <cellStyle name="tableau | ligne-titre | niveau2 4" xfId="547" xr:uid="{00000000-0005-0000-0000-0000FA010000}"/>
    <cellStyle name="tableau | ligne-titre | niveau3" xfId="440" xr:uid="{00000000-0005-0000-0000-0000FB010000}"/>
    <cellStyle name="tableau | ligne-titre | niveau3 2" xfId="441" xr:uid="{00000000-0005-0000-0000-0000FC010000}"/>
    <cellStyle name="tableau | ligne-titre | niveau3 2 2" xfId="551" xr:uid="{00000000-0005-0000-0000-0000FD010000}"/>
    <cellStyle name="tableau | ligne-titre | niveau3 3" xfId="550" xr:uid="{00000000-0005-0000-0000-0000FE010000}"/>
    <cellStyle name="tableau | ligne-titre | niveau4" xfId="442" xr:uid="{00000000-0005-0000-0000-0000FF010000}"/>
    <cellStyle name="tableau | ligne-titre | niveau4 2" xfId="443" xr:uid="{00000000-0005-0000-0000-000000020000}"/>
    <cellStyle name="tableau | ligne-titre | niveau4 2 2" xfId="553" xr:uid="{00000000-0005-0000-0000-000001020000}"/>
    <cellStyle name="tableau | ligne-titre | niveau4 3" xfId="444" xr:uid="{00000000-0005-0000-0000-000002020000}"/>
    <cellStyle name="tableau | ligne-titre | niveau4 3 2" xfId="554" xr:uid="{00000000-0005-0000-0000-000003020000}"/>
    <cellStyle name="tableau | ligne-titre | niveau4 4" xfId="552" xr:uid="{00000000-0005-0000-0000-000004020000}"/>
    <cellStyle name="tableau | ligne-titre | niveau5" xfId="445" xr:uid="{00000000-0005-0000-0000-000005020000}"/>
    <cellStyle name="tableau | ligne-titre | niveau5 2" xfId="446" xr:uid="{00000000-0005-0000-0000-000006020000}"/>
    <cellStyle name="tableau | ligne-titre | niveau5 2 2" xfId="556" xr:uid="{00000000-0005-0000-0000-000007020000}"/>
    <cellStyle name="tableau | ligne-titre | niveau5 3" xfId="447" xr:uid="{00000000-0005-0000-0000-000008020000}"/>
    <cellStyle name="tableau | ligne-titre | niveau5 3 2" xfId="557" xr:uid="{00000000-0005-0000-0000-000009020000}"/>
    <cellStyle name="tableau | ligne-titre | niveau5 4" xfId="555" xr:uid="{00000000-0005-0000-0000-00000A020000}"/>
    <cellStyle name="tableau | source | plage de cellules" xfId="448" xr:uid="{00000000-0005-0000-0000-00000B020000}"/>
    <cellStyle name="tableau | source | plage de cellules 2" xfId="449" xr:uid="{00000000-0005-0000-0000-00000C020000}"/>
    <cellStyle name="tableau | source | plage de cellules 3" xfId="450" xr:uid="{00000000-0005-0000-0000-00000D020000}"/>
    <cellStyle name="tableau | source | texte" xfId="451" xr:uid="{00000000-0005-0000-0000-00000E020000}"/>
    <cellStyle name="tableau | source | texte 2" xfId="452" xr:uid="{00000000-0005-0000-0000-00000F020000}"/>
    <cellStyle name="tableau | source | texte 3" xfId="453" xr:uid="{00000000-0005-0000-0000-000010020000}"/>
    <cellStyle name="tableau | unite | plage de cellules" xfId="454" xr:uid="{00000000-0005-0000-0000-000011020000}"/>
    <cellStyle name="tableau | unite | plage de cellules 2" xfId="455" xr:uid="{00000000-0005-0000-0000-000012020000}"/>
    <cellStyle name="tableau | unite | plage de cellules 3" xfId="456" xr:uid="{00000000-0005-0000-0000-000013020000}"/>
    <cellStyle name="tableau | unite | texte" xfId="457" xr:uid="{00000000-0005-0000-0000-000014020000}"/>
    <cellStyle name="tableau | unite | texte 2" xfId="458" xr:uid="{00000000-0005-0000-0000-000015020000}"/>
    <cellStyle name="tableau | unite | texte 3" xfId="459" xr:uid="{00000000-0005-0000-0000-000016020000}"/>
    <cellStyle name="TableStyleLight1" xfId="460" xr:uid="{00000000-0005-0000-0000-000017020000}"/>
    <cellStyle name="Texte explicatif 2" xfId="461" xr:uid="{00000000-0005-0000-0000-000018020000}"/>
    <cellStyle name="Texte explicatif 3" xfId="462" xr:uid="{00000000-0005-0000-0000-000019020000}"/>
    <cellStyle name="Titre 1" xfId="463" xr:uid="{00000000-0005-0000-0000-00001A020000}"/>
    <cellStyle name="Titre 2" xfId="464" xr:uid="{00000000-0005-0000-0000-00001B020000}"/>
    <cellStyle name="Titre 2 2" xfId="465" xr:uid="{00000000-0005-0000-0000-00001C020000}"/>
    <cellStyle name="Titre 3" xfId="466" xr:uid="{00000000-0005-0000-0000-00001D020000}"/>
    <cellStyle name="Titre 4" xfId="467" xr:uid="{00000000-0005-0000-0000-00001E020000}"/>
    <cellStyle name="Titre 5" xfId="468" xr:uid="{00000000-0005-0000-0000-00001F020000}"/>
    <cellStyle name="Titre colonnes" xfId="469" xr:uid="{00000000-0005-0000-0000-000020020000}"/>
    <cellStyle name="Titre colonnes 2" xfId="470" xr:uid="{00000000-0005-0000-0000-000021020000}"/>
    <cellStyle name="Titre colonnes 3" xfId="471" xr:uid="{00000000-0005-0000-0000-000022020000}"/>
    <cellStyle name="Titre général" xfId="472" xr:uid="{00000000-0005-0000-0000-000023020000}"/>
    <cellStyle name="Titre général 2" xfId="473" xr:uid="{00000000-0005-0000-0000-000024020000}"/>
    <cellStyle name="Titre général 3" xfId="474" xr:uid="{00000000-0005-0000-0000-000025020000}"/>
    <cellStyle name="Titre lignes" xfId="475" xr:uid="{00000000-0005-0000-0000-000026020000}"/>
    <cellStyle name="Titre lignes 1" xfId="476" xr:uid="{00000000-0005-0000-0000-000027020000}"/>
    <cellStyle name="Titre lignes 2" xfId="477" xr:uid="{00000000-0005-0000-0000-000028020000}"/>
    <cellStyle name="Titre lignes 3" xfId="478" xr:uid="{00000000-0005-0000-0000-000029020000}"/>
    <cellStyle name="Titre lignes_Fiches C 2010 version juin rebasé3" xfId="479" xr:uid="{00000000-0005-0000-0000-00002A020000}"/>
    <cellStyle name="Titre page" xfId="480" xr:uid="{00000000-0005-0000-0000-00002B020000}"/>
    <cellStyle name="Titre page 2" xfId="481" xr:uid="{00000000-0005-0000-0000-00002C020000}"/>
    <cellStyle name="Titre page 3" xfId="482" xr:uid="{00000000-0005-0000-0000-00002D020000}"/>
    <cellStyle name="Titre " xfId="483" xr:uid="{00000000-0005-0000-0000-00002E020000}"/>
    <cellStyle name="Titre 1 2" xfId="484" xr:uid="{00000000-0005-0000-0000-00002F020000}"/>
    <cellStyle name="Titre 2 2" xfId="485" xr:uid="{00000000-0005-0000-0000-000030020000}"/>
    <cellStyle name="Titre 3 2" xfId="486" xr:uid="{00000000-0005-0000-0000-000031020000}"/>
    <cellStyle name="Titre 4 2" xfId="487" xr:uid="{00000000-0005-0000-0000-000032020000}"/>
    <cellStyle name="Total 1" xfId="488" xr:uid="{00000000-0005-0000-0000-000033020000}"/>
    <cellStyle name="Total 2" xfId="489" xr:uid="{00000000-0005-0000-0000-000034020000}"/>
    <cellStyle name="Vérification 2" xfId="490" xr:uid="{00000000-0005-0000-0000-000035020000}"/>
    <cellStyle name="Vérification de cellule" xfId="491" xr:uid="{00000000-0005-0000-0000-000036020000}"/>
    <cellStyle name="Virgule fixe" xfId="492" xr:uid="{00000000-0005-0000-0000-000037020000}"/>
    <cellStyle name="Virgule fixe 2" xfId="493" xr:uid="{00000000-0005-0000-0000-000038020000}"/>
    <cellStyle name="Währung [0]_VPVUL94-00 2ème version" xfId="494" xr:uid="{00000000-0005-0000-0000-000039020000}"/>
    <cellStyle name="Währung_VPVUL94-00 2ème version" xfId="495" xr:uid="{00000000-0005-0000-0000-00003A02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0"/>
      <rgbColor rgb="00CCFFFF"/>
      <rgbColor rgb="00660066"/>
      <rgbColor rgb="00FF8080"/>
      <rgbColor rgb="000066CC"/>
      <rgbColor rgb="00E3E3E3"/>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CC"/>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externalLink" Target="externalLinks/externalLink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externalLink" Target="externalLinks/externalLink6.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38"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UME~1\VERONI~1.CO~\LOCALS~1\Temp\pr&#233;sentation%20201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1/VERONI~1.CO~/LOCALS~1/Temp/pr&#233;sentation%20201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ctn/CCTN/CT2008/Pr&#233;rapport%202008/Travaux/04%20bilan%20de%20la%20circulation/Mes%20documents/jm/Provisoire/Perso/remboursabl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cctn\CCTN\CT2008\Pr&#233;rapport%202008\Travaux\04%20bilan%20de%20la%20circulation\Mes%20documents\jm\Provisoire\Perso\remboursabl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Mes%20documents/jm/Provisoire/Perso/remboursabl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Mes%20documents\jm\Provisoire\Perso\remboursabl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cEnergie"/>
      <sheetName val="ParcEnergieEnvoi"/>
      <sheetName val="ParcVP"/>
      <sheetName val="ParcVP Envoi"/>
    </sheetNames>
    <sheetDataSet>
      <sheetData sheetId="0" refreshError="1">
        <row r="4">
          <cell r="B4" t="str">
            <v>en milliers</v>
          </cell>
          <cell r="C4" t="str">
            <v>en milliers</v>
          </cell>
          <cell r="D4" t="str">
            <v>en milliers</v>
          </cell>
          <cell r="E4" t="str">
            <v>en milliers</v>
          </cell>
          <cell r="F4" t="str">
            <v>en milliers</v>
          </cell>
          <cell r="G4" t="str">
            <v>en milliers</v>
          </cell>
          <cell r="H4" t="str">
            <v>en milliers</v>
          </cell>
          <cell r="I4" t="str">
            <v>en milliers</v>
          </cell>
          <cell r="J4" t="str">
            <v>en milliers</v>
          </cell>
          <cell r="K4" t="str">
            <v>en milliers</v>
          </cell>
          <cell r="L4" t="str">
            <v>en milliers</v>
          </cell>
          <cell r="M4" t="str">
            <v>% 2012/2011</v>
          </cell>
          <cell r="N4" t="str">
            <v>Moyenne 2002</v>
          </cell>
          <cell r="O4" t="str">
            <v>Moyenne 2003</v>
          </cell>
          <cell r="P4" t="str">
            <v>Moyenne 2004</v>
          </cell>
          <cell r="Q4" t="str">
            <v>Var 03/02</v>
          </cell>
          <cell r="R4" t="str">
            <v>Var 04/03</v>
          </cell>
          <cell r="W4" t="str">
            <v>Hyp basse</v>
          </cell>
          <cell r="X4" t="str">
            <v>Hyp haute</v>
          </cell>
          <cell r="Y4" t="str">
            <v>Moy annu 2002</v>
          </cell>
          <cell r="Z4" t="str">
            <v>Moy annu 2003</v>
          </cell>
          <cell r="AA4" t="str">
            <v>Moy annu 2004</v>
          </cell>
          <cell r="AB4" t="str">
            <v>Moy annu 2005</v>
          </cell>
          <cell r="AC4" t="str">
            <v>Moy annu 2006</v>
          </cell>
          <cell r="AD4" t="str">
            <v>Moy annu 2007</v>
          </cell>
          <cell r="AE4" t="str">
            <v>Moy annu 2008</v>
          </cell>
          <cell r="AF4" t="str">
            <v>Moy annu 2009</v>
          </cell>
          <cell r="AG4" t="str">
            <v>Moy annu 2010</v>
          </cell>
          <cell r="AH4" t="str">
            <v>Moy annu 11 basse</v>
          </cell>
          <cell r="AI4" t="str">
            <v>Moy annu 11 haute</v>
          </cell>
          <cell r="AJ4" t="str">
            <v>Var 07/06</v>
          </cell>
          <cell r="AK4" t="str">
            <v>Var 08/07</v>
          </cell>
          <cell r="AL4" t="str">
            <v>Var 09/08</v>
          </cell>
          <cell r="AM4" t="str">
            <v>Var 10/09</v>
          </cell>
          <cell r="AN4" t="str">
            <v>Var 11/10 basse</v>
          </cell>
          <cell r="AO4" t="str">
            <v>Var 11/10 haute</v>
          </cell>
        </row>
        <row r="22">
          <cell r="W22">
            <v>0</v>
          </cell>
          <cell r="X22">
            <v>0</v>
          </cell>
        </row>
      </sheetData>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cEnergie"/>
      <sheetName val="ParcEnergieEnvoi"/>
      <sheetName val="ParcVP"/>
      <sheetName val="ParcVP Envoi"/>
    </sheetNames>
    <sheetDataSet>
      <sheetData sheetId="0" refreshError="1">
        <row r="4">
          <cell r="B4" t="str">
            <v>en milliers</v>
          </cell>
          <cell r="C4" t="str">
            <v>en milliers</v>
          </cell>
          <cell r="D4" t="str">
            <v>en milliers</v>
          </cell>
          <cell r="E4" t="str">
            <v>en milliers</v>
          </cell>
          <cell r="F4" t="str">
            <v>en milliers</v>
          </cell>
          <cell r="G4" t="str">
            <v>en milliers</v>
          </cell>
          <cell r="H4" t="str">
            <v>en milliers</v>
          </cell>
          <cell r="I4" t="str">
            <v>en milliers</v>
          </cell>
          <cell r="J4" t="str">
            <v>en milliers</v>
          </cell>
          <cell r="K4" t="str">
            <v>en milliers</v>
          </cell>
          <cell r="L4" t="str">
            <v>en milliers</v>
          </cell>
          <cell r="M4" t="str">
            <v>% 2012/2011</v>
          </cell>
          <cell r="N4" t="str">
            <v>Moyenne 2002</v>
          </cell>
          <cell r="O4" t="str">
            <v>Moyenne 2003</v>
          </cell>
          <cell r="P4" t="str">
            <v>Moyenne 2004</v>
          </cell>
          <cell r="Q4" t="str">
            <v>Var 03/02</v>
          </cell>
          <cell r="R4" t="str">
            <v>Var 04/03</v>
          </cell>
          <cell r="W4" t="str">
            <v>Hyp basse</v>
          </cell>
          <cell r="X4" t="str">
            <v>Hyp haute</v>
          </cell>
          <cell r="Y4" t="str">
            <v>Moy annu 2002</v>
          </cell>
          <cell r="Z4" t="str">
            <v>Moy annu 2003</v>
          </cell>
          <cell r="AA4" t="str">
            <v>Moy annu 2004</v>
          </cell>
          <cell r="AB4" t="str">
            <v>Moy annu 2005</v>
          </cell>
          <cell r="AC4" t="str">
            <v>Moy annu 2006</v>
          </cell>
          <cell r="AD4" t="str">
            <v>Moy annu 2007</v>
          </cell>
          <cell r="AE4" t="str">
            <v>Moy annu 2008</v>
          </cell>
          <cell r="AF4" t="str">
            <v>Moy annu 2009</v>
          </cell>
          <cell r="AG4" t="str">
            <v>Moy annu 2010</v>
          </cell>
          <cell r="AH4" t="str">
            <v>Moy annu 11 basse</v>
          </cell>
          <cell r="AI4" t="str">
            <v>Moy annu 11 haute</v>
          </cell>
          <cell r="AJ4" t="str">
            <v>Var 07/06</v>
          </cell>
          <cell r="AK4" t="str">
            <v>Var 08/07</v>
          </cell>
          <cell r="AL4" t="str">
            <v>Var 09/08</v>
          </cell>
          <cell r="AM4" t="str">
            <v>Var 10/09</v>
          </cell>
          <cell r="AN4" t="str">
            <v>Var 11/10 basse</v>
          </cell>
          <cell r="AO4" t="str">
            <v>Var 11/10 haute</v>
          </cell>
        </row>
        <row r="22">
          <cell r="W22">
            <v>0</v>
          </cell>
          <cell r="X22">
            <v>0</v>
          </cell>
        </row>
      </sheetData>
      <sheetData sheetId="1" refreshError="1"/>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olbrut"/>
      <sheetName val="BRUTSV"/>
      <sheetName val="CVSCJOCNAM"/>
      <sheetName val="CVSCJODemetra_CT"/>
      <sheetName val="Volume"/>
      <sheetName val="Feuil1"/>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olbrut"/>
      <sheetName val="BRUTSV"/>
      <sheetName val="CVSCJOCNAM"/>
      <sheetName val="CVSCJODemetra_CT"/>
      <sheetName val="Volume"/>
      <sheetName val="Feuil1"/>
    </sheetNames>
    <sheetDataSet>
      <sheetData sheetId="0"/>
      <sheetData sheetId="1"/>
      <sheetData sheetId="2"/>
      <sheetData sheetId="3"/>
      <sheetData sheetId="4"/>
      <sheetData sheetId="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olbrut"/>
      <sheetName val="BRUTSV"/>
      <sheetName val="CVSCJOCNAM"/>
      <sheetName val="CVSCJODemetra_CT"/>
      <sheetName val="Volume"/>
      <sheetName val="Feuil1"/>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olbrut"/>
      <sheetName val="BRUTSV"/>
      <sheetName val="CVSCJOCNAM"/>
      <sheetName val="CVSCJODemetra_CT"/>
      <sheetName val="Volume"/>
      <sheetName val="Feuil1"/>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E34"/>
  <sheetViews>
    <sheetView showGridLines="0" tabSelected="1" workbookViewId="0">
      <selection activeCell="A6" sqref="A6"/>
    </sheetView>
  </sheetViews>
  <sheetFormatPr baseColWidth="10" defaultColWidth="11" defaultRowHeight="12.75"/>
  <cols>
    <col min="1" max="1" width="85.83203125" style="1" customWidth="1"/>
    <col min="2" max="2" width="32.83203125" style="1" customWidth="1"/>
    <col min="3" max="5" width="12" customWidth="1"/>
  </cols>
  <sheetData>
    <row r="1" spans="1:5" ht="18">
      <c r="A1" s="472" t="s">
        <v>738</v>
      </c>
      <c r="B1" s="2" t="s">
        <v>815</v>
      </c>
      <c r="E1" s="3"/>
    </row>
    <row r="2" spans="1:5">
      <c r="A2" s="473" t="s">
        <v>671</v>
      </c>
      <c r="B2" s="2"/>
    </row>
    <row r="3" spans="1:5">
      <c r="A3" s="4"/>
    </row>
    <row r="4" spans="1:5">
      <c r="A4" s="5" t="s">
        <v>0</v>
      </c>
    </row>
    <row r="5" spans="1:5">
      <c r="A5" s="5" t="s">
        <v>1</v>
      </c>
    </row>
    <row r="6" spans="1:5">
      <c r="A6" s="6" t="s">
        <v>2</v>
      </c>
    </row>
    <row r="7" spans="1:5">
      <c r="A7" s="5" t="s">
        <v>37</v>
      </c>
    </row>
    <row r="8" spans="1:5">
      <c r="A8" s="5" t="s">
        <v>858</v>
      </c>
    </row>
    <row r="9" spans="1:5" s="5" customFormat="1">
      <c r="A9" s="5" t="s">
        <v>685</v>
      </c>
    </row>
    <row r="10" spans="1:5" s="5" customFormat="1">
      <c r="A10" s="5" t="s">
        <v>687</v>
      </c>
    </row>
    <row r="11" spans="1:5" s="5" customFormat="1">
      <c r="A11" s="5" t="s">
        <v>688</v>
      </c>
    </row>
    <row r="12" spans="1:5" s="5" customFormat="1">
      <c r="A12" s="5" t="s">
        <v>689</v>
      </c>
    </row>
    <row r="13" spans="1:5" s="5" customFormat="1">
      <c r="A13" s="5" t="s">
        <v>690</v>
      </c>
    </row>
    <row r="14" spans="1:5" s="5" customFormat="1">
      <c r="A14" s="5" t="s">
        <v>692</v>
      </c>
    </row>
    <row r="15" spans="1:5" s="5" customFormat="1">
      <c r="A15" s="5" t="s">
        <v>694</v>
      </c>
    </row>
    <row r="16" spans="1:5" s="5" customFormat="1">
      <c r="A16" s="5" t="s">
        <v>695</v>
      </c>
    </row>
    <row r="17" spans="1:1">
      <c r="A17" s="5" t="s">
        <v>856</v>
      </c>
    </row>
    <row r="18" spans="1:1">
      <c r="A18" s="5" t="s">
        <v>857</v>
      </c>
    </row>
    <row r="19" spans="1:1">
      <c r="A19" s="5" t="s">
        <v>696</v>
      </c>
    </row>
    <row r="20" spans="1:1">
      <c r="A20" s="5" t="s">
        <v>697</v>
      </c>
    </row>
    <row r="21" spans="1:1">
      <c r="A21" s="5" t="s">
        <v>699</v>
      </c>
    </row>
    <row r="22" spans="1:1">
      <c r="A22" s="5" t="s">
        <v>700</v>
      </c>
    </row>
    <row r="23" spans="1:1">
      <c r="A23" s="5" t="s">
        <v>701</v>
      </c>
    </row>
    <row r="24" spans="1:1">
      <c r="A24" s="5" t="s">
        <v>702</v>
      </c>
    </row>
    <row r="25" spans="1:1">
      <c r="A25" s="5" t="s">
        <v>703</v>
      </c>
    </row>
    <row r="26" spans="1:1">
      <c r="A26" s="5" t="s">
        <v>704</v>
      </c>
    </row>
    <row r="27" spans="1:1">
      <c r="A27" s="5" t="s">
        <v>706</v>
      </c>
    </row>
    <row r="28" spans="1:1">
      <c r="A28" s="5" t="s">
        <v>708</v>
      </c>
    </row>
    <row r="29" spans="1:1">
      <c r="A29" s="5" t="s">
        <v>709</v>
      </c>
    </row>
    <row r="30" spans="1:1">
      <c r="A30" s="5" t="s">
        <v>710</v>
      </c>
    </row>
    <row r="31" spans="1:1">
      <c r="A31" s="5" t="s">
        <v>712</v>
      </c>
    </row>
    <row r="32" spans="1:1">
      <c r="A32" s="5" t="s">
        <v>713</v>
      </c>
    </row>
    <row r="33" spans="1:1">
      <c r="A33" s="5" t="s">
        <v>814</v>
      </c>
    </row>
    <row r="34" spans="1:1">
      <c r="A34" s="5"/>
    </row>
  </sheetData>
  <sheetProtection selectLockedCells="1" selectUnlockedCells="1"/>
  <hyperlinks>
    <hyperlink ref="A4" location="G1.a!A1" display="G1.a Parcours annuels moyens des véhicules immatriculés en France" xr:uid="{00000000-0004-0000-0000-000000000000}"/>
    <hyperlink ref="A5" location="G1.b!A1" display="G1.b Circulation en France par type de véhicule" xr:uid="{00000000-0004-0000-0000-000001000000}"/>
    <hyperlink ref="A6" location="G1.c!A1" display="G1.c Circulation par réseau" xr:uid="{00000000-0004-0000-0000-000002000000}"/>
    <hyperlink ref="A7" location="G1.d!A1" display="G1.d Parcs annuels moyens (véhicules immatriculés en France)" xr:uid="{00000000-0004-0000-0000-000003000000}"/>
    <hyperlink ref="A17" location="G3.a!A1" display="G3.a  Consommations sur le territoire français et livraisons de carburants" xr:uid="{00000000-0004-0000-0000-000004000000}"/>
    <hyperlink ref="A18" location="G3.b!A1" display="G3.b  Consommations unitaires des véhicules immatriculés en France" xr:uid="{00000000-0004-0000-0000-000005000000}"/>
    <hyperlink ref="A8" location="G2.a!A1" display="G2.a  Nombre d'immatriculations par catégorie et par énergie" xr:uid="{00000000-0004-0000-0000-000006000000}"/>
    <hyperlink ref="A9" location="G2.b!A1" display="G2.b Immatriculations des véhicules par catégorie" xr:uid="{00000000-0004-0000-0000-000007000000}"/>
    <hyperlink ref="A10" location="G2.c!A1" display="G2.c Immatriculations des voitures particulières neuves dans l'Union européenne " xr:uid="{00000000-0004-0000-0000-000008000000}"/>
    <hyperlink ref="A11" location="G2.d!A1" display="G2.d Importations et exportations françaises de voitures particulières " xr:uid="{00000000-0004-0000-0000-000009000000}"/>
    <hyperlink ref="A12" location="G2.e!A1" display="G2.e Construction des voitures particulières en france et à l'étranger " xr:uid="{00000000-0004-0000-0000-00000A000000}"/>
    <hyperlink ref="A13" location="G2.f!A1" display="G2.f Construction des véhicules utilitaires et industriels en france et à l'étranger " xr:uid="{00000000-0004-0000-0000-00000B000000}"/>
    <hyperlink ref="A14" location="G2.g!A1" display="G2.g Principaux groupes producteurs de véhicules " xr:uid="{00000000-0004-0000-0000-00000C000000}"/>
    <hyperlink ref="A15" location="G2.h!A1" display="G2.h Permis de conduire délivrés" xr:uid="{00000000-0004-0000-0000-00000D000000}"/>
    <hyperlink ref="A16" location="G2.i!A1" display="G2.i Permis de conduire délivrés par région et département " xr:uid="{00000000-0004-0000-0000-00000E000000}"/>
    <hyperlink ref="A19" location="G4.a!A1" display="G4.a Parc du matériel roulant et offre de la ratp " xr:uid="{00000000-0004-0000-0000-00000F000000}"/>
    <hyperlink ref="A20" location="G4.b!A1" display="G4.b Parc du matériel tcu ile-de-france" xr:uid="{00000000-0004-0000-0000-000010000000}"/>
    <hyperlink ref="A21" location="G4.c!A1" display="G4.c Parc du matériel ferroviaire" xr:uid="{00000000-0004-0000-0000-000011000000}"/>
    <hyperlink ref="A22" location="G4.d!A1" display="G4.d Matériel ferroviaire par période de construction  " xr:uid="{00000000-0004-0000-0000-000012000000}"/>
    <hyperlink ref="A23" location="G4.e!A1" display="G4.e Âge moyen du matériel ferroviaire" xr:uid="{00000000-0004-0000-0000-000013000000}"/>
    <hyperlink ref="A24" location="G4.f!A1" display="G4.f Parc d'autobus (hors RATP) et d'autocars, selon la carrosserie et le nombre de places assises" xr:uid="{00000000-0004-0000-0000-000014000000}"/>
    <hyperlink ref="A25" location="G4.g!A1" display="G4. Flotte des bateaux munis d'un permis d'exploitation " xr:uid="{00000000-0004-0000-0000-000015000000}"/>
    <hyperlink ref="A26" location="G4.h!A1" display="G4.h Classement de la flotte de bateaux (munis d'un permis d'exploitation) par type, spécialité et tonnage " xr:uid="{00000000-0004-0000-0000-000016000000}"/>
    <hyperlink ref="A27" location="G4.i!A1" display="G4.i Flotte de commerce et de services maritimes" xr:uid="{00000000-0004-0000-0000-000017000000}"/>
    <hyperlink ref="A28" location="G4.j!A1" display="G4.j Evolution de la flotte de commerce " xr:uid="{00000000-0004-0000-0000-000018000000}"/>
    <hyperlink ref="A29" location="G4.k!A1" display="G4.k Place de la flotte française dans la flotte mondiale " xr:uid="{00000000-0004-0000-0000-000019000000}"/>
    <hyperlink ref="A30" location="G4.l!A1" display="G4.l Navigation de plaisance : flotte et immatriculations " xr:uid="{00000000-0004-0000-0000-00001A000000}"/>
    <hyperlink ref="A31" location="G4.m!A1" display="G4.m Transport aérien : Parc français d'aéronefs" xr:uid="{00000000-0004-0000-0000-00001B000000}"/>
    <hyperlink ref="A32" location="G4.n!A1" display="G4.n Flotte du groupe Air France - KLM" xr:uid="{00000000-0004-0000-0000-00001C000000}"/>
    <hyperlink ref="A33" location="G4.o!A1" display="G4.o Engins de remontées mécaniques en exploitation " xr:uid="{00000000-0004-0000-0000-00001D000000}"/>
  </hyperlinks>
  <pageMargins left="0.74791666666666667" right="0.74791666666666667" top="0.98402777777777772" bottom="0.98402777777777772" header="0.51180555555555551" footer="0.51180555555555551"/>
  <pageSetup paperSize="9" firstPageNumber="0" orientation="landscape" horizontalDpi="300" verticalDpi="300"/>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10"/>
  <dimension ref="A1:AQ43"/>
  <sheetViews>
    <sheetView showGridLines="0" workbookViewId="0">
      <pane xSplit="1" ySplit="3" topLeftCell="AD4" activePane="bottomRight" state="frozen"/>
      <selection pane="topRight"/>
      <selection pane="bottomLeft"/>
      <selection pane="bottomRight"/>
    </sheetView>
  </sheetViews>
  <sheetFormatPr baseColWidth="10" defaultColWidth="12" defaultRowHeight="12.75"/>
  <cols>
    <col min="1" max="1" width="58.5" style="350" customWidth="1"/>
    <col min="2" max="5" width="9.1640625" style="349" bestFit="1" customWidth="1"/>
    <col min="6" max="7" width="10.1640625" style="349" bestFit="1" customWidth="1"/>
    <col min="8" max="27" width="9.1640625" style="349" bestFit="1" customWidth="1"/>
    <col min="28" max="28" width="9.83203125" style="349" bestFit="1" customWidth="1"/>
    <col min="29" max="42" width="9.1640625" style="349" bestFit="1" customWidth="1"/>
    <col min="43" max="43" width="9.33203125" style="349" customWidth="1"/>
    <col min="44" max="16384" width="12" style="349"/>
  </cols>
  <sheetData>
    <row r="1" spans="1:43">
      <c r="A1" s="317" t="s">
        <v>689</v>
      </c>
      <c r="B1" s="309"/>
      <c r="C1" s="309"/>
      <c r="D1" s="309"/>
      <c r="E1" s="309"/>
      <c r="F1" s="310"/>
      <c r="G1" s="309"/>
      <c r="H1" s="309"/>
      <c r="I1" s="309"/>
      <c r="J1" s="309"/>
      <c r="K1" s="309"/>
      <c r="L1" s="309"/>
      <c r="M1" s="309"/>
      <c r="N1" s="309"/>
      <c r="O1" s="309"/>
      <c r="P1" s="309"/>
      <c r="Q1" s="309"/>
      <c r="R1" s="309"/>
      <c r="S1" s="309"/>
      <c r="T1" s="309"/>
      <c r="U1" s="309"/>
      <c r="V1" s="309"/>
      <c r="W1" s="309"/>
      <c r="X1" s="309"/>
      <c r="Y1" s="309"/>
      <c r="Z1" s="309"/>
      <c r="AA1" s="309"/>
      <c r="AB1" s="309"/>
      <c r="AC1" s="309"/>
      <c r="AD1" s="309"/>
      <c r="AE1" s="309"/>
      <c r="AF1" s="309"/>
      <c r="AG1" s="309"/>
      <c r="AH1" s="309"/>
      <c r="AI1" s="309"/>
      <c r="AJ1" s="309"/>
      <c r="AK1" s="309"/>
      <c r="AL1" s="309"/>
      <c r="AM1" s="309"/>
      <c r="AN1" s="309"/>
      <c r="AO1" s="309"/>
      <c r="AP1" s="309"/>
      <c r="AQ1" s="311"/>
    </row>
    <row r="2" spans="1:43">
      <c r="A2" s="346"/>
      <c r="B2" s="309"/>
      <c r="C2" s="309"/>
      <c r="D2" s="309"/>
      <c r="E2" s="309"/>
      <c r="F2" s="309"/>
      <c r="G2" s="309"/>
      <c r="H2" s="309"/>
      <c r="I2" s="309"/>
      <c r="J2" s="309"/>
      <c r="K2" s="309"/>
      <c r="L2" s="309"/>
      <c r="M2" s="309"/>
      <c r="N2" s="309"/>
      <c r="O2" s="309"/>
      <c r="P2" s="309"/>
      <c r="Q2" s="309"/>
      <c r="R2" s="309"/>
      <c r="S2" s="309"/>
      <c r="T2" s="309"/>
      <c r="U2" s="309"/>
      <c r="V2" s="309"/>
      <c r="W2" s="309"/>
      <c r="X2" s="309"/>
      <c r="Y2" s="309"/>
      <c r="Z2" s="309"/>
      <c r="AA2" s="309"/>
      <c r="AB2" s="309"/>
      <c r="AC2" s="309"/>
      <c r="AD2" s="309"/>
      <c r="AE2" s="309"/>
      <c r="AF2" s="309"/>
      <c r="AG2" s="309"/>
      <c r="AH2" s="309"/>
      <c r="AI2" s="309"/>
      <c r="AJ2" s="309"/>
      <c r="AK2" s="309"/>
      <c r="AL2" s="309"/>
      <c r="AM2" s="309"/>
      <c r="AN2" s="309"/>
      <c r="AO2" s="311"/>
      <c r="AQ2" s="570" t="s">
        <v>820</v>
      </c>
    </row>
    <row r="3" spans="1:43">
      <c r="A3" s="361" t="s">
        <v>526</v>
      </c>
      <c r="B3" s="269">
        <v>1980</v>
      </c>
      <c r="C3" s="269">
        <v>1981</v>
      </c>
      <c r="D3" s="269">
        <v>1982</v>
      </c>
      <c r="E3" s="269">
        <v>1983</v>
      </c>
      <c r="F3" s="269">
        <v>1984</v>
      </c>
      <c r="G3" s="269">
        <v>1985</v>
      </c>
      <c r="H3" s="269">
        <v>1986</v>
      </c>
      <c r="I3" s="269">
        <v>1987</v>
      </c>
      <c r="J3" s="269">
        <v>1988</v>
      </c>
      <c r="K3" s="269">
        <v>1989</v>
      </c>
      <c r="L3" s="269">
        <v>1990</v>
      </c>
      <c r="M3" s="269">
        <v>1991</v>
      </c>
      <c r="N3" s="269">
        <v>1992</v>
      </c>
      <c r="O3" s="269">
        <v>1993</v>
      </c>
      <c r="P3" s="269">
        <v>1994</v>
      </c>
      <c r="Q3" s="269">
        <v>1995</v>
      </c>
      <c r="R3" s="269">
        <v>1996</v>
      </c>
      <c r="S3" s="269">
        <v>1997</v>
      </c>
      <c r="T3" s="269">
        <v>1998</v>
      </c>
      <c r="U3" s="269">
        <v>1999</v>
      </c>
      <c r="V3" s="269">
        <v>2000</v>
      </c>
      <c r="W3" s="269">
        <v>2001</v>
      </c>
      <c r="X3" s="269">
        <v>2002</v>
      </c>
      <c r="Y3" s="269">
        <v>2003</v>
      </c>
      <c r="Z3" s="269">
        <v>2004</v>
      </c>
      <c r="AA3" s="269">
        <v>2005</v>
      </c>
      <c r="AB3" s="269">
        <v>2006</v>
      </c>
      <c r="AC3" s="269">
        <v>2007</v>
      </c>
      <c r="AD3" s="269">
        <v>2008</v>
      </c>
      <c r="AE3" s="269">
        <v>2009</v>
      </c>
      <c r="AF3" s="269">
        <v>2010</v>
      </c>
      <c r="AG3" s="269">
        <v>2011</v>
      </c>
      <c r="AH3" s="269">
        <v>2012</v>
      </c>
      <c r="AI3" s="269">
        <v>2013</v>
      </c>
      <c r="AJ3" s="269">
        <v>2014</v>
      </c>
      <c r="AK3" s="269">
        <v>2015</v>
      </c>
      <c r="AL3" s="269">
        <v>2016</v>
      </c>
      <c r="AM3" s="269">
        <v>2017</v>
      </c>
      <c r="AN3" s="269">
        <v>2018</v>
      </c>
      <c r="AO3" s="269">
        <v>2019</v>
      </c>
      <c r="AP3" s="269">
        <v>2020</v>
      </c>
      <c r="AQ3" s="326">
        <v>2021</v>
      </c>
    </row>
    <row r="4" spans="1:43">
      <c r="A4" s="351" t="s">
        <v>527</v>
      </c>
      <c r="B4" s="354"/>
      <c r="C4" s="354"/>
      <c r="D4" s="354"/>
      <c r="E4" s="354"/>
      <c r="F4" s="354"/>
      <c r="G4" s="354"/>
      <c r="H4" s="354"/>
      <c r="I4" s="354"/>
      <c r="J4" s="354"/>
      <c r="K4" s="354"/>
      <c r="L4" s="354"/>
      <c r="M4" s="354"/>
      <c r="N4" s="354"/>
      <c r="O4" s="354"/>
      <c r="P4" s="354"/>
      <c r="Q4" s="354"/>
      <c r="R4" s="354"/>
      <c r="S4" s="354"/>
      <c r="T4" s="355"/>
      <c r="U4" s="355"/>
      <c r="V4" s="355"/>
      <c r="W4" s="355"/>
      <c r="X4" s="355"/>
      <c r="Y4" s="355"/>
      <c r="Z4" s="355"/>
      <c r="AA4" s="355"/>
      <c r="AB4" s="355"/>
      <c r="AC4" s="355"/>
      <c r="AD4" s="355"/>
      <c r="AE4" s="355"/>
      <c r="AF4" s="355"/>
      <c r="AG4" s="355"/>
      <c r="AH4" s="355"/>
      <c r="AI4" s="355"/>
      <c r="AJ4" s="355"/>
      <c r="AK4" s="355"/>
      <c r="AL4" s="355"/>
      <c r="AM4" s="355"/>
      <c r="AN4" s="355"/>
      <c r="AO4" s="355"/>
      <c r="AP4" s="355"/>
      <c r="AQ4" s="356"/>
    </row>
    <row r="5" spans="1:43">
      <c r="A5" s="332" t="s">
        <v>528</v>
      </c>
      <c r="B5" s="312">
        <v>2938581</v>
      </c>
      <c r="C5" s="312">
        <v>2611864</v>
      </c>
      <c r="D5" s="312">
        <v>2777125</v>
      </c>
      <c r="E5" s="312">
        <v>2960823</v>
      </c>
      <c r="F5" s="312">
        <v>2713289</v>
      </c>
      <c r="G5" s="312">
        <v>2632366</v>
      </c>
      <c r="H5" s="312">
        <v>2773094</v>
      </c>
      <c r="I5" s="312">
        <v>3051830</v>
      </c>
      <c r="J5" s="312">
        <v>3223987</v>
      </c>
      <c r="K5" s="312">
        <v>3409017</v>
      </c>
      <c r="L5" s="312">
        <v>3294815</v>
      </c>
      <c r="M5" s="312">
        <v>3187634</v>
      </c>
      <c r="N5" s="312">
        <v>3329490</v>
      </c>
      <c r="O5" s="312">
        <v>2836280</v>
      </c>
      <c r="P5" s="312">
        <v>3175213</v>
      </c>
      <c r="Q5" s="312">
        <v>3050929</v>
      </c>
      <c r="R5" s="312">
        <v>3147622</v>
      </c>
      <c r="S5" s="312">
        <v>2258769</v>
      </c>
      <c r="T5" s="312">
        <v>2603021</v>
      </c>
      <c r="U5" s="312">
        <v>2784469</v>
      </c>
      <c r="V5" s="312">
        <v>2879810</v>
      </c>
      <c r="W5" s="312">
        <v>3181549</v>
      </c>
      <c r="X5" s="312">
        <v>3292797</v>
      </c>
      <c r="Y5" s="312">
        <v>3220329</v>
      </c>
      <c r="Z5" s="312">
        <v>3227416</v>
      </c>
      <c r="AA5" s="312">
        <v>3112961</v>
      </c>
      <c r="AB5" s="312">
        <v>2723240</v>
      </c>
      <c r="AC5" s="312">
        <v>2550869</v>
      </c>
      <c r="AD5" s="312">
        <v>2145935</v>
      </c>
      <c r="AE5" s="312">
        <v>1819497</v>
      </c>
      <c r="AF5" s="312">
        <v>1924131</v>
      </c>
      <c r="AG5" s="312">
        <v>1931030</v>
      </c>
      <c r="AH5" s="312">
        <v>1682814</v>
      </c>
      <c r="AI5" s="312">
        <v>1458377</v>
      </c>
      <c r="AJ5" s="312">
        <v>1499464</v>
      </c>
      <c r="AK5" s="312">
        <v>1555000</v>
      </c>
      <c r="AL5" s="312">
        <v>1636000</v>
      </c>
      <c r="AM5" s="312">
        <v>1754263</v>
      </c>
      <c r="AN5" s="312">
        <v>1773748</v>
      </c>
      <c r="AO5" s="312">
        <v>1665787</v>
      </c>
      <c r="AP5" s="312">
        <v>927718</v>
      </c>
      <c r="AQ5" s="331">
        <v>917907</v>
      </c>
    </row>
    <row r="6" spans="1:43" ht="22.5">
      <c r="A6" s="332" t="s">
        <v>546</v>
      </c>
      <c r="B6" s="312">
        <v>1529652</v>
      </c>
      <c r="C6" s="312">
        <v>1393602</v>
      </c>
      <c r="D6" s="312">
        <v>1463502</v>
      </c>
      <c r="E6" s="312">
        <v>1613720</v>
      </c>
      <c r="F6" s="312">
        <v>1529683</v>
      </c>
      <c r="G6" s="312">
        <v>1538851</v>
      </c>
      <c r="H6" s="312">
        <v>1550699</v>
      </c>
      <c r="I6" s="312">
        <v>1681132</v>
      </c>
      <c r="J6" s="312">
        <v>1832519</v>
      </c>
      <c r="K6" s="312">
        <v>1898525</v>
      </c>
      <c r="L6" s="312">
        <v>1881998</v>
      </c>
      <c r="M6" s="312">
        <v>1996159</v>
      </c>
      <c r="N6" s="312">
        <v>2080331</v>
      </c>
      <c r="O6" s="312">
        <v>1815668</v>
      </c>
      <c r="P6" s="312">
        <v>1975436</v>
      </c>
      <c r="Q6" s="312">
        <v>1852053</v>
      </c>
      <c r="R6" s="312">
        <v>2026008</v>
      </c>
      <c r="S6" s="312">
        <v>2256137</v>
      </c>
      <c r="T6" s="312">
        <v>2761502</v>
      </c>
      <c r="U6" s="312">
        <v>2890368</v>
      </c>
      <c r="V6" s="312">
        <v>3174447</v>
      </c>
      <c r="W6" s="312">
        <v>3294668</v>
      </c>
      <c r="X6" s="312">
        <v>3469381</v>
      </c>
      <c r="Y6" s="312">
        <v>3638205</v>
      </c>
      <c r="Z6" s="312">
        <v>3819541</v>
      </c>
      <c r="AA6" s="312">
        <v>3841448</v>
      </c>
      <c r="AB6" s="312">
        <v>3738684</v>
      </c>
      <c r="AC6" s="312">
        <v>4109972</v>
      </c>
      <c r="AD6" s="312">
        <v>3736921</v>
      </c>
      <c r="AE6" s="312">
        <v>3542282</v>
      </c>
      <c r="AF6" s="312">
        <v>4306065</v>
      </c>
      <c r="AG6" s="312">
        <v>4336759</v>
      </c>
      <c r="AH6" s="312">
        <v>3898019</v>
      </c>
      <c r="AI6" s="312">
        <v>3842199</v>
      </c>
      <c r="AJ6" s="312">
        <v>3961884</v>
      </c>
      <c r="AK6" s="312">
        <v>4159198</v>
      </c>
      <c r="AL6" s="312">
        <v>4735057</v>
      </c>
      <c r="AM6" s="312">
        <v>5695129</v>
      </c>
      <c r="AN6" s="312">
        <v>5303355</v>
      </c>
      <c r="AO6" s="312">
        <v>4674081</v>
      </c>
      <c r="AP6" s="312"/>
      <c r="AQ6" s="331"/>
    </row>
    <row r="7" spans="1:43">
      <c r="A7" s="332" t="s">
        <v>529</v>
      </c>
      <c r="B7" s="312"/>
      <c r="C7" s="312"/>
      <c r="D7" s="312"/>
      <c r="E7" s="312"/>
      <c r="F7" s="312"/>
      <c r="G7" s="312"/>
      <c r="H7" s="312"/>
      <c r="I7" s="312"/>
      <c r="J7" s="312"/>
      <c r="K7" s="312"/>
      <c r="L7" s="312"/>
      <c r="M7" s="312"/>
      <c r="N7" s="312"/>
      <c r="O7" s="312"/>
      <c r="P7" s="312"/>
      <c r="Q7" s="312"/>
      <c r="R7" s="312"/>
      <c r="S7" s="312"/>
      <c r="T7" s="312"/>
      <c r="U7" s="312"/>
      <c r="V7" s="312"/>
      <c r="W7" s="312"/>
      <c r="X7" s="312"/>
      <c r="Y7" s="312"/>
      <c r="Z7" s="312"/>
      <c r="AA7" s="312"/>
      <c r="AB7" s="312"/>
      <c r="AC7" s="312"/>
      <c r="AD7" s="312"/>
      <c r="AE7" s="312"/>
      <c r="AF7" s="312"/>
      <c r="AG7" s="312"/>
      <c r="AH7" s="312"/>
      <c r="AI7" s="312"/>
      <c r="AJ7" s="312"/>
      <c r="AK7" s="312"/>
      <c r="AL7" s="312"/>
      <c r="AM7" s="312">
        <v>1429060</v>
      </c>
      <c r="AN7" s="312">
        <v>1451682</v>
      </c>
      <c r="AO7" s="312">
        <v>1405997</v>
      </c>
      <c r="AP7" s="312">
        <v>925421</v>
      </c>
      <c r="AQ7" s="331">
        <v>926023</v>
      </c>
    </row>
    <row r="8" spans="1:43">
      <c r="A8" s="332" t="s">
        <v>530</v>
      </c>
      <c r="B8" s="312">
        <v>683806</v>
      </c>
      <c r="C8" s="312">
        <v>795058</v>
      </c>
      <c r="D8" s="312">
        <v>1000567</v>
      </c>
      <c r="E8" s="312">
        <v>975618</v>
      </c>
      <c r="F8" s="312">
        <v>897764</v>
      </c>
      <c r="G8" s="312">
        <v>978425</v>
      </c>
      <c r="H8" s="312">
        <v>989078</v>
      </c>
      <c r="I8" s="312">
        <v>1119478</v>
      </c>
      <c r="J8" s="312">
        <v>1152709</v>
      </c>
      <c r="K8" s="312">
        <v>1310087</v>
      </c>
      <c r="L8" s="312">
        <v>1325972</v>
      </c>
      <c r="M8" s="312">
        <v>1159630</v>
      </c>
      <c r="N8" s="312">
        <v>1206838</v>
      </c>
      <c r="O8" s="312">
        <v>1093391</v>
      </c>
      <c r="P8" s="312">
        <v>1190443</v>
      </c>
      <c r="Q8" s="312">
        <v>1245490</v>
      </c>
      <c r="R8" s="312">
        <v>1385729</v>
      </c>
      <c r="S8" s="312">
        <v>1099412</v>
      </c>
      <c r="T8" s="312">
        <v>1322704</v>
      </c>
      <c r="U8" s="312">
        <v>1490644</v>
      </c>
      <c r="V8" s="312">
        <v>1644611</v>
      </c>
      <c r="W8" s="312">
        <v>1552994</v>
      </c>
      <c r="X8" s="312">
        <v>1559746</v>
      </c>
      <c r="Y8" s="312">
        <v>1509750</v>
      </c>
      <c r="Z8" s="312">
        <v>1682507</v>
      </c>
      <c r="AA8" s="312">
        <v>1736338</v>
      </c>
      <c r="AB8" s="312">
        <v>1832001</v>
      </c>
      <c r="AC8" s="312">
        <v>1973232</v>
      </c>
      <c r="AD8" s="312">
        <v>1964499</v>
      </c>
      <c r="AE8" s="312">
        <v>1791847</v>
      </c>
      <c r="AF8" s="312">
        <v>1837076</v>
      </c>
      <c r="AG8" s="312">
        <v>1860702</v>
      </c>
      <c r="AH8" s="312">
        <v>1634354</v>
      </c>
      <c r="AI8" s="312">
        <v>1740142</v>
      </c>
      <c r="AJ8" s="312">
        <v>1558908</v>
      </c>
      <c r="AK8" s="312">
        <v>1694345</v>
      </c>
      <c r="AL8" s="312">
        <v>1816925</v>
      </c>
      <c r="AM8" s="312">
        <v>1960348</v>
      </c>
      <c r="AN8" s="312">
        <v>2088930</v>
      </c>
      <c r="AO8" s="312">
        <v>2079478</v>
      </c>
      <c r="AP8" s="312">
        <v>1771779</v>
      </c>
      <c r="AQ8" s="331">
        <v>1758153</v>
      </c>
    </row>
    <row r="9" spans="1:43">
      <c r="A9" s="352" t="s">
        <v>531</v>
      </c>
      <c r="B9" s="357">
        <v>2092735</v>
      </c>
      <c r="C9" s="357">
        <v>2013320</v>
      </c>
      <c r="D9" s="357">
        <v>2314190</v>
      </c>
      <c r="E9" s="357">
        <v>2322721</v>
      </c>
      <c r="F9" s="357">
        <v>2081370</v>
      </c>
      <c r="G9" s="357">
        <v>2071940</v>
      </c>
      <c r="H9" s="357">
        <v>2211473</v>
      </c>
      <c r="I9" s="357">
        <v>2490176</v>
      </c>
      <c r="J9" s="357">
        <v>2544177</v>
      </c>
      <c r="K9" s="357">
        <v>2820579</v>
      </c>
      <c r="L9" s="357">
        <v>2738789</v>
      </c>
      <c r="M9" s="357">
        <v>2351105</v>
      </c>
      <c r="N9" s="357">
        <v>2455997</v>
      </c>
      <c r="O9" s="357">
        <v>2114003</v>
      </c>
      <c r="P9" s="357">
        <v>2390220</v>
      </c>
      <c r="Q9" s="357">
        <v>2444366</v>
      </c>
      <c r="R9" s="357">
        <v>2507343</v>
      </c>
      <c r="S9" s="357" t="s">
        <v>532</v>
      </c>
      <c r="T9" s="357" t="s">
        <v>532</v>
      </c>
      <c r="U9" s="357" t="s">
        <v>532</v>
      </c>
      <c r="V9" s="357" t="s">
        <v>532</v>
      </c>
      <c r="W9" s="357" t="s">
        <v>532</v>
      </c>
      <c r="X9" s="357" t="s">
        <v>532</v>
      </c>
      <c r="Y9" s="357" t="s">
        <v>532</v>
      </c>
      <c r="Z9" s="357" t="s">
        <v>532</v>
      </c>
      <c r="AA9" s="357" t="s">
        <v>532</v>
      </c>
      <c r="AB9" s="357" t="s">
        <v>532</v>
      </c>
      <c r="AC9" s="357" t="s">
        <v>532</v>
      </c>
      <c r="AD9" s="357" t="s">
        <v>532</v>
      </c>
      <c r="AE9" s="357" t="s">
        <v>532</v>
      </c>
      <c r="AF9" s="357" t="s">
        <v>532</v>
      </c>
      <c r="AG9" s="357" t="s">
        <v>532</v>
      </c>
      <c r="AH9" s="357" t="s">
        <v>532</v>
      </c>
      <c r="AI9" s="357" t="s">
        <v>532</v>
      </c>
      <c r="AJ9" s="357" t="s">
        <v>532</v>
      </c>
      <c r="AK9" s="357" t="s">
        <v>532</v>
      </c>
      <c r="AL9" s="357" t="s">
        <v>532</v>
      </c>
      <c r="AM9" s="357" t="s">
        <v>532</v>
      </c>
      <c r="AN9" s="357" t="s">
        <v>532</v>
      </c>
      <c r="AO9" s="357" t="s">
        <v>532</v>
      </c>
      <c r="AP9" s="357"/>
      <c r="AQ9" s="358"/>
    </row>
    <row r="10" spans="1:43">
      <c r="A10" s="351" t="s">
        <v>533</v>
      </c>
      <c r="B10" s="354"/>
      <c r="C10" s="354"/>
      <c r="D10" s="354"/>
      <c r="E10" s="354"/>
      <c r="F10" s="354"/>
      <c r="G10" s="354"/>
      <c r="H10" s="354"/>
      <c r="I10" s="354"/>
      <c r="J10" s="354"/>
      <c r="K10" s="354"/>
      <c r="L10" s="354"/>
      <c r="M10" s="354"/>
      <c r="N10" s="354"/>
      <c r="O10" s="354"/>
      <c r="P10" s="354"/>
      <c r="Q10" s="354"/>
      <c r="R10" s="354"/>
      <c r="S10" s="354"/>
      <c r="T10" s="354"/>
      <c r="U10" s="354"/>
      <c r="V10" s="354"/>
      <c r="W10" s="354"/>
      <c r="X10" s="354"/>
      <c r="Y10" s="354"/>
      <c r="Z10" s="354"/>
      <c r="AA10" s="354"/>
      <c r="AB10" s="354"/>
      <c r="AC10" s="354"/>
      <c r="AD10" s="354"/>
      <c r="AE10" s="354"/>
      <c r="AF10" s="354"/>
      <c r="AG10" s="354"/>
      <c r="AH10" s="354"/>
      <c r="AI10" s="354"/>
      <c r="AJ10" s="354"/>
      <c r="AK10" s="354"/>
      <c r="AL10" s="354"/>
      <c r="AM10" s="354"/>
      <c r="AN10" s="354"/>
      <c r="AO10" s="354"/>
      <c r="AP10" s="354"/>
      <c r="AQ10" s="359"/>
    </row>
    <row r="11" spans="1:43">
      <c r="A11" s="332" t="s">
        <v>528</v>
      </c>
      <c r="B11" s="312">
        <v>6376825</v>
      </c>
      <c r="C11" s="312">
        <v>6253096</v>
      </c>
      <c r="D11" s="312">
        <v>5073358</v>
      </c>
      <c r="E11" s="312">
        <v>6781184</v>
      </c>
      <c r="F11" s="312">
        <v>7773332</v>
      </c>
      <c r="G11" s="312">
        <v>8184821</v>
      </c>
      <c r="H11" s="312">
        <v>7828783</v>
      </c>
      <c r="I11" s="312">
        <v>7098910</v>
      </c>
      <c r="J11" s="312">
        <v>7110728</v>
      </c>
      <c r="K11" s="312">
        <v>6823097</v>
      </c>
      <c r="L11" s="312">
        <v>6077449</v>
      </c>
      <c r="M11" s="312">
        <v>5438579</v>
      </c>
      <c r="N11" s="312">
        <v>5665863</v>
      </c>
      <c r="O11" s="312">
        <v>5980981</v>
      </c>
      <c r="P11" s="312">
        <v>6613983</v>
      </c>
      <c r="Q11" s="312">
        <v>6350234</v>
      </c>
      <c r="R11" s="312">
        <v>6083227</v>
      </c>
      <c r="S11" s="312">
        <v>5927281</v>
      </c>
      <c r="T11" s="312">
        <v>5554390</v>
      </c>
      <c r="U11" s="312">
        <v>5637806</v>
      </c>
      <c r="V11" s="312">
        <v>5542217</v>
      </c>
      <c r="W11" s="312">
        <v>4879119</v>
      </c>
      <c r="X11" s="312">
        <v>5018777</v>
      </c>
      <c r="Y11" s="312">
        <v>4509565</v>
      </c>
      <c r="Z11" s="312">
        <v>4229625</v>
      </c>
      <c r="AA11" s="312">
        <v>4321272</v>
      </c>
      <c r="AB11" s="312">
        <v>4366996</v>
      </c>
      <c r="AC11" s="312">
        <v>3924268</v>
      </c>
      <c r="AD11" s="312">
        <v>3776358</v>
      </c>
      <c r="AE11" s="312">
        <v>2249061</v>
      </c>
      <c r="AF11" s="312">
        <v>2731105</v>
      </c>
      <c r="AG11" s="312">
        <v>2966133</v>
      </c>
      <c r="AH11" s="312">
        <v>4109013</v>
      </c>
      <c r="AI11" s="312">
        <v>4368835</v>
      </c>
      <c r="AJ11" s="312">
        <v>4253098</v>
      </c>
      <c r="AK11" s="312">
        <v>4162808</v>
      </c>
      <c r="AL11" s="312">
        <v>3916584</v>
      </c>
      <c r="AM11" s="312">
        <v>3033216</v>
      </c>
      <c r="AN11" s="312">
        <v>2785164</v>
      </c>
      <c r="AO11" s="312">
        <v>2511711</v>
      </c>
      <c r="AP11" s="312">
        <v>1924398</v>
      </c>
      <c r="AQ11" s="331">
        <v>1563060</v>
      </c>
    </row>
    <row r="12" spans="1:43">
      <c r="A12" s="332" t="s">
        <v>534</v>
      </c>
      <c r="B12" s="312">
        <v>559721</v>
      </c>
      <c r="C12" s="312">
        <v>508134</v>
      </c>
      <c r="D12" s="312">
        <v>352781</v>
      </c>
      <c r="E12" s="312">
        <v>537839</v>
      </c>
      <c r="F12" s="312">
        <v>591454</v>
      </c>
      <c r="G12" s="312">
        <v>665524</v>
      </c>
      <c r="H12" s="312">
        <v>647660</v>
      </c>
      <c r="I12" s="312">
        <v>598663</v>
      </c>
      <c r="J12" s="312">
        <v>667936</v>
      </c>
      <c r="K12" s="312">
        <v>626322</v>
      </c>
      <c r="L12" s="312">
        <v>547878</v>
      </c>
      <c r="M12" s="312">
        <v>532902</v>
      </c>
      <c r="N12" s="312">
        <v>520286</v>
      </c>
      <c r="O12" s="312">
        <v>488932</v>
      </c>
      <c r="P12" s="312">
        <v>585045</v>
      </c>
      <c r="Q12" s="312">
        <v>522016</v>
      </c>
      <c r="R12" s="312">
        <v>535277</v>
      </c>
      <c r="S12" s="312">
        <v>244247</v>
      </c>
      <c r="T12" s="312">
        <v>206000</v>
      </c>
      <c r="U12" s="312">
        <v>272259</v>
      </c>
      <c r="V12" s="312">
        <v>254497</v>
      </c>
      <c r="W12" s="312">
        <v>219151</v>
      </c>
      <c r="X12" s="312">
        <v>250000</v>
      </c>
      <c r="Y12" s="312">
        <v>240000</v>
      </c>
      <c r="Z12" s="312">
        <v>270000</v>
      </c>
      <c r="AA12" s="312" t="s">
        <v>535</v>
      </c>
      <c r="AB12" s="312">
        <v>275000</v>
      </c>
      <c r="AC12" s="312">
        <v>300000</v>
      </c>
      <c r="AD12" s="312">
        <v>200000</v>
      </c>
      <c r="AE12" s="312">
        <v>100000</v>
      </c>
      <c r="AF12" s="312">
        <v>110000</v>
      </c>
      <c r="AG12" s="312">
        <v>150000</v>
      </c>
      <c r="AH12" s="312">
        <v>200000</v>
      </c>
      <c r="AI12" s="312">
        <v>210000</v>
      </c>
      <c r="AJ12" s="312" t="s">
        <v>100</v>
      </c>
      <c r="AK12" s="312" t="s">
        <v>100</v>
      </c>
      <c r="AL12" s="312" t="s">
        <v>100</v>
      </c>
      <c r="AM12" s="312" t="s">
        <v>100</v>
      </c>
      <c r="AN12" s="312" t="s">
        <v>100</v>
      </c>
      <c r="AO12" s="312" t="s">
        <v>100</v>
      </c>
      <c r="AP12" s="312" t="s">
        <v>100</v>
      </c>
      <c r="AQ12" s="331" t="s">
        <v>100</v>
      </c>
    </row>
    <row r="13" spans="1:43">
      <c r="A13" s="332" t="s">
        <v>530</v>
      </c>
      <c r="B13" s="312">
        <v>3248226</v>
      </c>
      <c r="C13" s="312">
        <v>2998561</v>
      </c>
      <c r="D13" s="312">
        <v>3068232</v>
      </c>
      <c r="E13" s="312">
        <v>3690985</v>
      </c>
      <c r="F13" s="312">
        <v>3559427</v>
      </c>
      <c r="G13" s="312">
        <v>2838000</v>
      </c>
      <c r="H13" s="312" t="s">
        <v>150</v>
      </c>
      <c r="I13" s="312">
        <v>3196000</v>
      </c>
      <c r="J13" s="312">
        <v>3004000</v>
      </c>
      <c r="K13" s="312">
        <v>2699000</v>
      </c>
      <c r="L13" s="312">
        <v>2403323</v>
      </c>
      <c r="M13" s="312">
        <v>2037899</v>
      </c>
      <c r="N13" s="312">
        <v>1936560</v>
      </c>
      <c r="O13" s="312">
        <v>1776192</v>
      </c>
      <c r="P13" s="312">
        <v>1735214</v>
      </c>
      <c r="Q13" s="312">
        <v>1506286</v>
      </c>
      <c r="R13" s="312">
        <v>1273171</v>
      </c>
      <c r="S13" s="312">
        <v>1390002</v>
      </c>
      <c r="T13" s="312">
        <v>1378233</v>
      </c>
      <c r="U13" s="312">
        <v>1718860</v>
      </c>
      <c r="V13" s="312">
        <v>2019000</v>
      </c>
      <c r="W13" s="312">
        <v>2100000</v>
      </c>
      <c r="X13" s="312">
        <v>2200000</v>
      </c>
      <c r="Y13" s="312">
        <v>2070000</v>
      </c>
      <c r="Z13" s="312">
        <v>2200000</v>
      </c>
      <c r="AA13" s="312">
        <v>2240000</v>
      </c>
      <c r="AB13" s="312">
        <v>2310000</v>
      </c>
      <c r="AC13" s="312">
        <v>2365063</v>
      </c>
      <c r="AD13" s="312">
        <v>2251193</v>
      </c>
      <c r="AE13" s="312">
        <v>1837062</v>
      </c>
      <c r="AF13" s="312">
        <v>1848265</v>
      </c>
      <c r="AG13" s="312">
        <v>1849897</v>
      </c>
      <c r="AH13" s="312">
        <v>2125325</v>
      </c>
      <c r="AI13" s="312">
        <v>2153982</v>
      </c>
      <c r="AJ13" s="312">
        <v>2098245</v>
      </c>
      <c r="AK13" s="312">
        <v>1921703</v>
      </c>
      <c r="AL13" s="312">
        <v>1720674</v>
      </c>
      <c r="AM13" s="312">
        <v>1472564</v>
      </c>
      <c r="AN13" s="312">
        <v>1216691</v>
      </c>
      <c r="AO13" s="312" t="s">
        <v>100</v>
      </c>
      <c r="AP13" s="312" t="s">
        <v>100</v>
      </c>
      <c r="AQ13" s="331" t="s">
        <v>100</v>
      </c>
    </row>
    <row r="14" spans="1:43">
      <c r="A14" s="352" t="s">
        <v>531</v>
      </c>
      <c r="B14" s="357">
        <v>9065330</v>
      </c>
      <c r="C14" s="357">
        <v>8743523</v>
      </c>
      <c r="D14" s="357">
        <v>7788809</v>
      </c>
      <c r="E14" s="357">
        <v>9934330</v>
      </c>
      <c r="F14" s="357">
        <v>10741305</v>
      </c>
      <c r="G14" s="357">
        <v>10357297</v>
      </c>
      <c r="H14" s="357" t="s">
        <v>150</v>
      </c>
      <c r="I14" s="357">
        <v>9696247</v>
      </c>
      <c r="J14" s="357">
        <v>9446792</v>
      </c>
      <c r="K14" s="357">
        <v>8895775</v>
      </c>
      <c r="L14" s="357">
        <v>7932894</v>
      </c>
      <c r="M14" s="357">
        <v>6943576</v>
      </c>
      <c r="N14" s="357">
        <v>7082137</v>
      </c>
      <c r="O14" s="357">
        <v>7268241</v>
      </c>
      <c r="P14" s="357">
        <v>7764152</v>
      </c>
      <c r="Q14" s="357">
        <v>7334504</v>
      </c>
      <c r="R14" s="357">
        <v>6821121</v>
      </c>
      <c r="S14" s="357">
        <v>7073036</v>
      </c>
      <c r="T14" s="357">
        <v>6726623</v>
      </c>
      <c r="U14" s="357">
        <v>7084407</v>
      </c>
      <c r="V14" s="357">
        <v>7306720</v>
      </c>
      <c r="W14" s="357">
        <v>6759968</v>
      </c>
      <c r="X14" s="357">
        <v>6968777</v>
      </c>
      <c r="Y14" s="357">
        <v>6339565</v>
      </c>
      <c r="Z14" s="357">
        <v>6159625</v>
      </c>
      <c r="AA14" s="357">
        <v>6281272</v>
      </c>
      <c r="AB14" s="357">
        <v>6401996</v>
      </c>
      <c r="AC14" s="357">
        <v>5989331</v>
      </c>
      <c r="AD14" s="357">
        <v>5827551</v>
      </c>
      <c r="AE14" s="357">
        <v>3986123</v>
      </c>
      <c r="AF14" s="357">
        <v>4469370</v>
      </c>
      <c r="AG14" s="357">
        <v>4666030</v>
      </c>
      <c r="AH14" s="357">
        <v>6034338</v>
      </c>
      <c r="AI14" s="357">
        <v>6312817</v>
      </c>
      <c r="AJ14" s="357" t="s">
        <v>100</v>
      </c>
      <c r="AK14" s="357" t="s">
        <v>100</v>
      </c>
      <c r="AL14" s="357" t="s">
        <v>100</v>
      </c>
      <c r="AM14" s="357" t="s">
        <v>100</v>
      </c>
      <c r="AN14" s="357" t="s">
        <v>100</v>
      </c>
      <c r="AO14" s="357" t="s">
        <v>100</v>
      </c>
      <c r="AP14" s="357" t="s">
        <v>100</v>
      </c>
      <c r="AQ14" s="358" t="s">
        <v>100</v>
      </c>
    </row>
    <row r="15" spans="1:43">
      <c r="A15" s="351" t="s">
        <v>536</v>
      </c>
      <c r="B15" s="354"/>
      <c r="C15" s="354"/>
      <c r="D15" s="354"/>
      <c r="E15" s="354"/>
      <c r="F15" s="354"/>
      <c r="G15" s="354"/>
      <c r="H15" s="354"/>
      <c r="I15" s="354"/>
      <c r="J15" s="354"/>
      <c r="K15" s="354"/>
      <c r="L15" s="354"/>
      <c r="M15" s="354"/>
      <c r="N15" s="354"/>
      <c r="O15" s="354"/>
      <c r="P15" s="354"/>
      <c r="Q15" s="354"/>
      <c r="R15" s="354"/>
      <c r="S15" s="354"/>
      <c r="T15" s="354"/>
      <c r="U15" s="354"/>
      <c r="V15" s="354"/>
      <c r="W15" s="354"/>
      <c r="X15" s="354"/>
      <c r="Y15" s="354"/>
      <c r="Z15" s="354"/>
      <c r="AA15" s="354"/>
      <c r="AB15" s="354"/>
      <c r="AC15" s="354"/>
      <c r="AD15" s="354"/>
      <c r="AE15" s="354"/>
      <c r="AF15" s="354"/>
      <c r="AG15" s="354"/>
      <c r="AH15" s="354"/>
      <c r="AI15" s="354"/>
      <c r="AJ15" s="354"/>
      <c r="AK15" s="354"/>
      <c r="AL15" s="354"/>
      <c r="AM15" s="354"/>
      <c r="AN15" s="354"/>
      <c r="AO15" s="354"/>
      <c r="AP15" s="354"/>
      <c r="AQ15" s="359"/>
    </row>
    <row r="16" spans="1:43">
      <c r="A16" s="332" t="s">
        <v>528</v>
      </c>
      <c r="B16" s="312">
        <v>7038108</v>
      </c>
      <c r="C16" s="312">
        <v>6974131</v>
      </c>
      <c r="D16" s="312">
        <v>6881586</v>
      </c>
      <c r="E16" s="312">
        <v>7151888</v>
      </c>
      <c r="F16" s="312">
        <v>7073173</v>
      </c>
      <c r="G16" s="312">
        <v>7646816</v>
      </c>
      <c r="H16" s="312">
        <v>7809809</v>
      </c>
      <c r="I16" s="312">
        <v>7891087</v>
      </c>
      <c r="J16" s="312">
        <v>8198400</v>
      </c>
      <c r="K16" s="312">
        <v>9052406</v>
      </c>
      <c r="L16" s="312">
        <v>9947972</v>
      </c>
      <c r="M16" s="312">
        <v>9753069</v>
      </c>
      <c r="N16" s="312">
        <v>9378694</v>
      </c>
      <c r="O16" s="312">
        <v>8497094</v>
      </c>
      <c r="P16" s="312">
        <v>7801218</v>
      </c>
      <c r="Q16" s="312">
        <v>7611753</v>
      </c>
      <c r="R16" s="312">
        <v>7863763</v>
      </c>
      <c r="S16" s="312">
        <v>8492080</v>
      </c>
      <c r="T16" s="312">
        <v>8055763</v>
      </c>
      <c r="U16" s="312">
        <v>8098472</v>
      </c>
      <c r="V16" s="312">
        <v>8362590</v>
      </c>
      <c r="W16" s="312">
        <v>8117582</v>
      </c>
      <c r="X16" s="312">
        <v>8619608</v>
      </c>
      <c r="Y16" s="312">
        <v>8478328</v>
      </c>
      <c r="Z16" s="312">
        <v>8720385</v>
      </c>
      <c r="AA16" s="312">
        <v>9016735</v>
      </c>
      <c r="AB16" s="312">
        <v>9754903</v>
      </c>
      <c r="AC16" s="312">
        <v>9944637</v>
      </c>
      <c r="AD16" s="312">
        <v>9916149</v>
      </c>
      <c r="AE16" s="312">
        <v>6862161</v>
      </c>
      <c r="AF16" s="312">
        <v>8307382</v>
      </c>
      <c r="AG16" s="312">
        <v>7158525</v>
      </c>
      <c r="AH16" s="312">
        <v>8554503</v>
      </c>
      <c r="AI16" s="312">
        <v>8189323</v>
      </c>
      <c r="AJ16" s="312">
        <v>8277070</v>
      </c>
      <c r="AK16" s="312">
        <v>7830722</v>
      </c>
      <c r="AL16" s="312">
        <v>7873886</v>
      </c>
      <c r="AM16" s="312">
        <v>8347836</v>
      </c>
      <c r="AN16" s="312">
        <v>8359286</v>
      </c>
      <c r="AO16" s="312">
        <v>8329130</v>
      </c>
      <c r="AP16" s="312">
        <v>6960411</v>
      </c>
      <c r="AQ16" s="331">
        <v>6619242</v>
      </c>
    </row>
    <row r="17" spans="1:43">
      <c r="A17" s="332" t="s">
        <v>534</v>
      </c>
      <c r="B17" s="312">
        <v>3947160</v>
      </c>
      <c r="C17" s="312">
        <v>3946542</v>
      </c>
      <c r="D17" s="312">
        <v>3770036</v>
      </c>
      <c r="E17" s="312">
        <v>3806396</v>
      </c>
      <c r="F17" s="312">
        <v>3971888</v>
      </c>
      <c r="G17" s="312">
        <v>4426763</v>
      </c>
      <c r="H17" s="312">
        <v>4572791</v>
      </c>
      <c r="I17" s="312">
        <v>4507714</v>
      </c>
      <c r="J17" s="312">
        <v>4431888</v>
      </c>
      <c r="K17" s="312">
        <v>4391869</v>
      </c>
      <c r="L17" s="312">
        <v>4482274</v>
      </c>
      <c r="M17" s="312">
        <v>4452233</v>
      </c>
      <c r="N17" s="312">
        <v>4408884</v>
      </c>
      <c r="O17" s="312">
        <v>3910605</v>
      </c>
      <c r="P17" s="312">
        <v>3360668</v>
      </c>
      <c r="Q17" s="312">
        <v>2896217</v>
      </c>
      <c r="R17" s="312">
        <v>2860080</v>
      </c>
      <c r="S17" s="312">
        <v>3579131</v>
      </c>
      <c r="T17" s="312">
        <v>3684150</v>
      </c>
      <c r="U17" s="312">
        <v>3757450</v>
      </c>
      <c r="V17" s="312">
        <v>3795854</v>
      </c>
      <c r="W17" s="312">
        <v>3568797</v>
      </c>
      <c r="X17" s="312">
        <v>4012371</v>
      </c>
      <c r="Y17" s="312">
        <v>4080494</v>
      </c>
      <c r="Z17" s="312">
        <v>4214027</v>
      </c>
      <c r="AA17" s="312">
        <v>4363168</v>
      </c>
      <c r="AB17" s="312">
        <v>5295497</v>
      </c>
      <c r="AC17" s="312">
        <v>5811862</v>
      </c>
      <c r="AD17" s="312">
        <v>5915429</v>
      </c>
      <c r="AE17" s="312">
        <v>3208639</v>
      </c>
      <c r="AF17" s="312">
        <v>4272256</v>
      </c>
      <c r="AG17" s="312">
        <v>3930024</v>
      </c>
      <c r="AH17" s="312">
        <v>4198494</v>
      </c>
      <c r="AI17" s="312">
        <v>4065553</v>
      </c>
      <c r="AJ17" s="312">
        <v>3836000</v>
      </c>
      <c r="AK17" s="312">
        <v>3970003</v>
      </c>
      <c r="AL17" s="312">
        <v>4118496</v>
      </c>
      <c r="AM17" s="312">
        <v>4218429</v>
      </c>
      <c r="AN17" s="312">
        <v>4357783</v>
      </c>
      <c r="AO17" s="312">
        <v>4372645</v>
      </c>
      <c r="AP17" s="312">
        <v>3407999</v>
      </c>
      <c r="AQ17" s="331">
        <v>3367590</v>
      </c>
    </row>
    <row r="18" spans="1:43">
      <c r="A18" s="332" t="s">
        <v>530</v>
      </c>
      <c r="B18" s="312">
        <v>46285</v>
      </c>
      <c r="C18" s="312">
        <v>31877</v>
      </c>
      <c r="D18" s="312">
        <v>36462</v>
      </c>
      <c r="E18" s="312">
        <v>37281</v>
      </c>
      <c r="F18" s="312">
        <v>44128</v>
      </c>
      <c r="G18" s="312">
        <v>52225</v>
      </c>
      <c r="H18" s="312">
        <v>73466</v>
      </c>
      <c r="I18" s="312">
        <v>108339</v>
      </c>
      <c r="J18" s="312">
        <v>150629</v>
      </c>
      <c r="K18" s="312">
        <v>195312</v>
      </c>
      <c r="L18" s="312">
        <v>251169</v>
      </c>
      <c r="M18" s="312">
        <v>197184</v>
      </c>
      <c r="N18" s="312">
        <v>181417</v>
      </c>
      <c r="O18" s="312">
        <v>195090</v>
      </c>
      <c r="P18" s="312">
        <v>276161</v>
      </c>
      <c r="Q18" s="312">
        <v>362265</v>
      </c>
      <c r="R18" s="312">
        <v>393392</v>
      </c>
      <c r="S18" s="312">
        <v>371113</v>
      </c>
      <c r="T18" s="312">
        <v>265848</v>
      </c>
      <c r="U18" s="312">
        <v>271436</v>
      </c>
      <c r="V18" s="312">
        <v>267767</v>
      </c>
      <c r="W18" s="312">
        <v>268514</v>
      </c>
      <c r="X18" s="312">
        <v>272994</v>
      </c>
      <c r="Y18" s="312">
        <v>277318</v>
      </c>
      <c r="Z18" s="312">
        <v>241426</v>
      </c>
      <c r="AA18" s="312">
        <v>282654</v>
      </c>
      <c r="AB18" s="312">
        <v>278726</v>
      </c>
      <c r="AC18" s="312">
        <v>291387</v>
      </c>
      <c r="AD18" s="312">
        <v>228255</v>
      </c>
      <c r="AE18" s="312">
        <v>145687</v>
      </c>
      <c r="AF18" s="312">
        <v>230791</v>
      </c>
      <c r="AG18" s="312">
        <v>273798</v>
      </c>
      <c r="AH18" s="312">
        <v>333380</v>
      </c>
      <c r="AI18" s="312">
        <v>343730</v>
      </c>
      <c r="AJ18" s="312">
        <v>336764</v>
      </c>
      <c r="AK18" s="312">
        <v>320295</v>
      </c>
      <c r="AL18" s="312">
        <v>331207</v>
      </c>
      <c r="AM18" s="312">
        <v>336950</v>
      </c>
      <c r="AN18" s="312">
        <v>358221</v>
      </c>
      <c r="AO18" s="312">
        <v>335766</v>
      </c>
      <c r="AP18" s="312">
        <v>282606</v>
      </c>
      <c r="AQ18" s="331">
        <v>314989</v>
      </c>
    </row>
    <row r="19" spans="1:43">
      <c r="A19" s="352" t="s">
        <v>531</v>
      </c>
      <c r="B19" s="357">
        <v>3137233</v>
      </c>
      <c r="C19" s="357">
        <v>3059466</v>
      </c>
      <c r="D19" s="357">
        <v>3148012</v>
      </c>
      <c r="E19" s="357">
        <v>3382773</v>
      </c>
      <c r="F19" s="357">
        <v>3145413</v>
      </c>
      <c r="G19" s="357">
        <v>3272278</v>
      </c>
      <c r="H19" s="357">
        <v>3310484</v>
      </c>
      <c r="I19" s="357">
        <v>3491712</v>
      </c>
      <c r="J19" s="357">
        <v>3917141</v>
      </c>
      <c r="K19" s="357">
        <v>4855849</v>
      </c>
      <c r="L19" s="357">
        <v>5716867</v>
      </c>
      <c r="M19" s="357">
        <v>5498020</v>
      </c>
      <c r="N19" s="357">
        <v>5151227</v>
      </c>
      <c r="O19" s="357">
        <v>4781579</v>
      </c>
      <c r="P19" s="357">
        <v>4716711</v>
      </c>
      <c r="Q19" s="357">
        <v>5077801</v>
      </c>
      <c r="R19" s="357">
        <v>5397075</v>
      </c>
      <c r="S19" s="357">
        <v>5284062</v>
      </c>
      <c r="T19" s="357">
        <v>4637461</v>
      </c>
      <c r="U19" s="357">
        <v>4612458</v>
      </c>
      <c r="V19" s="357">
        <v>4834503</v>
      </c>
      <c r="W19" s="357">
        <v>4817299</v>
      </c>
      <c r="X19" s="357">
        <v>4880231</v>
      </c>
      <c r="Y19" s="357">
        <v>4675152</v>
      </c>
      <c r="Z19" s="357">
        <v>4747784</v>
      </c>
      <c r="AA19" s="357">
        <v>4936221</v>
      </c>
      <c r="AB19" s="357">
        <v>4738132</v>
      </c>
      <c r="AC19" s="357">
        <v>4424162</v>
      </c>
      <c r="AD19" s="357">
        <v>4228975</v>
      </c>
      <c r="AE19" s="357">
        <v>3799209</v>
      </c>
      <c r="AF19" s="357">
        <v>4265917</v>
      </c>
      <c r="AG19" s="357">
        <v>3502299</v>
      </c>
      <c r="AH19" s="357">
        <v>4689389</v>
      </c>
      <c r="AI19" s="357">
        <v>4467500</v>
      </c>
      <c r="AJ19" s="357">
        <v>4777834</v>
      </c>
      <c r="AK19" s="357">
        <v>4181014</v>
      </c>
      <c r="AL19" s="357">
        <v>4086597</v>
      </c>
      <c r="AM19" s="357">
        <v>4466357</v>
      </c>
      <c r="AN19" s="357">
        <v>4359724</v>
      </c>
      <c r="AO19" s="357">
        <v>4292251</v>
      </c>
      <c r="AP19" s="357">
        <v>3835018</v>
      </c>
      <c r="AQ19" s="358">
        <v>3566641</v>
      </c>
    </row>
    <row r="20" spans="1:43">
      <c r="A20" s="353" t="s">
        <v>537</v>
      </c>
      <c r="B20" s="313"/>
      <c r="C20" s="313"/>
      <c r="D20" s="313"/>
      <c r="E20" s="313"/>
      <c r="F20" s="313"/>
      <c r="G20" s="313"/>
      <c r="H20" s="313"/>
      <c r="I20" s="313"/>
      <c r="J20" s="313"/>
      <c r="K20" s="313"/>
      <c r="L20" s="313"/>
      <c r="M20" s="313"/>
      <c r="N20" s="313"/>
      <c r="O20" s="313"/>
      <c r="P20" s="313"/>
      <c r="Q20" s="313"/>
      <c r="R20" s="313"/>
      <c r="S20" s="313"/>
      <c r="T20" s="313"/>
      <c r="U20" s="313"/>
      <c r="V20" s="313"/>
      <c r="W20" s="313"/>
      <c r="X20" s="313"/>
      <c r="Y20" s="313"/>
      <c r="Z20" s="313"/>
      <c r="AA20" s="313"/>
      <c r="AB20" s="313"/>
      <c r="AC20" s="313"/>
      <c r="AD20" s="313"/>
      <c r="AE20" s="313"/>
      <c r="AF20" s="313"/>
      <c r="AG20" s="313"/>
      <c r="AH20" s="313"/>
      <c r="AI20" s="313"/>
      <c r="AJ20" s="313"/>
      <c r="AK20" s="313"/>
      <c r="AL20" s="313"/>
      <c r="AM20" s="313"/>
      <c r="AN20" s="313"/>
      <c r="AO20" s="313"/>
      <c r="AP20" s="313"/>
      <c r="AQ20" s="360"/>
    </row>
    <row r="21" spans="1:43">
      <c r="A21" s="332" t="s">
        <v>528</v>
      </c>
      <c r="B21" s="312">
        <v>3520934</v>
      </c>
      <c r="C21" s="312">
        <v>3577807</v>
      </c>
      <c r="D21" s="312">
        <v>3761436</v>
      </c>
      <c r="E21" s="312">
        <v>3877641</v>
      </c>
      <c r="F21" s="312">
        <v>3790164</v>
      </c>
      <c r="G21" s="312">
        <v>4166686</v>
      </c>
      <c r="H21" s="312">
        <v>4310828</v>
      </c>
      <c r="I21" s="312">
        <v>4373629</v>
      </c>
      <c r="J21" s="312">
        <v>4346283</v>
      </c>
      <c r="K21" s="312">
        <v>4563673</v>
      </c>
      <c r="L21" s="312">
        <v>4660657</v>
      </c>
      <c r="M21" s="312">
        <v>4659480</v>
      </c>
      <c r="N21" s="312">
        <v>4863721</v>
      </c>
      <c r="O21" s="312">
        <v>3753341</v>
      </c>
      <c r="P21" s="312">
        <v>4093685</v>
      </c>
      <c r="Q21" s="312">
        <v>4360235</v>
      </c>
      <c r="R21" s="312">
        <v>4539583</v>
      </c>
      <c r="S21" s="312">
        <v>4678022</v>
      </c>
      <c r="T21" s="312">
        <v>5348115</v>
      </c>
      <c r="U21" s="312">
        <v>5309242</v>
      </c>
      <c r="V21" s="312">
        <v>5131918</v>
      </c>
      <c r="W21" s="312">
        <v>5299704</v>
      </c>
      <c r="X21" s="312">
        <v>5123238</v>
      </c>
      <c r="Y21" s="312">
        <v>5145403</v>
      </c>
      <c r="Z21" s="312">
        <v>5192101</v>
      </c>
      <c r="AA21" s="312">
        <v>5350187</v>
      </c>
      <c r="AB21" s="312">
        <v>5398508</v>
      </c>
      <c r="AC21" s="312">
        <v>5709139</v>
      </c>
      <c r="AD21" s="312">
        <v>5532030</v>
      </c>
      <c r="AE21" s="312">
        <v>4964523</v>
      </c>
      <c r="AF21" s="312">
        <v>5552409</v>
      </c>
      <c r="AG21" s="312">
        <v>5871918</v>
      </c>
      <c r="AH21" s="312">
        <v>5388459</v>
      </c>
      <c r="AI21" s="312">
        <v>5439904</v>
      </c>
      <c r="AJ21" s="312">
        <v>5604026</v>
      </c>
      <c r="AK21" s="312">
        <v>5708138</v>
      </c>
      <c r="AL21" s="312">
        <v>5746808</v>
      </c>
      <c r="AM21" s="312">
        <v>5645581</v>
      </c>
      <c r="AN21" s="312">
        <v>5120409</v>
      </c>
      <c r="AO21" s="312">
        <v>4663749</v>
      </c>
      <c r="AP21" s="312">
        <v>3515488</v>
      </c>
      <c r="AQ21" s="331">
        <v>3096165</v>
      </c>
    </row>
    <row r="22" spans="1:43">
      <c r="A22" s="332" t="s">
        <v>534</v>
      </c>
      <c r="B22" s="312">
        <v>1873494</v>
      </c>
      <c r="C22" s="312">
        <v>1949479</v>
      </c>
      <c r="D22" s="312">
        <v>2194230</v>
      </c>
      <c r="E22" s="312">
        <v>2188810</v>
      </c>
      <c r="F22" s="312">
        <v>2232995</v>
      </c>
      <c r="G22" s="312">
        <v>2568053</v>
      </c>
      <c r="H22" s="312">
        <v>2520407</v>
      </c>
      <c r="I22" s="312">
        <v>2451251</v>
      </c>
      <c r="J22" s="312">
        <v>2507067</v>
      </c>
      <c r="K22" s="312">
        <v>2721829</v>
      </c>
      <c r="L22" s="312">
        <v>2597722</v>
      </c>
      <c r="M22" s="312">
        <v>2184560</v>
      </c>
      <c r="N22" s="312">
        <v>2570015</v>
      </c>
      <c r="O22" s="312">
        <v>2056613</v>
      </c>
      <c r="P22" s="312">
        <v>2269895</v>
      </c>
      <c r="Q22" s="312">
        <v>2465232</v>
      </c>
      <c r="R22" s="312">
        <v>2650396</v>
      </c>
      <c r="S22" s="312">
        <v>2816688</v>
      </c>
      <c r="T22" s="312">
        <v>3269367</v>
      </c>
      <c r="U22" s="312">
        <v>3438019</v>
      </c>
      <c r="V22" s="312">
        <v>3455101</v>
      </c>
      <c r="W22" s="312">
        <v>3639892</v>
      </c>
      <c r="X22" s="312">
        <v>3623305</v>
      </c>
      <c r="Y22" s="312">
        <v>3665770</v>
      </c>
      <c r="Z22" s="312">
        <v>3666524</v>
      </c>
      <c r="AA22" s="312">
        <v>3795361</v>
      </c>
      <c r="AB22" s="312">
        <v>3893002</v>
      </c>
      <c r="AC22" s="312">
        <v>4303754</v>
      </c>
      <c r="AD22" s="312">
        <v>4131660</v>
      </c>
      <c r="AE22" s="312">
        <v>3425626</v>
      </c>
      <c r="AF22" s="312">
        <v>4238759</v>
      </c>
      <c r="AG22" s="312">
        <v>4516402</v>
      </c>
      <c r="AH22" s="312">
        <v>4131279</v>
      </c>
      <c r="AI22" s="312">
        <v>4197516</v>
      </c>
      <c r="AJ22" s="312">
        <v>4303127</v>
      </c>
      <c r="AK22" s="312">
        <v>4406206</v>
      </c>
      <c r="AL22" s="312">
        <v>4411152</v>
      </c>
      <c r="AM22" s="312">
        <v>4378108</v>
      </c>
      <c r="AN22" s="312">
        <v>3992796</v>
      </c>
      <c r="AO22" s="312">
        <v>3487321</v>
      </c>
      <c r="AP22" s="312">
        <v>2646644</v>
      </c>
      <c r="AQ22" s="331">
        <v>2374096</v>
      </c>
    </row>
    <row r="23" spans="1:43">
      <c r="A23" s="332" t="s">
        <v>530</v>
      </c>
      <c r="B23" s="312">
        <v>1026790</v>
      </c>
      <c r="C23" s="312">
        <v>936610</v>
      </c>
      <c r="D23" s="312">
        <v>837358</v>
      </c>
      <c r="E23" s="312">
        <v>1072352</v>
      </c>
      <c r="F23" s="312">
        <v>1108566</v>
      </c>
      <c r="G23" s="312">
        <v>1084398</v>
      </c>
      <c r="H23" s="312">
        <v>1288494</v>
      </c>
      <c r="I23" s="312">
        <v>1339152</v>
      </c>
      <c r="J23" s="312">
        <v>1253304</v>
      </c>
      <c r="K23" s="312">
        <v>1326243</v>
      </c>
      <c r="L23" s="312">
        <v>1677798</v>
      </c>
      <c r="M23" s="312">
        <v>2360052</v>
      </c>
      <c r="N23" s="312">
        <v>2102074</v>
      </c>
      <c r="O23" s="312">
        <v>1574353</v>
      </c>
      <c r="P23" s="312">
        <v>1825394</v>
      </c>
      <c r="Q23" s="312">
        <v>1098547</v>
      </c>
      <c r="R23" s="312">
        <v>1197374</v>
      </c>
      <c r="S23" s="312">
        <v>1199808</v>
      </c>
      <c r="T23" s="312">
        <v>1303959</v>
      </c>
      <c r="U23" s="312">
        <v>1742432</v>
      </c>
      <c r="V23" s="312">
        <v>1623191</v>
      </c>
      <c r="W23" s="312">
        <v>1590659</v>
      </c>
      <c r="X23" s="312">
        <v>1638964</v>
      </c>
      <c r="Y23" s="312">
        <v>1697964</v>
      </c>
      <c r="Z23" s="312">
        <v>1688316</v>
      </c>
      <c r="AA23" s="312">
        <v>1730655</v>
      </c>
      <c r="AB23" s="312">
        <v>1853329</v>
      </c>
      <c r="AC23" s="312">
        <v>1706707</v>
      </c>
      <c r="AD23" s="312">
        <v>1631147</v>
      </c>
      <c r="AE23" s="312">
        <v>2192257</v>
      </c>
      <c r="AF23" s="312">
        <v>1590977</v>
      </c>
      <c r="AG23" s="312">
        <v>1793258</v>
      </c>
      <c r="AH23" s="312">
        <v>1761533</v>
      </c>
      <c r="AI23" s="312">
        <v>1685407</v>
      </c>
      <c r="AJ23" s="312" t="s">
        <v>100</v>
      </c>
      <c r="AK23" s="312" t="s">
        <v>100</v>
      </c>
      <c r="AL23" s="312" t="s">
        <v>100</v>
      </c>
      <c r="AM23" s="312" t="s">
        <v>100</v>
      </c>
      <c r="AN23" s="312" t="s">
        <v>100</v>
      </c>
      <c r="AO23" s="312" t="s">
        <v>100</v>
      </c>
      <c r="AP23" s="312" t="s">
        <v>100</v>
      </c>
      <c r="AQ23" s="331" t="s">
        <v>100</v>
      </c>
    </row>
    <row r="24" spans="1:43">
      <c r="A24" s="352" t="s">
        <v>531</v>
      </c>
      <c r="B24" s="357">
        <v>2674230</v>
      </c>
      <c r="C24" s="357">
        <v>2564938</v>
      </c>
      <c r="D24" s="357">
        <v>2404564</v>
      </c>
      <c r="E24" s="357">
        <v>2761183</v>
      </c>
      <c r="F24" s="357">
        <v>2665735</v>
      </c>
      <c r="G24" s="357">
        <v>2683031</v>
      </c>
      <c r="H24" s="357">
        <v>3078915</v>
      </c>
      <c r="I24" s="357">
        <v>3261530</v>
      </c>
      <c r="J24" s="357">
        <v>3092520</v>
      </c>
      <c r="K24" s="357">
        <v>3168087</v>
      </c>
      <c r="L24" s="357">
        <v>3740733</v>
      </c>
      <c r="M24" s="357">
        <v>4834972</v>
      </c>
      <c r="N24" s="357">
        <v>4395780</v>
      </c>
      <c r="O24" s="357">
        <v>3271081</v>
      </c>
      <c r="P24" s="357">
        <v>3649184</v>
      </c>
      <c r="Q24" s="357">
        <v>2993550</v>
      </c>
      <c r="R24" s="357">
        <v>3086561</v>
      </c>
      <c r="S24" s="357">
        <v>3061142</v>
      </c>
      <c r="T24" s="357">
        <v>3382707</v>
      </c>
      <c r="U24" s="357">
        <v>3613655</v>
      </c>
      <c r="V24" s="357">
        <v>3300008</v>
      </c>
      <c r="W24" s="357">
        <v>3250471</v>
      </c>
      <c r="X24" s="357">
        <v>3138897</v>
      </c>
      <c r="Y24" s="357">
        <v>3177597</v>
      </c>
      <c r="Z24" s="357">
        <v>3213893</v>
      </c>
      <c r="AA24" s="357">
        <v>3285481</v>
      </c>
      <c r="AB24" s="357">
        <v>3358835</v>
      </c>
      <c r="AC24" s="357">
        <v>3112092</v>
      </c>
      <c r="AD24" s="357">
        <v>3031517</v>
      </c>
      <c r="AE24" s="357">
        <v>3731154</v>
      </c>
      <c r="AF24" s="357">
        <v>2904627</v>
      </c>
      <c r="AG24" s="357">
        <v>3148774</v>
      </c>
      <c r="AH24" s="357">
        <v>3018713</v>
      </c>
      <c r="AI24" s="357">
        <v>2927795</v>
      </c>
      <c r="AJ24" s="357" t="s">
        <v>100</v>
      </c>
      <c r="AK24" s="357" t="s">
        <v>100</v>
      </c>
      <c r="AL24" s="357" t="s">
        <v>100</v>
      </c>
      <c r="AM24" s="357" t="s">
        <v>100</v>
      </c>
      <c r="AN24" s="357" t="s">
        <v>100</v>
      </c>
      <c r="AO24" s="357" t="s">
        <v>100</v>
      </c>
      <c r="AP24" s="357" t="s">
        <v>100</v>
      </c>
      <c r="AQ24" s="358" t="s">
        <v>100</v>
      </c>
    </row>
    <row r="25" spans="1:43">
      <c r="A25" s="351" t="s">
        <v>538</v>
      </c>
      <c r="B25" s="354"/>
      <c r="C25" s="354"/>
      <c r="D25" s="354"/>
      <c r="E25" s="354"/>
      <c r="F25" s="354"/>
      <c r="G25" s="354"/>
      <c r="H25" s="354"/>
      <c r="I25" s="354"/>
      <c r="J25" s="354"/>
      <c r="K25" s="354"/>
      <c r="L25" s="354"/>
      <c r="M25" s="354"/>
      <c r="N25" s="354"/>
      <c r="O25" s="354"/>
      <c r="P25" s="354"/>
      <c r="Q25" s="354"/>
      <c r="R25" s="354"/>
      <c r="S25" s="354"/>
      <c r="T25" s="354"/>
      <c r="U25" s="354"/>
      <c r="V25" s="354"/>
      <c r="W25" s="354"/>
      <c r="X25" s="354"/>
      <c r="Y25" s="354"/>
      <c r="Z25" s="354"/>
      <c r="AA25" s="354"/>
      <c r="AB25" s="354"/>
      <c r="AC25" s="354"/>
      <c r="AD25" s="354"/>
      <c r="AE25" s="354"/>
      <c r="AF25" s="354"/>
      <c r="AG25" s="354"/>
      <c r="AH25" s="354"/>
      <c r="AI25" s="354"/>
      <c r="AJ25" s="354"/>
      <c r="AK25" s="354"/>
      <c r="AL25" s="354"/>
      <c r="AM25" s="354"/>
      <c r="AN25" s="354"/>
      <c r="AO25" s="354"/>
      <c r="AP25" s="354"/>
      <c r="AQ25" s="359"/>
    </row>
    <row r="26" spans="1:43">
      <c r="A26" s="332" t="s">
        <v>528</v>
      </c>
      <c r="B26" s="312">
        <v>1445221</v>
      </c>
      <c r="C26" s="312">
        <v>1257504</v>
      </c>
      <c r="D26" s="312">
        <v>1297351</v>
      </c>
      <c r="E26" s="312">
        <v>1395531</v>
      </c>
      <c r="F26" s="312">
        <v>1439176</v>
      </c>
      <c r="G26" s="312">
        <v>1389156</v>
      </c>
      <c r="H26" s="312">
        <v>1652452</v>
      </c>
      <c r="I26" s="312">
        <v>1713300</v>
      </c>
      <c r="J26" s="312">
        <v>1884313</v>
      </c>
      <c r="K26" s="312">
        <v>1971969</v>
      </c>
      <c r="L26" s="312">
        <v>1874672</v>
      </c>
      <c r="M26" s="312">
        <v>1632904</v>
      </c>
      <c r="N26" s="312">
        <v>1476627</v>
      </c>
      <c r="O26" s="312">
        <v>1117009</v>
      </c>
      <c r="P26" s="312">
        <v>1340878</v>
      </c>
      <c r="Q26" s="312">
        <v>1422359</v>
      </c>
      <c r="R26" s="312">
        <v>1317995</v>
      </c>
      <c r="S26" s="312">
        <v>1562865</v>
      </c>
      <c r="T26" s="312">
        <v>1402382</v>
      </c>
      <c r="U26" s="312">
        <v>1410317</v>
      </c>
      <c r="V26" s="312">
        <v>1422284</v>
      </c>
      <c r="W26" s="312">
        <v>1271780</v>
      </c>
      <c r="X26" s="312">
        <v>1125769</v>
      </c>
      <c r="Y26" s="312">
        <v>1026454</v>
      </c>
      <c r="Z26" s="312">
        <v>833578</v>
      </c>
      <c r="AA26" s="312">
        <v>725528</v>
      </c>
      <c r="AB26" s="312">
        <v>892502</v>
      </c>
      <c r="AC26" s="312">
        <v>910860</v>
      </c>
      <c r="AD26" s="312">
        <v>659221</v>
      </c>
      <c r="AE26" s="312">
        <v>661100</v>
      </c>
      <c r="AF26" s="312">
        <v>573169</v>
      </c>
      <c r="AG26" s="312">
        <v>485606</v>
      </c>
      <c r="AH26" s="312">
        <v>396817</v>
      </c>
      <c r="AI26" s="312">
        <v>388465</v>
      </c>
      <c r="AJ26" s="312">
        <v>401317</v>
      </c>
      <c r="AK26" s="312">
        <v>663139</v>
      </c>
      <c r="AL26" s="312">
        <v>712971</v>
      </c>
      <c r="AM26" s="312">
        <v>742642</v>
      </c>
      <c r="AN26" s="312">
        <v>673196</v>
      </c>
      <c r="AO26" s="312">
        <v>542472</v>
      </c>
      <c r="AP26" s="312">
        <v>451718</v>
      </c>
      <c r="AQ26" s="331">
        <v>442432</v>
      </c>
    </row>
    <row r="27" spans="1:43">
      <c r="A27" s="332" t="s">
        <v>534</v>
      </c>
      <c r="B27" s="312">
        <v>551239</v>
      </c>
      <c r="C27" s="312">
        <v>423609</v>
      </c>
      <c r="D27" s="312">
        <v>437311</v>
      </c>
      <c r="E27" s="312">
        <v>491510</v>
      </c>
      <c r="F27" s="312">
        <v>480667</v>
      </c>
      <c r="G27" s="312">
        <v>449803</v>
      </c>
      <c r="H27" s="312">
        <v>603075</v>
      </c>
      <c r="I27" s="312">
        <v>641091</v>
      </c>
      <c r="J27" s="312">
        <v>686419</v>
      </c>
      <c r="K27" s="312">
        <v>694700</v>
      </c>
      <c r="L27" s="312">
        <v>742579</v>
      </c>
      <c r="M27" s="312">
        <v>638824</v>
      </c>
      <c r="N27" s="312">
        <v>550679</v>
      </c>
      <c r="O27" s="312">
        <v>403736</v>
      </c>
      <c r="P27" s="312">
        <v>541527</v>
      </c>
      <c r="Q27" s="312">
        <v>641710</v>
      </c>
      <c r="R27" s="312">
        <v>639528</v>
      </c>
      <c r="S27" s="312">
        <v>563881</v>
      </c>
      <c r="T27" s="312">
        <v>609012</v>
      </c>
      <c r="U27" s="312">
        <v>595547</v>
      </c>
      <c r="V27" s="312">
        <v>661805</v>
      </c>
      <c r="W27" s="312">
        <v>596163</v>
      </c>
      <c r="X27" s="312">
        <v>539610</v>
      </c>
      <c r="Y27" s="312">
        <v>502245</v>
      </c>
      <c r="Z27" s="312">
        <v>377754</v>
      </c>
      <c r="AA27" s="312">
        <v>272781</v>
      </c>
      <c r="AB27" s="312">
        <v>367087</v>
      </c>
      <c r="AC27" s="312">
        <v>374177</v>
      </c>
      <c r="AD27" s="312">
        <v>279670</v>
      </c>
      <c r="AE27" s="312">
        <v>251038</v>
      </c>
      <c r="AF27" s="312">
        <v>231557</v>
      </c>
      <c r="AG27" s="312">
        <v>203769</v>
      </c>
      <c r="AH27" s="312">
        <v>174514</v>
      </c>
      <c r="AI27" s="312">
        <v>169576</v>
      </c>
      <c r="AJ27" s="312">
        <v>189112</v>
      </c>
      <c r="AK27" s="312">
        <v>385738</v>
      </c>
      <c r="AL27" s="312">
        <v>398277</v>
      </c>
      <c r="AM27" s="312">
        <v>418324</v>
      </c>
      <c r="AN27" s="312">
        <v>382535</v>
      </c>
      <c r="AO27" s="312">
        <v>292415</v>
      </c>
      <c r="AP27" s="312">
        <v>420337</v>
      </c>
      <c r="AQ27" s="331">
        <v>349264</v>
      </c>
    </row>
    <row r="28" spans="1:43">
      <c r="A28" s="332" t="s">
        <v>530</v>
      </c>
      <c r="B28" s="312">
        <v>907512</v>
      </c>
      <c r="C28" s="312">
        <v>864975</v>
      </c>
      <c r="D28" s="312">
        <v>853368</v>
      </c>
      <c r="E28" s="312">
        <v>659996</v>
      </c>
      <c r="F28" s="312">
        <v>758473</v>
      </c>
      <c r="G28" s="312">
        <v>868912</v>
      </c>
      <c r="H28" s="312">
        <v>801693</v>
      </c>
      <c r="I28" s="312">
        <v>946412</v>
      </c>
      <c r="J28" s="312">
        <v>1002450</v>
      </c>
      <c r="K28" s="312">
        <v>1223149</v>
      </c>
      <c r="L28" s="312">
        <v>1281834</v>
      </c>
      <c r="M28" s="312">
        <v>1345749</v>
      </c>
      <c r="N28" s="312">
        <v>1520962</v>
      </c>
      <c r="O28" s="312">
        <v>1068354</v>
      </c>
      <c r="P28" s="312">
        <v>1086287</v>
      </c>
      <c r="Q28" s="312">
        <v>1217237</v>
      </c>
      <c r="R28" s="312">
        <v>1189704</v>
      </c>
      <c r="S28" s="312">
        <v>1639245</v>
      </c>
      <c r="T28" s="312">
        <v>1672785</v>
      </c>
      <c r="U28" s="312">
        <v>1638441</v>
      </c>
      <c r="V28" s="312">
        <v>1693551</v>
      </c>
      <c r="W28" s="312">
        <v>1711913</v>
      </c>
      <c r="X28" s="312">
        <v>1677591</v>
      </c>
      <c r="Y28" s="312">
        <v>1785000</v>
      </c>
      <c r="Z28" s="312">
        <v>1865325</v>
      </c>
      <c r="AA28" s="312">
        <v>1841981</v>
      </c>
      <c r="AB28" s="312">
        <v>1850000</v>
      </c>
      <c r="AC28" s="312">
        <v>1980000</v>
      </c>
      <c r="AD28" s="312">
        <v>1810000</v>
      </c>
      <c r="AE28" s="312">
        <v>1750000</v>
      </c>
      <c r="AF28" s="312">
        <v>1620000</v>
      </c>
      <c r="AG28" s="312">
        <v>1470000</v>
      </c>
      <c r="AH28" s="312">
        <v>1180000</v>
      </c>
      <c r="AI28" s="312">
        <v>1087254</v>
      </c>
      <c r="AJ28" s="312">
        <v>1185476</v>
      </c>
      <c r="AK28" s="312">
        <v>1450148</v>
      </c>
      <c r="AL28" s="312">
        <v>1717875</v>
      </c>
      <c r="AM28" s="312">
        <v>1785336</v>
      </c>
      <c r="AN28" s="312">
        <v>1777324</v>
      </c>
      <c r="AO28" s="312">
        <v>1706116</v>
      </c>
      <c r="AP28" s="312">
        <v>1192534</v>
      </c>
      <c r="AQ28" s="331">
        <v>1193423</v>
      </c>
    </row>
    <row r="29" spans="1:43">
      <c r="A29" s="352" t="s">
        <v>531</v>
      </c>
      <c r="B29" s="357">
        <v>1801494</v>
      </c>
      <c r="C29" s="357">
        <v>1698870</v>
      </c>
      <c r="D29" s="357">
        <v>1713408</v>
      </c>
      <c r="E29" s="357">
        <v>1564017</v>
      </c>
      <c r="F29" s="357">
        <v>1716982</v>
      </c>
      <c r="G29" s="357">
        <v>1808265</v>
      </c>
      <c r="H29" s="357">
        <v>1851070</v>
      </c>
      <c r="I29" s="357">
        <v>2018621</v>
      </c>
      <c r="J29" s="357">
        <v>2200344</v>
      </c>
      <c r="K29" s="357">
        <v>2500418</v>
      </c>
      <c r="L29" s="357">
        <v>2413927</v>
      </c>
      <c r="M29" s="357">
        <v>2339829</v>
      </c>
      <c r="N29" s="357">
        <v>2446910</v>
      </c>
      <c r="O29" s="357">
        <v>1781627</v>
      </c>
      <c r="P29" s="357">
        <v>1885638</v>
      </c>
      <c r="Q29" s="357">
        <v>1997886</v>
      </c>
      <c r="R29" s="357">
        <v>1868171</v>
      </c>
      <c r="S29" s="357">
        <v>2638229</v>
      </c>
      <c r="T29" s="357">
        <v>2466155</v>
      </c>
      <c r="U29" s="357">
        <v>2453211</v>
      </c>
      <c r="V29" s="357">
        <v>2454030</v>
      </c>
      <c r="W29" s="357">
        <v>2387530</v>
      </c>
      <c r="X29" s="357">
        <v>2263750</v>
      </c>
      <c r="Y29" s="357">
        <v>2309209</v>
      </c>
      <c r="Z29" s="357">
        <v>2321149</v>
      </c>
      <c r="AA29" s="357">
        <v>2294728</v>
      </c>
      <c r="AB29" s="357">
        <v>2375415</v>
      </c>
      <c r="AC29" s="357">
        <v>2516683</v>
      </c>
      <c r="AD29" s="357">
        <v>2189551</v>
      </c>
      <c r="AE29" s="357">
        <v>2160062</v>
      </c>
      <c r="AF29" s="357">
        <v>1961612</v>
      </c>
      <c r="AG29" s="357">
        <v>1751837</v>
      </c>
      <c r="AH29" s="357">
        <v>1402303</v>
      </c>
      <c r="AI29" s="357">
        <v>1308889</v>
      </c>
      <c r="AJ29" s="357">
        <v>1397681</v>
      </c>
      <c r="AK29" s="357">
        <v>1727549</v>
      </c>
      <c r="AL29" s="357">
        <v>2032569</v>
      </c>
      <c r="AM29" s="357">
        <v>2109654</v>
      </c>
      <c r="AN29" s="357">
        <v>2067985</v>
      </c>
      <c r="AO29" s="357">
        <v>1955708</v>
      </c>
      <c r="AP29" s="357">
        <v>1223915</v>
      </c>
      <c r="AQ29" s="358">
        <v>1286591</v>
      </c>
    </row>
    <row r="30" spans="1:43">
      <c r="A30" s="351" t="s">
        <v>539</v>
      </c>
      <c r="B30" s="354"/>
      <c r="C30" s="354"/>
      <c r="D30" s="354"/>
      <c r="E30" s="354"/>
      <c r="F30" s="354"/>
      <c r="G30" s="354"/>
      <c r="H30" s="354"/>
      <c r="I30" s="354"/>
      <c r="J30" s="354"/>
      <c r="K30" s="354"/>
      <c r="L30" s="354"/>
      <c r="M30" s="354"/>
      <c r="N30" s="354"/>
      <c r="O30" s="354"/>
      <c r="P30" s="354"/>
      <c r="Q30" s="354"/>
      <c r="R30" s="354"/>
      <c r="S30" s="354"/>
      <c r="T30" s="354"/>
      <c r="U30" s="354"/>
      <c r="V30" s="354"/>
      <c r="W30" s="354"/>
      <c r="X30" s="354"/>
      <c r="Y30" s="354"/>
      <c r="Z30" s="354"/>
      <c r="AA30" s="354"/>
      <c r="AB30" s="354"/>
      <c r="AC30" s="354"/>
      <c r="AD30" s="354"/>
      <c r="AE30" s="354"/>
      <c r="AF30" s="354"/>
      <c r="AG30" s="354"/>
      <c r="AH30" s="354"/>
      <c r="AI30" s="354"/>
      <c r="AJ30" s="354"/>
      <c r="AK30" s="354"/>
      <c r="AL30" s="354"/>
      <c r="AM30" s="354"/>
      <c r="AN30" s="354"/>
      <c r="AO30" s="354"/>
      <c r="AP30" s="354"/>
      <c r="AQ30" s="359"/>
    </row>
    <row r="31" spans="1:43">
      <c r="A31" s="332" t="s">
        <v>528</v>
      </c>
      <c r="B31" s="312">
        <v>923744</v>
      </c>
      <c r="C31" s="312">
        <v>954650</v>
      </c>
      <c r="D31" s="312">
        <v>887679</v>
      </c>
      <c r="E31" s="312">
        <v>1044597</v>
      </c>
      <c r="F31" s="312">
        <v>908906</v>
      </c>
      <c r="G31" s="312">
        <v>1047973</v>
      </c>
      <c r="H31" s="312">
        <v>1018962</v>
      </c>
      <c r="I31" s="312">
        <v>1142985</v>
      </c>
      <c r="J31" s="312">
        <v>1226835</v>
      </c>
      <c r="K31" s="312">
        <v>1299082</v>
      </c>
      <c r="L31" s="312">
        <v>1295611</v>
      </c>
      <c r="M31" s="312">
        <v>1236900</v>
      </c>
      <c r="N31" s="312">
        <v>1291880</v>
      </c>
      <c r="O31" s="312">
        <v>1375524</v>
      </c>
      <c r="P31" s="312">
        <v>1466823</v>
      </c>
      <c r="Q31" s="312">
        <v>1532084</v>
      </c>
      <c r="R31" s="312">
        <v>1686134</v>
      </c>
      <c r="S31" s="312">
        <v>1698015</v>
      </c>
      <c r="T31" s="312">
        <v>1748277</v>
      </c>
      <c r="U31" s="312">
        <v>1786624</v>
      </c>
      <c r="V31" s="312">
        <v>1641317</v>
      </c>
      <c r="W31" s="312">
        <v>1492365</v>
      </c>
      <c r="X31" s="312">
        <v>1627972</v>
      </c>
      <c r="Y31" s="312">
        <v>1657558</v>
      </c>
      <c r="Z31" s="312">
        <v>1647246</v>
      </c>
      <c r="AA31" s="312">
        <v>1596356</v>
      </c>
      <c r="AB31" s="312">
        <v>1442085</v>
      </c>
      <c r="AC31" s="312">
        <v>1534567</v>
      </c>
      <c r="AD31" s="312">
        <v>1446619</v>
      </c>
      <c r="AE31" s="312">
        <v>999460</v>
      </c>
      <c r="AF31" s="312">
        <v>1270444</v>
      </c>
      <c r="AG31" s="312">
        <v>1343810</v>
      </c>
      <c r="AH31" s="312">
        <v>1464906</v>
      </c>
      <c r="AI31" s="312">
        <v>1509762</v>
      </c>
      <c r="AJ31" s="312">
        <v>1528148</v>
      </c>
      <c r="AK31" s="312">
        <v>1587677</v>
      </c>
      <c r="AL31" s="312">
        <v>1722698</v>
      </c>
      <c r="AM31" s="312">
        <v>1671166</v>
      </c>
      <c r="AN31" s="312">
        <v>1519440</v>
      </c>
      <c r="AO31" s="312">
        <v>1303135</v>
      </c>
      <c r="AP31" s="312">
        <v>920928</v>
      </c>
      <c r="AQ31" s="331">
        <v>859575</v>
      </c>
    </row>
    <row r="32" spans="1:43">
      <c r="A32" s="332" t="s">
        <v>534</v>
      </c>
      <c r="B32" s="312">
        <v>358705</v>
      </c>
      <c r="C32" s="312">
        <v>304678</v>
      </c>
      <c r="D32" s="312">
        <v>225865</v>
      </c>
      <c r="E32" s="312">
        <v>237376</v>
      </c>
      <c r="F32" s="312">
        <v>192213</v>
      </c>
      <c r="G32" s="312">
        <v>207671</v>
      </c>
      <c r="H32" s="312">
        <v>187556</v>
      </c>
      <c r="I32" s="312">
        <v>226197</v>
      </c>
      <c r="J32" s="312">
        <v>213870</v>
      </c>
      <c r="K32" s="312">
        <v>280729</v>
      </c>
      <c r="L32" s="312">
        <v>405769</v>
      </c>
      <c r="M32" s="312">
        <v>605385</v>
      </c>
      <c r="N32" s="312">
        <v>589290</v>
      </c>
      <c r="O32" s="312">
        <v>532876</v>
      </c>
      <c r="P32" s="312">
        <v>618700</v>
      </c>
      <c r="Q32" s="312">
        <v>744600</v>
      </c>
      <c r="R32" s="312">
        <v>908212</v>
      </c>
      <c r="S32" s="312">
        <v>961911</v>
      </c>
      <c r="T32" s="312">
        <v>1020727</v>
      </c>
      <c r="U32" s="312">
        <v>1138477</v>
      </c>
      <c r="V32" s="312">
        <v>1051718</v>
      </c>
      <c r="W32" s="312">
        <v>894924</v>
      </c>
      <c r="X32" s="312">
        <v>1046808</v>
      </c>
      <c r="Y32" s="312">
        <v>1143760</v>
      </c>
      <c r="Z32" s="312">
        <v>1173469</v>
      </c>
      <c r="AA32" s="312">
        <v>1186273</v>
      </c>
      <c r="AB32" s="312">
        <v>1106392</v>
      </c>
      <c r="AC32" s="312">
        <v>1189122</v>
      </c>
      <c r="AD32" s="312">
        <v>1128586</v>
      </c>
      <c r="AE32" s="312">
        <v>772210</v>
      </c>
      <c r="AF32" s="312">
        <v>947822</v>
      </c>
      <c r="AG32" s="312">
        <v>1090869</v>
      </c>
      <c r="AH32" s="312">
        <v>1211766</v>
      </c>
      <c r="AI32" s="312">
        <v>1201222</v>
      </c>
      <c r="AJ32" s="312">
        <v>1195196</v>
      </c>
      <c r="AK32" s="312">
        <v>1227881</v>
      </c>
      <c r="AL32" s="312">
        <v>1349442</v>
      </c>
      <c r="AM32" s="312">
        <v>1334538</v>
      </c>
      <c r="AN32" s="312">
        <v>1280000</v>
      </c>
      <c r="AO32" s="312">
        <v>1055997</v>
      </c>
      <c r="AP32" s="312">
        <v>749038</v>
      </c>
      <c r="AQ32" s="331">
        <v>704852</v>
      </c>
    </row>
    <row r="33" spans="1:43">
      <c r="A33" s="332" t="s">
        <v>530</v>
      </c>
      <c r="B33" s="312">
        <v>863079</v>
      </c>
      <c r="C33" s="312">
        <v>805327</v>
      </c>
      <c r="D33" s="312">
        <v>934141</v>
      </c>
      <c r="E33" s="312">
        <v>1075834</v>
      </c>
      <c r="F33" s="312">
        <v>1020494</v>
      </c>
      <c r="G33" s="312">
        <v>1071892</v>
      </c>
      <c r="H33" s="312">
        <v>1071747</v>
      </c>
      <c r="I33" s="312">
        <v>1047413</v>
      </c>
      <c r="J33" s="312">
        <v>1356902</v>
      </c>
      <c r="K33" s="312">
        <v>1429347</v>
      </c>
      <c r="L33" s="312">
        <v>1190420</v>
      </c>
      <c r="M33" s="312">
        <v>821336</v>
      </c>
      <c r="N33" s="312">
        <v>875356</v>
      </c>
      <c r="O33" s="312">
        <v>985505</v>
      </c>
      <c r="P33" s="312">
        <v>1089700</v>
      </c>
      <c r="Q33" s="312">
        <v>1146600</v>
      </c>
      <c r="R33" s="312">
        <v>1256364</v>
      </c>
      <c r="S33" s="312">
        <v>1542002</v>
      </c>
      <c r="T33" s="312">
        <v>1553707</v>
      </c>
      <c r="U33" s="312">
        <v>1573464</v>
      </c>
      <c r="V33" s="312">
        <v>1592437</v>
      </c>
      <c r="W33" s="312">
        <v>1864740</v>
      </c>
      <c r="X33" s="312">
        <v>1980972</v>
      </c>
      <c r="Y33" s="312">
        <v>2058242</v>
      </c>
      <c r="Z33" s="312">
        <v>2102593</v>
      </c>
      <c r="AA33" s="312">
        <v>2024069</v>
      </c>
      <c r="AB33" s="312">
        <v>2001752</v>
      </c>
      <c r="AC33" s="312">
        <v>2040000</v>
      </c>
      <c r="AD33" s="312">
        <v>1800000</v>
      </c>
      <c r="AE33" s="312">
        <v>1770000</v>
      </c>
      <c r="AF33" s="312">
        <v>1710000</v>
      </c>
      <c r="AG33" s="312">
        <v>1690000</v>
      </c>
      <c r="AH33" s="312">
        <v>1790000</v>
      </c>
      <c r="AI33" s="312">
        <v>1960000</v>
      </c>
      <c r="AJ33" s="312" t="s">
        <v>100</v>
      </c>
      <c r="AK33" s="312" t="s">
        <v>100</v>
      </c>
      <c r="AL33" s="312" t="s">
        <v>100</v>
      </c>
      <c r="AM33" s="312" t="s">
        <v>100</v>
      </c>
      <c r="AN33" s="312" t="s">
        <v>100</v>
      </c>
      <c r="AO33" s="312" t="s">
        <v>100</v>
      </c>
      <c r="AP33" s="312" t="s">
        <v>100</v>
      </c>
      <c r="AQ33" s="331" t="s">
        <v>100</v>
      </c>
    </row>
    <row r="34" spans="1:43">
      <c r="A34" s="352" t="s">
        <v>531</v>
      </c>
      <c r="B34" s="357">
        <v>1428118</v>
      </c>
      <c r="C34" s="357">
        <v>1455299</v>
      </c>
      <c r="D34" s="357">
        <v>1595955</v>
      </c>
      <c r="E34" s="357">
        <v>1883055</v>
      </c>
      <c r="F34" s="357">
        <v>1737187</v>
      </c>
      <c r="G34" s="357">
        <v>1912194</v>
      </c>
      <c r="H34" s="357">
        <v>1903153</v>
      </c>
      <c r="I34" s="357">
        <v>1964201</v>
      </c>
      <c r="J34" s="357">
        <v>2369867</v>
      </c>
      <c r="K34" s="357">
        <v>2447700</v>
      </c>
      <c r="L34" s="357">
        <v>2080262</v>
      </c>
      <c r="M34" s="357">
        <v>1452851</v>
      </c>
      <c r="N34" s="357">
        <v>1577946</v>
      </c>
      <c r="O34" s="357">
        <v>1828153</v>
      </c>
      <c r="P34" s="357">
        <v>1937823</v>
      </c>
      <c r="Q34" s="357">
        <v>1934084</v>
      </c>
      <c r="R34" s="357">
        <v>2034286</v>
      </c>
      <c r="S34" s="357">
        <v>2278106</v>
      </c>
      <c r="T34" s="357">
        <v>2281257</v>
      </c>
      <c r="U34" s="357">
        <v>2221611</v>
      </c>
      <c r="V34" s="357">
        <v>2182036</v>
      </c>
      <c r="W34" s="357">
        <v>2462181</v>
      </c>
      <c r="X34" s="357">
        <v>2562136</v>
      </c>
      <c r="Y34" s="357">
        <v>2572040</v>
      </c>
      <c r="Z34" s="357">
        <v>2576370</v>
      </c>
      <c r="AA34" s="357">
        <v>2434152</v>
      </c>
      <c r="AB34" s="357">
        <v>2337445</v>
      </c>
      <c r="AC34" s="357">
        <v>2385445</v>
      </c>
      <c r="AD34" s="357">
        <v>2118033</v>
      </c>
      <c r="AE34" s="357">
        <v>1997250</v>
      </c>
      <c r="AF34" s="357">
        <v>2032622</v>
      </c>
      <c r="AG34" s="357">
        <v>1942941</v>
      </c>
      <c r="AH34" s="357">
        <v>2043140</v>
      </c>
      <c r="AI34" s="357">
        <v>2268540</v>
      </c>
      <c r="AJ34" s="357" t="s">
        <v>100</v>
      </c>
      <c r="AK34" s="357" t="s">
        <v>100</v>
      </c>
      <c r="AL34" s="357" t="s">
        <v>100</v>
      </c>
      <c r="AM34" s="357" t="s">
        <v>100</v>
      </c>
      <c r="AN34" s="357" t="s">
        <v>100</v>
      </c>
      <c r="AO34" s="357" t="s">
        <v>100</v>
      </c>
      <c r="AP34" s="357" t="s">
        <v>100</v>
      </c>
      <c r="AQ34" s="358" t="s">
        <v>100</v>
      </c>
    </row>
    <row r="35" spans="1:43">
      <c r="A35" s="316"/>
      <c r="B35" s="311"/>
      <c r="C35" s="309"/>
      <c r="D35" s="309"/>
      <c r="E35" s="309"/>
      <c r="F35" s="309"/>
      <c r="G35" s="309"/>
      <c r="H35" s="309"/>
      <c r="I35" s="309"/>
      <c r="J35" s="309"/>
      <c r="K35" s="309"/>
      <c r="L35" s="309"/>
      <c r="M35" s="309"/>
      <c r="N35" s="309"/>
      <c r="O35" s="309"/>
      <c r="P35" s="309"/>
      <c r="Q35" s="309"/>
      <c r="R35" s="309"/>
      <c r="S35" s="309"/>
      <c r="T35" s="309"/>
      <c r="U35" s="309"/>
      <c r="V35" s="309"/>
      <c r="W35" s="309"/>
      <c r="X35" s="309"/>
      <c r="Y35" s="309"/>
      <c r="Z35" s="309"/>
      <c r="AA35" s="309"/>
      <c r="AB35" s="309"/>
      <c r="AC35" s="309"/>
      <c r="AD35" s="309"/>
      <c r="AE35" s="309"/>
      <c r="AF35" s="309"/>
      <c r="AG35" s="309"/>
      <c r="AH35" s="309"/>
      <c r="AI35" s="309"/>
      <c r="AJ35" s="309"/>
      <c r="AK35" s="309"/>
      <c r="AL35" s="309"/>
      <c r="AM35" s="309"/>
      <c r="AN35" s="309"/>
      <c r="AO35" s="309"/>
      <c r="AP35" s="309"/>
      <c r="AQ35" s="311"/>
    </row>
    <row r="36" spans="1:43">
      <c r="A36" s="347" t="s">
        <v>540</v>
      </c>
      <c r="B36" s="309"/>
      <c r="C36" s="309"/>
      <c r="D36" s="309"/>
      <c r="E36" s="309"/>
      <c r="F36" s="309"/>
      <c r="G36" s="309"/>
      <c r="H36" s="309"/>
      <c r="I36" s="309"/>
      <c r="J36" s="309"/>
      <c r="K36" s="309"/>
      <c r="L36" s="309"/>
      <c r="M36" s="309"/>
      <c r="N36" s="309"/>
      <c r="O36" s="309"/>
      <c r="P36" s="309"/>
      <c r="Q36" s="309"/>
      <c r="R36" s="309"/>
      <c r="S36" s="309"/>
      <c r="T36" s="309"/>
      <c r="U36" s="309"/>
      <c r="V36" s="309"/>
      <c r="W36" s="309"/>
      <c r="X36" s="309"/>
      <c r="Y36" s="309"/>
      <c r="Z36" s="309"/>
      <c r="AA36" s="309"/>
      <c r="AB36" s="309"/>
      <c r="AC36" s="309"/>
      <c r="AD36" s="309"/>
      <c r="AE36" s="309"/>
      <c r="AF36" s="309"/>
      <c r="AG36" s="309"/>
      <c r="AH36" s="344"/>
      <c r="AI36" s="344"/>
      <c r="AJ36" s="344"/>
      <c r="AK36" s="344"/>
      <c r="AL36" s="344"/>
      <c r="AM36" s="344"/>
      <c r="AN36" s="344"/>
      <c r="AO36" s="344"/>
      <c r="AP36" s="344"/>
      <c r="AQ36" s="311"/>
    </row>
    <row r="37" spans="1:43">
      <c r="A37" s="347" t="s">
        <v>541</v>
      </c>
      <c r="B37" s="309"/>
      <c r="C37" s="309"/>
      <c r="D37" s="309"/>
      <c r="E37" s="309"/>
      <c r="F37" s="309"/>
      <c r="G37" s="309"/>
      <c r="H37" s="309"/>
      <c r="I37" s="309"/>
      <c r="J37" s="309"/>
      <c r="K37" s="309"/>
      <c r="L37" s="309"/>
      <c r="M37" s="309"/>
      <c r="N37" s="309"/>
      <c r="O37" s="309"/>
      <c r="P37" s="309"/>
      <c r="Q37" s="309"/>
      <c r="R37" s="309"/>
      <c r="S37" s="309"/>
      <c r="T37" s="309"/>
      <c r="U37" s="309"/>
      <c r="V37" s="309"/>
      <c r="W37" s="309"/>
      <c r="X37" s="309"/>
      <c r="Y37" s="309"/>
      <c r="Z37" s="309"/>
      <c r="AA37" s="309"/>
      <c r="AB37" s="309"/>
      <c r="AC37" s="309"/>
      <c r="AD37" s="309"/>
      <c r="AE37" s="309"/>
      <c r="AF37" s="309"/>
      <c r="AG37" s="309"/>
      <c r="AH37" s="309"/>
      <c r="AI37" s="309"/>
      <c r="AJ37" s="309"/>
      <c r="AK37" s="309"/>
      <c r="AL37" s="309"/>
      <c r="AM37" s="309"/>
      <c r="AN37" s="309"/>
      <c r="AO37" s="309"/>
      <c r="AP37" s="309"/>
      <c r="AQ37" s="311"/>
    </row>
    <row r="38" spans="1:43">
      <c r="A38" s="347" t="s">
        <v>542</v>
      </c>
      <c r="B38" s="309"/>
      <c r="C38" s="309"/>
      <c r="D38" s="309"/>
      <c r="E38" s="309"/>
      <c r="F38" s="309"/>
      <c r="G38" s="309"/>
      <c r="H38" s="309"/>
      <c r="I38" s="309"/>
      <c r="J38" s="309"/>
      <c r="K38" s="309"/>
      <c r="L38" s="309"/>
      <c r="M38" s="309"/>
      <c r="N38" s="309"/>
      <c r="O38" s="309"/>
      <c r="P38" s="309"/>
      <c r="Q38" s="309"/>
      <c r="R38" s="309"/>
      <c r="S38" s="309"/>
      <c r="T38" s="309"/>
      <c r="U38" s="309"/>
      <c r="V38" s="309"/>
      <c r="W38" s="309"/>
      <c r="X38" s="309"/>
      <c r="Y38" s="309"/>
      <c r="Z38" s="309"/>
      <c r="AA38" s="309"/>
      <c r="AB38" s="309"/>
      <c r="AC38" s="309"/>
      <c r="AD38" s="309"/>
      <c r="AE38" s="309"/>
      <c r="AF38" s="309"/>
      <c r="AG38" s="309"/>
      <c r="AH38" s="309"/>
      <c r="AI38" s="309"/>
      <c r="AJ38" s="309"/>
      <c r="AK38" s="309"/>
      <c r="AL38" s="309"/>
      <c r="AM38" s="309"/>
      <c r="AN38" s="309"/>
      <c r="AO38" s="309"/>
      <c r="AP38" s="309"/>
      <c r="AQ38" s="311"/>
    </row>
    <row r="39" spans="1:43">
      <c r="A39" s="347" t="s">
        <v>543</v>
      </c>
      <c r="B39" s="309"/>
      <c r="C39" s="309"/>
      <c r="D39" s="309"/>
      <c r="E39" s="309"/>
      <c r="F39" s="309"/>
      <c r="G39" s="309"/>
      <c r="H39" s="309"/>
      <c r="I39" s="309"/>
      <c r="J39" s="309"/>
      <c r="K39" s="309"/>
      <c r="L39" s="309"/>
      <c r="M39" s="309"/>
      <c r="N39" s="309"/>
      <c r="O39" s="309"/>
      <c r="P39" s="309"/>
      <c r="Q39" s="309"/>
      <c r="R39" s="309"/>
      <c r="S39" s="309"/>
      <c r="T39" s="309"/>
      <c r="U39" s="309"/>
      <c r="V39" s="309"/>
      <c r="W39" s="309"/>
      <c r="X39" s="309"/>
      <c r="Y39" s="309"/>
      <c r="Z39" s="309"/>
      <c r="AA39" s="309"/>
      <c r="AB39" s="309"/>
      <c r="AC39" s="309"/>
      <c r="AD39" s="309"/>
      <c r="AE39" s="309"/>
      <c r="AF39" s="309"/>
      <c r="AG39" s="309"/>
      <c r="AH39" s="309"/>
      <c r="AI39" s="309"/>
      <c r="AJ39" s="309"/>
      <c r="AK39" s="309"/>
      <c r="AL39" s="309"/>
      <c r="AM39" s="309"/>
      <c r="AN39" s="309"/>
      <c r="AO39" s="309"/>
      <c r="AP39" s="309"/>
      <c r="AQ39" s="311"/>
    </row>
    <row r="40" spans="1:43">
      <c r="A40" s="347" t="s">
        <v>544</v>
      </c>
      <c r="B40" s="309"/>
      <c r="C40" s="311"/>
      <c r="D40" s="311"/>
      <c r="E40" s="311"/>
      <c r="F40" s="311"/>
      <c r="G40" s="311"/>
      <c r="H40" s="311"/>
      <c r="I40" s="311"/>
      <c r="J40" s="311"/>
      <c r="K40" s="311"/>
      <c r="L40" s="311"/>
      <c r="M40" s="311"/>
      <c r="N40" s="311"/>
      <c r="O40" s="311"/>
      <c r="P40" s="311"/>
      <c r="Q40" s="311"/>
      <c r="R40" s="311"/>
      <c r="S40" s="311"/>
      <c r="T40" s="311"/>
      <c r="U40" s="311"/>
      <c r="V40" s="311"/>
      <c r="W40" s="311"/>
      <c r="X40" s="311"/>
      <c r="Y40" s="311"/>
      <c r="Z40" s="311"/>
      <c r="AA40" s="311"/>
      <c r="AB40" s="311"/>
      <c r="AC40" s="311"/>
      <c r="AD40" s="311"/>
      <c r="AE40" s="311"/>
      <c r="AF40" s="311"/>
      <c r="AG40" s="311"/>
      <c r="AH40" s="311"/>
      <c r="AI40" s="311"/>
      <c r="AJ40" s="311"/>
      <c r="AK40" s="311"/>
      <c r="AL40" s="311"/>
      <c r="AM40" s="311"/>
      <c r="AN40" s="311"/>
      <c r="AO40" s="311"/>
      <c r="AP40" s="311"/>
      <c r="AQ40" s="311"/>
    </row>
    <row r="41" spans="1:43">
      <c r="A41" s="348" t="s">
        <v>545</v>
      </c>
      <c r="B41" s="311"/>
      <c r="C41" s="311"/>
      <c r="D41" s="311"/>
      <c r="E41" s="311"/>
      <c r="F41" s="311"/>
      <c r="G41" s="311"/>
      <c r="H41" s="311"/>
      <c r="I41" s="311"/>
      <c r="J41" s="311"/>
      <c r="K41" s="311"/>
      <c r="L41" s="311"/>
      <c r="M41" s="311"/>
      <c r="N41" s="311"/>
      <c r="O41" s="311"/>
      <c r="P41" s="311"/>
      <c r="Q41" s="311"/>
      <c r="R41" s="311"/>
      <c r="S41" s="311"/>
      <c r="T41" s="311"/>
      <c r="U41" s="311"/>
      <c r="V41" s="311"/>
      <c r="W41" s="311"/>
      <c r="X41" s="311"/>
      <c r="Y41" s="311"/>
      <c r="Z41" s="311"/>
      <c r="AA41" s="311"/>
      <c r="AB41" s="311"/>
      <c r="AC41" s="311"/>
      <c r="AD41" s="311"/>
      <c r="AE41" s="311"/>
      <c r="AF41" s="311"/>
      <c r="AG41" s="311"/>
      <c r="AH41" s="311"/>
      <c r="AI41" s="311"/>
      <c r="AJ41" s="311"/>
      <c r="AK41" s="311"/>
      <c r="AL41" s="311"/>
      <c r="AM41" s="311"/>
      <c r="AN41" s="311"/>
      <c r="AO41" s="311"/>
      <c r="AP41" s="311"/>
      <c r="AQ41" s="311"/>
    </row>
    <row r="42" spans="1:43">
      <c r="A42" s="821" t="s">
        <v>824</v>
      </c>
      <c r="B42" s="314"/>
      <c r="C42" s="311"/>
      <c r="D42" s="311"/>
      <c r="E42" s="311"/>
      <c r="F42" s="311"/>
      <c r="G42" s="311"/>
      <c r="H42" s="311"/>
      <c r="I42" s="311"/>
      <c r="J42" s="311"/>
      <c r="K42" s="311"/>
      <c r="L42" s="311"/>
      <c r="M42" s="311"/>
      <c r="N42" s="311"/>
      <c r="O42" s="311"/>
      <c r="P42" s="311"/>
      <c r="Q42" s="311"/>
      <c r="R42" s="311"/>
      <c r="S42" s="311"/>
      <c r="T42" s="311"/>
      <c r="U42" s="311"/>
      <c r="V42" s="311"/>
      <c r="W42" s="311"/>
      <c r="X42" s="311"/>
      <c r="Y42" s="311"/>
      <c r="Z42" s="311"/>
      <c r="AA42" s="311"/>
      <c r="AB42" s="311"/>
      <c r="AC42" s="311"/>
      <c r="AD42" s="311"/>
      <c r="AE42" s="311"/>
      <c r="AF42" s="311"/>
      <c r="AG42" s="311"/>
      <c r="AH42" s="311"/>
      <c r="AI42" s="311"/>
      <c r="AJ42" s="311"/>
      <c r="AK42" s="311"/>
      <c r="AL42" s="311"/>
      <c r="AM42" s="311"/>
      <c r="AN42" s="311"/>
      <c r="AO42" s="311"/>
      <c r="AP42" s="311"/>
      <c r="AQ42" s="311"/>
    </row>
    <row r="43" spans="1:43">
      <c r="A43" s="316"/>
      <c r="B43" s="311"/>
      <c r="C43" s="311"/>
      <c r="D43" s="311"/>
      <c r="E43" s="311"/>
      <c r="F43" s="311"/>
      <c r="G43" s="311"/>
      <c r="H43" s="311"/>
      <c r="I43" s="311"/>
      <c r="J43" s="311"/>
      <c r="K43" s="311"/>
      <c r="L43" s="311"/>
      <c r="M43" s="311"/>
      <c r="N43" s="311"/>
      <c r="O43" s="311"/>
      <c r="P43" s="311"/>
      <c r="Q43" s="311"/>
      <c r="R43" s="311"/>
      <c r="S43" s="311"/>
      <c r="T43" s="311"/>
      <c r="U43" s="311"/>
      <c r="V43" s="311"/>
      <c r="W43" s="311"/>
      <c r="X43" s="311"/>
      <c r="Y43" s="311"/>
      <c r="Z43" s="311"/>
      <c r="AA43" s="311"/>
      <c r="AB43" s="311"/>
      <c r="AC43" s="311"/>
      <c r="AD43" s="311"/>
      <c r="AE43" s="311"/>
      <c r="AF43" s="311"/>
      <c r="AG43" s="311"/>
      <c r="AH43" s="311"/>
      <c r="AI43" s="311"/>
      <c r="AJ43" s="311"/>
      <c r="AK43" s="311"/>
      <c r="AL43" s="311"/>
      <c r="AM43" s="311"/>
      <c r="AN43" s="311"/>
      <c r="AO43" s="311"/>
      <c r="AP43" s="311"/>
      <c r="AQ43" s="311"/>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11"/>
  <dimension ref="A1:AR46"/>
  <sheetViews>
    <sheetView showGridLines="0" workbookViewId="0">
      <pane xSplit="1" ySplit="3" topLeftCell="L4" activePane="bottomRight" state="frozen"/>
      <selection pane="topRight"/>
      <selection pane="bottomLeft"/>
      <selection pane="bottomRight"/>
    </sheetView>
  </sheetViews>
  <sheetFormatPr baseColWidth="10" defaultColWidth="12" defaultRowHeight="12.75"/>
  <cols>
    <col min="1" max="1" width="57.83203125" style="349" customWidth="1"/>
    <col min="2" max="30" width="9.1640625" style="349" bestFit="1" customWidth="1"/>
    <col min="31" max="31" width="9.83203125" style="349" bestFit="1" customWidth="1"/>
    <col min="32" max="42" width="9.1640625" style="349" bestFit="1" customWidth="1"/>
    <col min="43" max="43" width="10.1640625" style="349" customWidth="1"/>
    <col min="44" max="16384" width="12" style="349"/>
  </cols>
  <sheetData>
    <row r="1" spans="1:44">
      <c r="A1" s="362" t="s">
        <v>826</v>
      </c>
      <c r="B1" s="311"/>
      <c r="C1" s="311"/>
      <c r="D1" s="311"/>
      <c r="E1" s="311"/>
      <c r="F1" s="311"/>
      <c r="G1" s="310"/>
      <c r="H1" s="311"/>
      <c r="I1" s="311"/>
      <c r="J1" s="311"/>
      <c r="K1" s="311"/>
      <c r="L1" s="311"/>
      <c r="M1" s="311"/>
      <c r="N1" s="311"/>
      <c r="O1" s="311"/>
      <c r="P1" s="311"/>
      <c r="Q1" s="311"/>
      <c r="R1" s="311"/>
      <c r="S1" s="311"/>
      <c r="T1" s="311"/>
      <c r="U1" s="311"/>
      <c r="V1" s="311"/>
      <c r="W1" s="311"/>
      <c r="X1" s="311"/>
      <c r="Y1" s="311"/>
      <c r="Z1" s="311"/>
      <c r="AA1" s="311"/>
      <c r="AB1" s="311"/>
      <c r="AC1" s="311"/>
      <c r="AD1" s="311"/>
      <c r="AE1" s="311"/>
      <c r="AF1" s="311"/>
      <c r="AG1" s="311"/>
      <c r="AH1" s="311"/>
      <c r="AI1" s="311"/>
      <c r="AJ1" s="311"/>
      <c r="AK1" s="311"/>
      <c r="AL1" s="311"/>
      <c r="AM1" s="311"/>
      <c r="AN1" s="311"/>
      <c r="AO1" s="311"/>
      <c r="AP1" s="311"/>
      <c r="AQ1" s="311"/>
      <c r="AR1"/>
    </row>
    <row r="2" spans="1:44">
      <c r="A2" s="311"/>
      <c r="B2" s="311"/>
      <c r="C2" s="311"/>
      <c r="D2" s="311"/>
      <c r="E2" s="311"/>
      <c r="F2" s="311"/>
      <c r="G2" s="311"/>
      <c r="H2" s="311"/>
      <c r="I2" s="311"/>
      <c r="J2" s="311"/>
      <c r="K2" s="311"/>
      <c r="L2" s="311"/>
      <c r="M2" s="311"/>
      <c r="N2" s="311"/>
      <c r="O2" s="311"/>
      <c r="P2" s="311"/>
      <c r="Q2" s="311"/>
      <c r="R2" s="311"/>
      <c r="S2" s="311"/>
      <c r="T2" s="311"/>
      <c r="U2" s="311"/>
      <c r="V2" s="311"/>
      <c r="W2" s="311"/>
      <c r="X2" s="311"/>
      <c r="Y2" s="311"/>
      <c r="Z2" s="311"/>
      <c r="AA2" s="311"/>
      <c r="AB2" s="311"/>
      <c r="AC2" s="311"/>
      <c r="AD2" s="311"/>
      <c r="AE2" s="311"/>
      <c r="AF2" s="311"/>
      <c r="AG2" s="311"/>
      <c r="AH2" s="311"/>
      <c r="AI2" s="311"/>
      <c r="AJ2" s="311"/>
      <c r="AK2" s="311"/>
      <c r="AL2" s="311"/>
      <c r="AM2" s="311"/>
      <c r="AN2" s="311"/>
      <c r="AO2" s="311"/>
      <c r="AQ2" s="572" t="s">
        <v>725</v>
      </c>
      <c r="AR2"/>
    </row>
    <row r="3" spans="1:44">
      <c r="A3" s="363" t="s">
        <v>526</v>
      </c>
      <c r="B3" s="269">
        <v>1980</v>
      </c>
      <c r="C3" s="269">
        <v>1981</v>
      </c>
      <c r="D3" s="269">
        <v>1982</v>
      </c>
      <c r="E3" s="269">
        <v>1983</v>
      </c>
      <c r="F3" s="269">
        <v>1984</v>
      </c>
      <c r="G3" s="269">
        <v>1985</v>
      </c>
      <c r="H3" s="269">
        <v>1986</v>
      </c>
      <c r="I3" s="269">
        <v>1987</v>
      </c>
      <c r="J3" s="269">
        <v>1988</v>
      </c>
      <c r="K3" s="269">
        <v>1989</v>
      </c>
      <c r="L3" s="269">
        <v>1990</v>
      </c>
      <c r="M3" s="269">
        <v>1991</v>
      </c>
      <c r="N3" s="269">
        <v>1992</v>
      </c>
      <c r="O3" s="269">
        <v>1993</v>
      </c>
      <c r="P3" s="269">
        <v>1994</v>
      </c>
      <c r="Q3" s="269">
        <v>1995</v>
      </c>
      <c r="R3" s="269">
        <v>1996</v>
      </c>
      <c r="S3" s="269">
        <v>1997</v>
      </c>
      <c r="T3" s="269">
        <v>1998</v>
      </c>
      <c r="U3" s="269">
        <v>1999</v>
      </c>
      <c r="V3" s="269">
        <v>2000</v>
      </c>
      <c r="W3" s="269">
        <v>2001</v>
      </c>
      <c r="X3" s="269">
        <v>2002</v>
      </c>
      <c r="Y3" s="269">
        <v>2003</v>
      </c>
      <c r="Z3" s="269">
        <v>2004</v>
      </c>
      <c r="AA3" s="269">
        <v>2005</v>
      </c>
      <c r="AB3" s="269">
        <v>2006</v>
      </c>
      <c r="AC3" s="269">
        <v>2007</v>
      </c>
      <c r="AD3" s="269">
        <v>2008</v>
      </c>
      <c r="AE3" s="269">
        <v>2009</v>
      </c>
      <c r="AF3" s="269">
        <v>2010</v>
      </c>
      <c r="AG3" s="269">
        <v>2011</v>
      </c>
      <c r="AH3" s="269">
        <v>2012</v>
      </c>
      <c r="AI3" s="269">
        <v>2013</v>
      </c>
      <c r="AJ3" s="269">
        <v>2014</v>
      </c>
      <c r="AK3" s="269">
        <v>2015</v>
      </c>
      <c r="AL3" s="269">
        <v>2016</v>
      </c>
      <c r="AM3" s="269">
        <v>2017</v>
      </c>
      <c r="AN3" s="269">
        <v>2018</v>
      </c>
      <c r="AO3" s="269">
        <v>2019</v>
      </c>
      <c r="AP3" s="269">
        <v>2020</v>
      </c>
      <c r="AQ3" s="326">
        <v>2021</v>
      </c>
      <c r="AR3"/>
    </row>
    <row r="4" spans="1:44">
      <c r="A4" s="368" t="s">
        <v>547</v>
      </c>
      <c r="B4" s="369"/>
      <c r="C4" s="369"/>
      <c r="D4" s="369"/>
      <c r="E4" s="369"/>
      <c r="F4" s="369"/>
      <c r="G4" s="369"/>
      <c r="H4" s="369"/>
      <c r="I4" s="369"/>
      <c r="J4" s="369"/>
      <c r="K4" s="369"/>
      <c r="L4" s="369"/>
      <c r="M4" s="369"/>
      <c r="N4" s="369"/>
      <c r="O4" s="369"/>
      <c r="P4" s="369"/>
      <c r="Q4" s="369"/>
      <c r="R4" s="369"/>
      <c r="S4" s="369"/>
      <c r="T4" s="369"/>
      <c r="U4" s="369"/>
      <c r="V4" s="369"/>
      <c r="W4" s="369"/>
      <c r="X4" s="369"/>
      <c r="Y4" s="369"/>
      <c r="Z4" s="369"/>
      <c r="AA4" s="369"/>
      <c r="AB4" s="369"/>
      <c r="AC4" s="369"/>
      <c r="AD4" s="369"/>
      <c r="AE4" s="369"/>
      <c r="AF4" s="369"/>
      <c r="AG4" s="369"/>
      <c r="AH4" s="369"/>
      <c r="AI4" s="369"/>
      <c r="AJ4" s="369"/>
      <c r="AK4" s="369"/>
      <c r="AL4" s="369"/>
      <c r="AM4" s="369"/>
      <c r="AN4" s="369"/>
      <c r="AO4" s="369"/>
      <c r="AP4" s="369"/>
      <c r="AQ4" s="370"/>
    </row>
    <row r="5" spans="1:44">
      <c r="A5" s="365" t="s">
        <v>548</v>
      </c>
      <c r="B5" s="312">
        <v>439852</v>
      </c>
      <c r="C5" s="312">
        <v>407506</v>
      </c>
      <c r="D5" s="312">
        <v>371682</v>
      </c>
      <c r="E5" s="312">
        <v>375039</v>
      </c>
      <c r="F5" s="312">
        <v>348863</v>
      </c>
      <c r="G5" s="312">
        <v>383740</v>
      </c>
      <c r="H5" s="312">
        <v>421521</v>
      </c>
      <c r="I5" s="312">
        <v>441380</v>
      </c>
      <c r="J5" s="312">
        <v>474478</v>
      </c>
      <c r="K5" s="312">
        <v>510759</v>
      </c>
      <c r="L5" s="312">
        <v>474178</v>
      </c>
      <c r="M5" s="312">
        <v>423001</v>
      </c>
      <c r="N5" s="312">
        <v>438310</v>
      </c>
      <c r="O5" s="312">
        <v>319437</v>
      </c>
      <c r="P5" s="312">
        <v>383225</v>
      </c>
      <c r="Q5" s="312">
        <v>423776</v>
      </c>
      <c r="R5" s="312">
        <v>442965</v>
      </c>
      <c r="S5" s="312">
        <v>321098</v>
      </c>
      <c r="T5" s="312">
        <v>351139</v>
      </c>
      <c r="U5" s="312">
        <v>395724</v>
      </c>
      <c r="V5" s="312">
        <v>468551</v>
      </c>
      <c r="W5" s="312">
        <v>446869</v>
      </c>
      <c r="X5" s="312">
        <v>409072</v>
      </c>
      <c r="Y5" s="312">
        <v>399727</v>
      </c>
      <c r="Z5" s="312">
        <v>438574</v>
      </c>
      <c r="AA5" s="312">
        <v>436047</v>
      </c>
      <c r="AB5" s="312">
        <v>446023</v>
      </c>
      <c r="AC5" s="312">
        <v>464985</v>
      </c>
      <c r="AD5" s="312">
        <v>423043</v>
      </c>
      <c r="AE5" s="312">
        <v>228196</v>
      </c>
      <c r="AF5" s="312">
        <v>305250</v>
      </c>
      <c r="AG5" s="312">
        <v>363859</v>
      </c>
      <c r="AH5" s="312">
        <v>284951</v>
      </c>
      <c r="AI5" s="312">
        <v>281843</v>
      </c>
      <c r="AJ5" s="312">
        <v>322000</v>
      </c>
      <c r="AK5" s="312">
        <v>417000</v>
      </c>
      <c r="AL5" s="312">
        <v>454279</v>
      </c>
      <c r="AM5" s="312">
        <v>471500</v>
      </c>
      <c r="AN5" s="312">
        <v>495941</v>
      </c>
      <c r="AO5" s="312">
        <v>509563</v>
      </c>
      <c r="AP5" s="312">
        <v>388653</v>
      </c>
      <c r="AQ5" s="331">
        <v>433401</v>
      </c>
    </row>
    <row r="6" spans="1:44" ht="22.5">
      <c r="A6" s="365" t="s">
        <v>556</v>
      </c>
      <c r="B6" s="312">
        <v>131252</v>
      </c>
      <c r="C6" s="312">
        <v>144583</v>
      </c>
      <c r="D6" s="312">
        <v>139886</v>
      </c>
      <c r="E6" s="312">
        <v>142896</v>
      </c>
      <c r="F6" s="312">
        <v>146848</v>
      </c>
      <c r="G6" s="312">
        <v>161016</v>
      </c>
      <c r="H6" s="312">
        <v>180117</v>
      </c>
      <c r="I6" s="312">
        <v>171004</v>
      </c>
      <c r="J6" s="312">
        <v>202330</v>
      </c>
      <c r="K6" s="312">
        <v>212967</v>
      </c>
      <c r="L6" s="312">
        <v>213502</v>
      </c>
      <c r="M6" s="312">
        <v>200367</v>
      </c>
      <c r="N6" s="312">
        <v>215431</v>
      </c>
      <c r="O6" s="312">
        <v>152189</v>
      </c>
      <c r="P6" s="312">
        <v>182010</v>
      </c>
      <c r="Q6" s="312">
        <v>226070</v>
      </c>
      <c r="R6" s="312">
        <v>245964</v>
      </c>
      <c r="S6" s="312">
        <v>296334</v>
      </c>
      <c r="T6" s="312">
        <v>361289</v>
      </c>
      <c r="U6" s="312">
        <v>364924</v>
      </c>
      <c r="V6" s="312">
        <v>444516</v>
      </c>
      <c r="W6" s="312">
        <v>439774</v>
      </c>
      <c r="X6" s="312">
        <v>403161</v>
      </c>
      <c r="Y6" s="312">
        <v>407440</v>
      </c>
      <c r="Z6" s="312">
        <v>449321</v>
      </c>
      <c r="AA6" s="312">
        <v>474532</v>
      </c>
      <c r="AB6" s="312">
        <v>553680</v>
      </c>
      <c r="AC6" s="312">
        <v>586686</v>
      </c>
      <c r="AD6" s="312">
        <v>585270</v>
      </c>
      <c r="AE6" s="312">
        <v>340931</v>
      </c>
      <c r="AF6" s="312">
        <v>480430</v>
      </c>
      <c r="AG6" s="312">
        <v>556356</v>
      </c>
      <c r="AH6" s="312">
        <v>506303</v>
      </c>
      <c r="AI6" s="312">
        <v>530355</v>
      </c>
      <c r="AJ6" s="312">
        <v>571759</v>
      </c>
      <c r="AK6" s="312">
        <v>563013</v>
      </c>
      <c r="AL6" s="312">
        <v>617832</v>
      </c>
      <c r="AM6" s="312">
        <v>658225</v>
      </c>
      <c r="AN6" s="312">
        <v>1073039</v>
      </c>
      <c r="AO6" s="312">
        <v>1063544</v>
      </c>
      <c r="AP6" s="312"/>
      <c r="AQ6" s="371"/>
    </row>
    <row r="7" spans="1:44">
      <c r="A7" s="365" t="s">
        <v>529</v>
      </c>
      <c r="B7" s="312"/>
      <c r="C7" s="312"/>
      <c r="D7" s="312"/>
      <c r="E7" s="312"/>
      <c r="F7" s="312"/>
      <c r="G7" s="312"/>
      <c r="H7" s="312"/>
      <c r="I7" s="312"/>
      <c r="J7" s="312"/>
      <c r="K7" s="312"/>
      <c r="L7" s="312"/>
      <c r="M7" s="312"/>
      <c r="N7" s="312"/>
      <c r="O7" s="312"/>
      <c r="P7" s="312"/>
      <c r="Q7" s="312"/>
      <c r="R7" s="312"/>
      <c r="S7" s="312"/>
      <c r="T7" s="312"/>
      <c r="U7" s="312"/>
      <c r="V7" s="312"/>
      <c r="W7" s="312"/>
      <c r="X7" s="312"/>
      <c r="Y7" s="312"/>
      <c r="Z7" s="312"/>
      <c r="AA7" s="312"/>
      <c r="AB7" s="312"/>
      <c r="AC7" s="312"/>
      <c r="AD7" s="312"/>
      <c r="AE7" s="312"/>
      <c r="AF7" s="312"/>
      <c r="AG7" s="312"/>
      <c r="AH7" s="312"/>
      <c r="AI7" s="312"/>
      <c r="AJ7" s="312"/>
      <c r="AK7" s="312"/>
      <c r="AL7" s="312"/>
      <c r="AM7" s="312">
        <v>312421</v>
      </c>
      <c r="AN7" s="312">
        <v>317265</v>
      </c>
      <c r="AO7" s="312">
        <v>309155</v>
      </c>
      <c r="AP7" s="312">
        <v>234035</v>
      </c>
      <c r="AQ7" s="331">
        <v>265608</v>
      </c>
    </row>
    <row r="8" spans="1:44">
      <c r="A8" s="365" t="s">
        <v>549</v>
      </c>
      <c r="B8" s="312">
        <v>118090</v>
      </c>
      <c r="C8" s="312">
        <v>119312</v>
      </c>
      <c r="D8" s="312">
        <v>127095</v>
      </c>
      <c r="E8" s="312">
        <v>131459</v>
      </c>
      <c r="F8" s="312">
        <v>122291</v>
      </c>
      <c r="G8" s="312">
        <v>164272</v>
      </c>
      <c r="H8" s="312">
        <v>172194</v>
      </c>
      <c r="I8" s="312">
        <v>196244</v>
      </c>
      <c r="J8" s="312">
        <v>216798</v>
      </c>
      <c r="K8" s="312">
        <v>241879</v>
      </c>
      <c r="L8" s="312">
        <v>224988</v>
      </c>
      <c r="M8" s="312">
        <v>204293</v>
      </c>
      <c r="N8" s="312">
        <v>176828</v>
      </c>
      <c r="O8" s="312">
        <v>123600</v>
      </c>
      <c r="P8" s="312">
        <v>188897</v>
      </c>
      <c r="Q8" s="312">
        <v>196398</v>
      </c>
      <c r="R8" s="312">
        <v>211191</v>
      </c>
      <c r="S8" s="312">
        <v>211260</v>
      </c>
      <c r="T8" s="312">
        <v>256196</v>
      </c>
      <c r="U8" s="312">
        <v>240695</v>
      </c>
      <c r="V8" s="312">
        <v>259914</v>
      </c>
      <c r="W8" s="312">
        <v>281911</v>
      </c>
      <c r="X8" s="312">
        <v>288113</v>
      </c>
      <c r="Y8" s="312">
        <v>267437</v>
      </c>
      <c r="Z8" s="312">
        <v>293078</v>
      </c>
      <c r="AA8" s="312">
        <v>334427</v>
      </c>
      <c r="AB8" s="312">
        <v>333867</v>
      </c>
      <c r="AC8" s="312">
        <v>345797</v>
      </c>
      <c r="AD8" s="312">
        <v>377149</v>
      </c>
      <c r="AE8" s="312">
        <v>211112</v>
      </c>
      <c r="AF8" s="312">
        <v>255461</v>
      </c>
      <c r="AG8" s="312">
        <v>286810</v>
      </c>
      <c r="AH8" s="312">
        <v>197320</v>
      </c>
      <c r="AI8" s="312">
        <v>245010</v>
      </c>
      <c r="AJ8" s="312">
        <v>344321</v>
      </c>
      <c r="AK8" s="312">
        <v>253082</v>
      </c>
      <c r="AL8" s="312">
        <v>281974</v>
      </c>
      <c r="AM8" s="312">
        <v>250392</v>
      </c>
      <c r="AN8" s="312">
        <v>269394</v>
      </c>
      <c r="AO8" s="312">
        <v>271774</v>
      </c>
      <c r="AP8" s="312">
        <v>251361</v>
      </c>
      <c r="AQ8" s="331">
        <v>269153</v>
      </c>
    </row>
    <row r="9" spans="1:44">
      <c r="A9" s="366" t="s">
        <v>550</v>
      </c>
      <c r="B9" s="357">
        <v>426690</v>
      </c>
      <c r="C9" s="357">
        <v>382235</v>
      </c>
      <c r="D9" s="357">
        <v>358891</v>
      </c>
      <c r="E9" s="357">
        <v>363602</v>
      </c>
      <c r="F9" s="357">
        <v>324306</v>
      </c>
      <c r="G9" s="357">
        <v>386996</v>
      </c>
      <c r="H9" s="357">
        <v>413598</v>
      </c>
      <c r="I9" s="357">
        <v>466620</v>
      </c>
      <c r="J9" s="357">
        <v>488946</v>
      </c>
      <c r="K9" s="357">
        <v>539671</v>
      </c>
      <c r="L9" s="357">
        <v>485664</v>
      </c>
      <c r="M9" s="357">
        <v>426927</v>
      </c>
      <c r="N9" s="357">
        <v>399707</v>
      </c>
      <c r="O9" s="357">
        <v>290848</v>
      </c>
      <c r="P9" s="357">
        <v>390112</v>
      </c>
      <c r="Q9" s="357">
        <v>394104</v>
      </c>
      <c r="R9" s="357">
        <v>408192</v>
      </c>
      <c r="S9" s="357" t="s">
        <v>532</v>
      </c>
      <c r="T9" s="357" t="s">
        <v>532</v>
      </c>
      <c r="U9" s="357" t="s">
        <v>532</v>
      </c>
      <c r="V9" s="357" t="s">
        <v>532</v>
      </c>
      <c r="W9" s="357" t="s">
        <v>532</v>
      </c>
      <c r="X9" s="357" t="s">
        <v>532</v>
      </c>
      <c r="Y9" s="357" t="s">
        <v>532</v>
      </c>
      <c r="Z9" s="357" t="s">
        <v>532</v>
      </c>
      <c r="AA9" s="357" t="s">
        <v>532</v>
      </c>
      <c r="AB9" s="357" t="s">
        <v>532</v>
      </c>
      <c r="AC9" s="357" t="s">
        <v>532</v>
      </c>
      <c r="AD9" s="357" t="s">
        <v>532</v>
      </c>
      <c r="AE9" s="357" t="s">
        <v>532</v>
      </c>
      <c r="AF9" s="357" t="s">
        <v>532</v>
      </c>
      <c r="AG9" s="357" t="s">
        <v>532</v>
      </c>
      <c r="AH9" s="357" t="s">
        <v>532</v>
      </c>
      <c r="AI9" s="357" t="s">
        <v>532</v>
      </c>
      <c r="AJ9" s="357" t="s">
        <v>532</v>
      </c>
      <c r="AK9" s="357" t="s">
        <v>532</v>
      </c>
      <c r="AL9" s="357" t="s">
        <v>532</v>
      </c>
      <c r="AM9" s="357" t="s">
        <v>532</v>
      </c>
      <c r="AN9" s="357" t="s">
        <v>532</v>
      </c>
      <c r="AO9" s="357" t="s">
        <v>532</v>
      </c>
      <c r="AP9" s="357"/>
      <c r="AQ9" s="358"/>
    </row>
    <row r="10" spans="1:44">
      <c r="A10" s="364" t="s">
        <v>533</v>
      </c>
      <c r="B10" s="367"/>
      <c r="C10" s="367"/>
      <c r="D10" s="367"/>
      <c r="E10" s="367"/>
      <c r="F10" s="367"/>
      <c r="G10" s="367"/>
      <c r="H10" s="367"/>
      <c r="I10" s="367"/>
      <c r="J10" s="367"/>
      <c r="K10" s="367"/>
      <c r="L10" s="367"/>
      <c r="M10" s="367"/>
      <c r="N10" s="367"/>
      <c r="O10" s="367"/>
      <c r="P10" s="367"/>
      <c r="Q10" s="367"/>
      <c r="R10" s="367"/>
      <c r="S10" s="367"/>
      <c r="T10" s="367"/>
      <c r="U10" s="367"/>
      <c r="V10" s="367"/>
      <c r="W10" s="367"/>
      <c r="X10" s="367"/>
      <c r="Y10" s="367"/>
      <c r="Z10" s="367"/>
      <c r="AA10" s="367"/>
      <c r="AB10" s="367"/>
      <c r="AC10" s="367"/>
      <c r="AD10" s="367"/>
      <c r="AE10" s="367"/>
      <c r="AF10" s="367"/>
      <c r="AG10" s="367"/>
      <c r="AH10" s="367"/>
      <c r="AI10" s="367"/>
      <c r="AJ10" s="367"/>
      <c r="AK10" s="367"/>
      <c r="AL10" s="367"/>
      <c r="AM10" s="367"/>
      <c r="AN10" s="367"/>
      <c r="AO10" s="367"/>
      <c r="AP10" s="367"/>
      <c r="AQ10" s="374"/>
    </row>
    <row r="11" spans="1:44">
      <c r="A11" s="365" t="s">
        <v>548</v>
      </c>
      <c r="B11" s="312">
        <v>1634335</v>
      </c>
      <c r="C11" s="312">
        <v>1683074</v>
      </c>
      <c r="D11" s="312">
        <v>1912660</v>
      </c>
      <c r="E11" s="312">
        <v>2424304</v>
      </c>
      <c r="F11" s="312">
        <v>3151449</v>
      </c>
      <c r="G11" s="312">
        <v>3465500</v>
      </c>
      <c r="H11" s="312">
        <v>3490176</v>
      </c>
      <c r="I11" s="312">
        <v>3810672</v>
      </c>
      <c r="J11" s="312">
        <v>4079704</v>
      </c>
      <c r="K11" s="312">
        <v>4028958</v>
      </c>
      <c r="L11" s="312">
        <v>3702787</v>
      </c>
      <c r="M11" s="312">
        <v>3366943</v>
      </c>
      <c r="N11" s="312">
        <v>4038206</v>
      </c>
      <c r="O11" s="312">
        <v>4916620</v>
      </c>
      <c r="P11" s="312">
        <v>5648767</v>
      </c>
      <c r="Q11" s="312">
        <v>5635000</v>
      </c>
      <c r="R11" s="312">
        <v>5716000</v>
      </c>
      <c r="S11" s="312">
        <v>6152817</v>
      </c>
      <c r="T11" s="312">
        <v>6451689</v>
      </c>
      <c r="U11" s="312">
        <v>7412043</v>
      </c>
      <c r="V11" s="312">
        <v>7257640</v>
      </c>
      <c r="W11" s="312">
        <v>6570354</v>
      </c>
      <c r="X11" s="312">
        <v>7258611</v>
      </c>
      <c r="Y11" s="312">
        <v>7568161</v>
      </c>
      <c r="Z11" s="312">
        <v>7759762</v>
      </c>
      <c r="AA11" s="312">
        <v>7625381</v>
      </c>
      <c r="AB11" s="312">
        <v>6925127</v>
      </c>
      <c r="AC11" s="312">
        <v>6856461</v>
      </c>
      <c r="AD11" s="312">
        <v>4916900</v>
      </c>
      <c r="AE11" s="312">
        <v>3462762</v>
      </c>
      <c r="AF11" s="312">
        <v>5030335</v>
      </c>
      <c r="AG11" s="312">
        <v>5687427</v>
      </c>
      <c r="AH11" s="312">
        <v>6226752</v>
      </c>
      <c r="AI11" s="312">
        <v>6697597</v>
      </c>
      <c r="AJ11" s="312">
        <v>7407601</v>
      </c>
      <c r="AK11" s="312">
        <v>7943180</v>
      </c>
      <c r="AL11" s="312">
        <v>8263780</v>
      </c>
      <c r="AM11" s="312">
        <v>8156769</v>
      </c>
      <c r="AN11" s="312">
        <v>8512747</v>
      </c>
      <c r="AO11" s="312">
        <v>8367239</v>
      </c>
      <c r="AP11" s="312">
        <v>6896628</v>
      </c>
      <c r="AQ11" s="331">
        <v>7604154</v>
      </c>
    </row>
    <row r="12" spans="1:44">
      <c r="A12" s="365" t="s">
        <v>551</v>
      </c>
      <c r="B12" s="312">
        <v>203475</v>
      </c>
      <c r="C12" s="312">
        <v>187312</v>
      </c>
      <c r="D12" s="312">
        <v>127259</v>
      </c>
      <c r="E12" s="312">
        <v>153711</v>
      </c>
      <c r="F12" s="312">
        <v>191192</v>
      </c>
      <c r="G12" s="312">
        <v>230731</v>
      </c>
      <c r="H12" s="312">
        <v>262668</v>
      </c>
      <c r="I12" s="312">
        <v>313319</v>
      </c>
      <c r="J12" s="312">
        <v>325286</v>
      </c>
      <c r="K12" s="312">
        <v>310040</v>
      </c>
      <c r="L12" s="312">
        <v>270567</v>
      </c>
      <c r="M12" s="312">
        <v>337618</v>
      </c>
      <c r="N12" s="312">
        <v>359956</v>
      </c>
      <c r="O12" s="312">
        <v>423531</v>
      </c>
      <c r="P12" s="312">
        <v>501594</v>
      </c>
      <c r="Q12" s="312">
        <v>501998</v>
      </c>
      <c r="R12" s="312">
        <v>527251</v>
      </c>
      <c r="S12" s="312">
        <v>323253</v>
      </c>
      <c r="T12" s="312">
        <v>249000</v>
      </c>
      <c r="U12" s="312">
        <v>354061</v>
      </c>
      <c r="V12" s="312">
        <v>291893</v>
      </c>
      <c r="W12" s="312">
        <v>255835</v>
      </c>
      <c r="X12" s="312">
        <v>300000</v>
      </c>
      <c r="Y12" s="312">
        <v>300000</v>
      </c>
      <c r="Z12" s="312">
        <v>330000</v>
      </c>
      <c r="AA12" s="312">
        <v>387474</v>
      </c>
      <c r="AB12" s="312">
        <v>382052</v>
      </c>
      <c r="AC12" s="312">
        <v>400000</v>
      </c>
      <c r="AD12" s="312">
        <v>280000</v>
      </c>
      <c r="AE12" s="312">
        <v>140000</v>
      </c>
      <c r="AF12" s="312">
        <v>150000</v>
      </c>
      <c r="AG12" s="312">
        <v>200000</v>
      </c>
      <c r="AH12" s="312">
        <v>250000</v>
      </c>
      <c r="AI12" s="312">
        <v>250000</v>
      </c>
      <c r="AJ12" s="312" t="s">
        <v>100</v>
      </c>
      <c r="AK12" s="312" t="s">
        <v>100</v>
      </c>
      <c r="AL12" s="312" t="s">
        <v>100</v>
      </c>
      <c r="AM12" s="312" t="s">
        <v>100</v>
      </c>
      <c r="AN12" s="312" t="s">
        <v>100</v>
      </c>
      <c r="AO12" s="312" t="s">
        <v>100</v>
      </c>
      <c r="AP12" s="312" t="s">
        <v>100</v>
      </c>
      <c r="AQ12" s="331" t="s">
        <v>100</v>
      </c>
    </row>
    <row r="13" spans="1:44">
      <c r="A13" s="365" t="s">
        <v>549</v>
      </c>
      <c r="B13" s="312">
        <v>1135439</v>
      </c>
      <c r="C13" s="312">
        <v>841934</v>
      </c>
      <c r="D13" s="312">
        <v>722376</v>
      </c>
      <c r="E13" s="312">
        <v>784814</v>
      </c>
      <c r="F13" s="312">
        <v>925250</v>
      </c>
      <c r="G13" s="312">
        <v>779281</v>
      </c>
      <c r="H13" s="312" t="s">
        <v>150</v>
      </c>
      <c r="I13" s="312">
        <v>858000</v>
      </c>
      <c r="J13" s="312">
        <v>640905</v>
      </c>
      <c r="K13" s="312">
        <v>537921</v>
      </c>
      <c r="L13" s="312">
        <v>631159</v>
      </c>
      <c r="M13" s="312">
        <v>551499</v>
      </c>
      <c r="N13" s="312">
        <v>422037</v>
      </c>
      <c r="O13" s="312">
        <v>393615</v>
      </c>
      <c r="P13" s="312">
        <v>425630</v>
      </c>
      <c r="Q13" s="312">
        <v>417203</v>
      </c>
      <c r="R13" s="312">
        <v>451789</v>
      </c>
      <c r="S13" s="312">
        <v>597077</v>
      </c>
      <c r="T13" s="312">
        <v>656002</v>
      </c>
      <c r="U13" s="312">
        <v>774765</v>
      </c>
      <c r="V13" s="312">
        <v>850000</v>
      </c>
      <c r="W13" s="312">
        <v>950000</v>
      </c>
      <c r="X13" s="312">
        <v>1050000</v>
      </c>
      <c r="Y13" s="312">
        <v>1210000</v>
      </c>
      <c r="Z13" s="312">
        <v>1220000</v>
      </c>
      <c r="AA13" s="312">
        <v>1210000</v>
      </c>
      <c r="AB13" s="312">
        <v>1425000</v>
      </c>
      <c r="AC13" s="312">
        <v>1408236</v>
      </c>
      <c r="AD13" s="312">
        <v>1110000</v>
      </c>
      <c r="AE13" s="312">
        <v>885317</v>
      </c>
      <c r="AF13" s="312">
        <v>908198</v>
      </c>
      <c r="AG13" s="312">
        <v>922727</v>
      </c>
      <c r="AH13" s="312">
        <v>1072383</v>
      </c>
      <c r="AI13" s="312">
        <v>1250230</v>
      </c>
      <c r="AJ13" s="312">
        <v>1373093</v>
      </c>
      <c r="AK13" s="312">
        <v>1782078</v>
      </c>
      <c r="AL13" s="312">
        <v>2155805</v>
      </c>
      <c r="AM13" s="312">
        <v>2403628</v>
      </c>
      <c r="AN13" s="312">
        <v>2750945</v>
      </c>
      <c r="AO13" s="312" t="s">
        <v>100</v>
      </c>
      <c r="AP13" s="312" t="s">
        <v>100</v>
      </c>
      <c r="AQ13" s="331" t="s">
        <v>100</v>
      </c>
    </row>
    <row r="14" spans="1:44">
      <c r="A14" s="365" t="s">
        <v>550</v>
      </c>
      <c r="B14" s="312">
        <v>2566299</v>
      </c>
      <c r="C14" s="312">
        <v>2337696</v>
      </c>
      <c r="D14" s="312">
        <v>2507777</v>
      </c>
      <c r="E14" s="312">
        <v>3055407</v>
      </c>
      <c r="F14" s="312">
        <v>3885507</v>
      </c>
      <c r="G14" s="312">
        <v>4014050</v>
      </c>
      <c r="H14" s="312" t="s">
        <v>150</v>
      </c>
      <c r="I14" s="312">
        <v>4355353</v>
      </c>
      <c r="J14" s="312">
        <v>4395323</v>
      </c>
      <c r="K14" s="312">
        <v>4256839</v>
      </c>
      <c r="L14" s="312">
        <v>4063379</v>
      </c>
      <c r="M14" s="312">
        <v>3580824</v>
      </c>
      <c r="N14" s="312">
        <v>4100287</v>
      </c>
      <c r="O14" s="312">
        <v>4886704</v>
      </c>
      <c r="P14" s="312">
        <v>5572803</v>
      </c>
      <c r="Q14" s="312">
        <v>5550205</v>
      </c>
      <c r="R14" s="312">
        <v>5640538</v>
      </c>
      <c r="S14" s="312">
        <v>6426641</v>
      </c>
      <c r="T14" s="312">
        <v>6858691</v>
      </c>
      <c r="U14" s="312">
        <v>7832747</v>
      </c>
      <c r="V14" s="312">
        <v>7815747</v>
      </c>
      <c r="W14" s="312">
        <v>7264519</v>
      </c>
      <c r="X14" s="312">
        <v>8008611</v>
      </c>
      <c r="Y14" s="312">
        <v>8478161</v>
      </c>
      <c r="Z14" s="312">
        <v>8649762</v>
      </c>
      <c r="AA14" s="312">
        <v>8447907</v>
      </c>
      <c r="AB14" s="312">
        <v>7968075</v>
      </c>
      <c r="AC14" s="312">
        <v>7864697</v>
      </c>
      <c r="AD14" s="312">
        <v>5746900</v>
      </c>
      <c r="AE14" s="312">
        <v>4208079</v>
      </c>
      <c r="AF14" s="312">
        <v>5788533</v>
      </c>
      <c r="AG14" s="312">
        <v>6410154</v>
      </c>
      <c r="AH14" s="312">
        <v>7037472</v>
      </c>
      <c r="AI14" s="312">
        <v>7686865</v>
      </c>
      <c r="AJ14" s="312" t="s">
        <v>100</v>
      </c>
      <c r="AK14" s="312" t="s">
        <v>100</v>
      </c>
      <c r="AL14" s="312" t="s">
        <v>100</v>
      </c>
      <c r="AM14" s="312" t="s">
        <v>100</v>
      </c>
      <c r="AN14" s="312" t="s">
        <v>100</v>
      </c>
      <c r="AO14" s="312" t="s">
        <v>100</v>
      </c>
      <c r="AP14" s="312" t="s">
        <v>100</v>
      </c>
      <c r="AQ14" s="331" t="s">
        <v>100</v>
      </c>
    </row>
    <row r="15" spans="1:44">
      <c r="A15" s="368" t="s">
        <v>536</v>
      </c>
      <c r="B15" s="372"/>
      <c r="C15" s="372"/>
      <c r="D15" s="372"/>
      <c r="E15" s="372"/>
      <c r="F15" s="372"/>
      <c r="G15" s="372"/>
      <c r="H15" s="372"/>
      <c r="I15" s="372"/>
      <c r="J15" s="372"/>
      <c r="K15" s="372"/>
      <c r="L15" s="372"/>
      <c r="M15" s="372"/>
      <c r="N15" s="372"/>
      <c r="O15" s="372"/>
      <c r="P15" s="372"/>
      <c r="Q15" s="372"/>
      <c r="R15" s="372"/>
      <c r="S15" s="372"/>
      <c r="T15" s="372"/>
      <c r="U15" s="372"/>
      <c r="V15" s="372"/>
      <c r="W15" s="372"/>
      <c r="X15" s="372"/>
      <c r="Y15" s="372"/>
      <c r="Z15" s="372"/>
      <c r="AA15" s="372"/>
      <c r="AB15" s="372"/>
      <c r="AC15" s="372"/>
      <c r="AD15" s="372"/>
      <c r="AE15" s="372"/>
      <c r="AF15" s="372"/>
      <c r="AG15" s="372"/>
      <c r="AH15" s="372"/>
      <c r="AI15" s="372"/>
      <c r="AJ15" s="372"/>
      <c r="AK15" s="372"/>
      <c r="AL15" s="372"/>
      <c r="AM15" s="372"/>
      <c r="AN15" s="372"/>
      <c r="AO15" s="372"/>
      <c r="AP15" s="372"/>
      <c r="AQ15" s="373"/>
    </row>
    <row r="16" spans="1:44">
      <c r="A16" s="365" t="s">
        <v>548</v>
      </c>
      <c r="B16" s="312">
        <v>4004776</v>
      </c>
      <c r="C16" s="312">
        <v>4205831</v>
      </c>
      <c r="D16" s="312">
        <v>3850208</v>
      </c>
      <c r="E16" s="312">
        <v>3959771</v>
      </c>
      <c r="F16" s="312">
        <v>4391747</v>
      </c>
      <c r="G16" s="312">
        <v>4624267</v>
      </c>
      <c r="H16" s="312">
        <v>4450008</v>
      </c>
      <c r="I16" s="312">
        <v>4358140</v>
      </c>
      <c r="J16" s="312">
        <v>4501403</v>
      </c>
      <c r="K16" s="312">
        <v>3973335</v>
      </c>
      <c r="L16" s="312">
        <v>3538824</v>
      </c>
      <c r="M16" s="312">
        <v>3492363</v>
      </c>
      <c r="N16" s="312">
        <v>3120590</v>
      </c>
      <c r="O16" s="312">
        <v>2730451</v>
      </c>
      <c r="P16" s="312">
        <v>2752507</v>
      </c>
      <c r="Q16" s="312">
        <v>2584680</v>
      </c>
      <c r="R16" s="312">
        <v>2481635</v>
      </c>
      <c r="S16" s="312">
        <v>2483647</v>
      </c>
      <c r="T16" s="312">
        <v>1994029</v>
      </c>
      <c r="U16" s="312">
        <v>1794866</v>
      </c>
      <c r="V16" s="312">
        <v>1781757</v>
      </c>
      <c r="W16" s="312">
        <v>1659191</v>
      </c>
      <c r="X16" s="312">
        <v>1638962</v>
      </c>
      <c r="Y16" s="312">
        <v>1807990</v>
      </c>
      <c r="Z16" s="312">
        <v>1791133</v>
      </c>
      <c r="AA16" s="312">
        <v>1782294</v>
      </c>
      <c r="AB16" s="312">
        <v>1729330</v>
      </c>
      <c r="AC16" s="312">
        <v>1651690</v>
      </c>
      <c r="AD16" s="312">
        <v>1647501</v>
      </c>
      <c r="AE16" s="312">
        <v>1071896</v>
      </c>
      <c r="AF16" s="312">
        <v>1318558</v>
      </c>
      <c r="AG16" s="312">
        <v>1240129</v>
      </c>
      <c r="AH16" s="312">
        <v>1388574</v>
      </c>
      <c r="AI16" s="312">
        <v>1440858</v>
      </c>
      <c r="AJ16" s="312">
        <v>1497595</v>
      </c>
      <c r="AK16" s="312">
        <v>1447516</v>
      </c>
      <c r="AL16" s="312">
        <v>1330704</v>
      </c>
      <c r="AM16" s="312">
        <v>1342838</v>
      </c>
      <c r="AN16" s="312">
        <v>1370308</v>
      </c>
      <c r="AO16" s="312">
        <v>1355542</v>
      </c>
      <c r="AP16" s="312">
        <v>1107532</v>
      </c>
      <c r="AQ16" s="331">
        <v>1227713</v>
      </c>
    </row>
    <row r="17" spans="1:43">
      <c r="A17" s="365" t="s">
        <v>551</v>
      </c>
      <c r="B17" s="312">
        <v>2019801</v>
      </c>
      <c r="C17" s="312">
        <v>2101905</v>
      </c>
      <c r="D17" s="312">
        <v>1820437</v>
      </c>
      <c r="E17" s="312">
        <v>1863114</v>
      </c>
      <c r="F17" s="312">
        <v>2137296</v>
      </c>
      <c r="G17" s="312">
        <v>2303695</v>
      </c>
      <c r="H17" s="312">
        <v>2032132</v>
      </c>
      <c r="I17" s="312">
        <v>1797211</v>
      </c>
      <c r="J17" s="312">
        <v>1672264</v>
      </c>
      <c r="K17" s="312">
        <v>1492036</v>
      </c>
      <c r="L17" s="312">
        <v>1349281</v>
      </c>
      <c r="M17" s="312">
        <v>1301154</v>
      </c>
      <c r="N17" s="312">
        <v>1258782</v>
      </c>
      <c r="O17" s="312">
        <v>1107156</v>
      </c>
      <c r="P17" s="312">
        <v>1099624</v>
      </c>
      <c r="Q17" s="312">
        <v>894561</v>
      </c>
      <c r="R17" s="312">
        <v>851374</v>
      </c>
      <c r="S17" s="312">
        <v>974510</v>
      </c>
      <c r="T17" s="312">
        <v>844725</v>
      </c>
      <c r="U17" s="312">
        <v>651493</v>
      </c>
      <c r="V17" s="312">
        <v>659033</v>
      </c>
      <c r="W17" s="312">
        <v>597372</v>
      </c>
      <c r="X17" s="312">
        <v>685815</v>
      </c>
      <c r="Y17" s="312">
        <v>675845</v>
      </c>
      <c r="Z17" s="312">
        <v>743636</v>
      </c>
      <c r="AA17" s="312">
        <v>689893</v>
      </c>
      <c r="AB17" s="312">
        <v>671175</v>
      </c>
      <c r="AC17" s="312">
        <v>738311</v>
      </c>
      <c r="AD17" s="312">
        <v>811662</v>
      </c>
      <c r="AE17" s="312">
        <v>407529</v>
      </c>
      <c r="AF17" s="312">
        <v>566100</v>
      </c>
      <c r="AG17" s="312">
        <v>534491</v>
      </c>
      <c r="AH17" s="312">
        <v>605097</v>
      </c>
      <c r="AI17" s="312">
        <v>609114</v>
      </c>
      <c r="AJ17" s="312">
        <v>630000</v>
      </c>
      <c r="AK17" s="312">
        <v>608075</v>
      </c>
      <c r="AL17" s="312">
        <v>515601</v>
      </c>
      <c r="AM17" s="312">
        <v>487419</v>
      </c>
      <c r="AN17" s="312">
        <v>459688</v>
      </c>
      <c r="AO17" s="312">
        <v>445487</v>
      </c>
      <c r="AP17" s="312">
        <v>319135</v>
      </c>
      <c r="AQ17" s="331">
        <v>451320</v>
      </c>
    </row>
    <row r="18" spans="1:43">
      <c r="A18" s="365" t="s">
        <v>549</v>
      </c>
      <c r="B18" s="312">
        <v>1632</v>
      </c>
      <c r="C18" s="312">
        <v>1489</v>
      </c>
      <c r="D18" s="312">
        <v>824</v>
      </c>
      <c r="E18" s="312">
        <v>390</v>
      </c>
      <c r="F18" s="312">
        <v>752</v>
      </c>
      <c r="G18" s="312">
        <v>926</v>
      </c>
      <c r="H18" s="312">
        <v>796</v>
      </c>
      <c r="I18" s="312">
        <v>2432</v>
      </c>
      <c r="J18" s="312">
        <v>3355</v>
      </c>
      <c r="K18" s="312">
        <v>1370</v>
      </c>
      <c r="L18" s="312">
        <v>1672</v>
      </c>
      <c r="M18" s="312">
        <v>2738</v>
      </c>
      <c r="N18" s="312">
        <v>3198</v>
      </c>
      <c r="O18" s="312">
        <v>6391</v>
      </c>
      <c r="P18" s="312">
        <v>25201</v>
      </c>
      <c r="Q18" s="312">
        <v>25884</v>
      </c>
      <c r="R18" s="312">
        <v>34133</v>
      </c>
      <c r="S18" s="312">
        <v>4931</v>
      </c>
      <c r="T18" s="312">
        <v>9982</v>
      </c>
      <c r="U18" s="312">
        <v>6772</v>
      </c>
      <c r="V18" s="312">
        <v>1470</v>
      </c>
      <c r="W18" s="312">
        <v>1827</v>
      </c>
      <c r="X18" s="312">
        <v>1288</v>
      </c>
      <c r="Y18" s="312">
        <v>1405</v>
      </c>
      <c r="Z18" s="312">
        <v>1715</v>
      </c>
      <c r="AA18" s="312">
        <v>1420</v>
      </c>
      <c r="AB18" s="312">
        <v>1615</v>
      </c>
      <c r="AC18" s="312">
        <v>1662</v>
      </c>
      <c r="AD18" s="312">
        <v>14288</v>
      </c>
      <c r="AE18" s="312">
        <v>9088</v>
      </c>
      <c r="AF18" s="312">
        <v>11922</v>
      </c>
      <c r="AG18" s="312">
        <v>14185</v>
      </c>
      <c r="AH18" s="312">
        <v>15107</v>
      </c>
      <c r="AI18" s="312">
        <v>16255</v>
      </c>
      <c r="AJ18" s="312">
        <v>16662</v>
      </c>
      <c r="AK18" s="312">
        <v>15873</v>
      </c>
      <c r="AL18" s="312">
        <v>17455</v>
      </c>
      <c r="AM18" s="312">
        <v>20091</v>
      </c>
      <c r="AN18" s="312">
        <v>26633</v>
      </c>
      <c r="AO18" s="312">
        <v>24938</v>
      </c>
      <c r="AP18" s="312">
        <v>24036</v>
      </c>
      <c r="AQ18" s="331">
        <v>29528</v>
      </c>
    </row>
    <row r="19" spans="1:43">
      <c r="A19" s="366" t="s">
        <v>550</v>
      </c>
      <c r="B19" s="357">
        <v>1986607</v>
      </c>
      <c r="C19" s="357">
        <v>2105415</v>
      </c>
      <c r="D19" s="357">
        <v>2030595</v>
      </c>
      <c r="E19" s="357">
        <v>2097047</v>
      </c>
      <c r="F19" s="357">
        <v>2255203</v>
      </c>
      <c r="G19" s="357">
        <v>2321498</v>
      </c>
      <c r="H19" s="357">
        <v>2418672</v>
      </c>
      <c r="I19" s="357">
        <v>2563361</v>
      </c>
      <c r="J19" s="357">
        <v>2832494</v>
      </c>
      <c r="K19" s="357">
        <v>2482669</v>
      </c>
      <c r="L19" s="357">
        <v>2191215</v>
      </c>
      <c r="M19" s="357">
        <v>2193947</v>
      </c>
      <c r="N19" s="357">
        <v>1865006</v>
      </c>
      <c r="O19" s="357">
        <v>1629686</v>
      </c>
      <c r="P19" s="357">
        <v>1678084</v>
      </c>
      <c r="Q19" s="357">
        <v>1716003</v>
      </c>
      <c r="R19" s="357">
        <v>1664394</v>
      </c>
      <c r="S19" s="357">
        <v>1514068</v>
      </c>
      <c r="T19" s="357">
        <v>1159286</v>
      </c>
      <c r="U19" s="357">
        <v>1150145</v>
      </c>
      <c r="V19" s="357">
        <v>1124194</v>
      </c>
      <c r="W19" s="357">
        <v>1063646</v>
      </c>
      <c r="X19" s="357">
        <v>954435</v>
      </c>
      <c r="Y19" s="357">
        <v>1133550</v>
      </c>
      <c r="Z19" s="357">
        <v>1049212</v>
      </c>
      <c r="AA19" s="357">
        <v>1093821</v>
      </c>
      <c r="AB19" s="357">
        <v>1059770</v>
      </c>
      <c r="AC19" s="357">
        <v>915041</v>
      </c>
      <c r="AD19" s="357">
        <v>850127</v>
      </c>
      <c r="AE19" s="357">
        <v>673455</v>
      </c>
      <c r="AF19" s="357">
        <v>764380</v>
      </c>
      <c r="AG19" s="357">
        <v>719823</v>
      </c>
      <c r="AH19" s="357">
        <v>798584</v>
      </c>
      <c r="AI19" s="357">
        <v>847999</v>
      </c>
      <c r="AJ19" s="357">
        <v>884257</v>
      </c>
      <c r="AK19" s="357">
        <v>855314</v>
      </c>
      <c r="AL19" s="357">
        <v>832558</v>
      </c>
      <c r="AM19" s="357">
        <v>875510</v>
      </c>
      <c r="AN19" s="357">
        <v>937253</v>
      </c>
      <c r="AO19" s="357">
        <v>934993</v>
      </c>
      <c r="AP19" s="357">
        <v>812433</v>
      </c>
      <c r="AQ19" s="358">
        <v>805921</v>
      </c>
    </row>
    <row r="20" spans="1:43">
      <c r="A20" s="364" t="s">
        <v>552</v>
      </c>
      <c r="B20" s="367"/>
      <c r="C20" s="367"/>
      <c r="D20" s="367"/>
      <c r="E20" s="367"/>
      <c r="F20" s="367"/>
      <c r="G20" s="367"/>
      <c r="H20" s="367"/>
      <c r="I20" s="367"/>
      <c r="J20" s="367"/>
      <c r="K20" s="367"/>
      <c r="L20" s="367"/>
      <c r="M20" s="367"/>
      <c r="N20" s="367"/>
      <c r="O20" s="367"/>
      <c r="P20" s="367"/>
      <c r="Q20" s="367"/>
      <c r="R20" s="367"/>
      <c r="S20" s="367"/>
      <c r="T20" s="367"/>
      <c r="U20" s="367"/>
      <c r="V20" s="367"/>
      <c r="W20" s="367"/>
      <c r="X20" s="367"/>
      <c r="Y20" s="367"/>
      <c r="Z20" s="367"/>
      <c r="AA20" s="367"/>
      <c r="AB20" s="367"/>
      <c r="AC20" s="367"/>
      <c r="AD20" s="367"/>
      <c r="AE20" s="367"/>
      <c r="AF20" s="367"/>
      <c r="AG20" s="367"/>
      <c r="AH20" s="367"/>
      <c r="AI20" s="367"/>
      <c r="AJ20" s="367"/>
      <c r="AK20" s="367"/>
      <c r="AL20" s="367"/>
      <c r="AM20" s="367"/>
      <c r="AN20" s="367"/>
      <c r="AO20" s="367"/>
      <c r="AP20" s="367"/>
      <c r="AQ20" s="374"/>
    </row>
    <row r="21" spans="1:43">
      <c r="A21" s="365" t="s">
        <v>548</v>
      </c>
      <c r="B21" s="312">
        <v>357481</v>
      </c>
      <c r="C21" s="312">
        <v>319200</v>
      </c>
      <c r="D21" s="312">
        <v>301229</v>
      </c>
      <c r="E21" s="312">
        <v>292910</v>
      </c>
      <c r="F21" s="312">
        <v>255298</v>
      </c>
      <c r="G21" s="312">
        <v>279234</v>
      </c>
      <c r="H21" s="312">
        <v>286135</v>
      </c>
      <c r="I21" s="312">
        <v>260444</v>
      </c>
      <c r="J21" s="312">
        <v>279031</v>
      </c>
      <c r="K21" s="312">
        <v>287974</v>
      </c>
      <c r="L21" s="312">
        <v>315895</v>
      </c>
      <c r="M21" s="312">
        <v>355523</v>
      </c>
      <c r="N21" s="312">
        <v>330221</v>
      </c>
      <c r="O21" s="312">
        <v>237309</v>
      </c>
      <c r="P21" s="312">
        <v>262453</v>
      </c>
      <c r="Q21" s="312">
        <v>307129</v>
      </c>
      <c r="R21" s="312">
        <v>303326</v>
      </c>
      <c r="S21" s="312">
        <v>344906</v>
      </c>
      <c r="T21" s="312">
        <v>378673</v>
      </c>
      <c r="U21" s="312">
        <v>378348</v>
      </c>
      <c r="V21" s="312">
        <v>394697</v>
      </c>
      <c r="W21" s="312">
        <v>391973</v>
      </c>
      <c r="X21" s="312">
        <v>346071</v>
      </c>
      <c r="Y21" s="312">
        <v>361226</v>
      </c>
      <c r="Z21" s="312">
        <v>377853</v>
      </c>
      <c r="AA21" s="312">
        <v>407523</v>
      </c>
      <c r="AB21" s="312">
        <v>421106</v>
      </c>
      <c r="AC21" s="312">
        <v>504321</v>
      </c>
      <c r="AD21" s="312">
        <v>513700</v>
      </c>
      <c r="AE21" s="312">
        <v>245334</v>
      </c>
      <c r="AF21" s="312">
        <v>353576</v>
      </c>
      <c r="AG21" s="312">
        <v>439400</v>
      </c>
      <c r="AH21" s="312">
        <v>400000</v>
      </c>
      <c r="AI21" s="312">
        <v>430000</v>
      </c>
      <c r="AJ21" s="312" t="s">
        <v>100</v>
      </c>
      <c r="AK21" s="312">
        <v>325226</v>
      </c>
      <c r="AL21" s="312">
        <v>315752</v>
      </c>
      <c r="AM21" s="312" t="s">
        <v>100</v>
      </c>
      <c r="AN21" s="312">
        <v>281694</v>
      </c>
      <c r="AO21" s="312">
        <v>283567</v>
      </c>
      <c r="AP21" s="312">
        <v>227082</v>
      </c>
      <c r="AQ21" s="331">
        <v>212527</v>
      </c>
    </row>
    <row r="22" spans="1:43">
      <c r="A22" s="365" t="s">
        <v>551</v>
      </c>
      <c r="B22" s="312">
        <v>210760</v>
      </c>
      <c r="C22" s="312">
        <v>203848</v>
      </c>
      <c r="D22" s="312">
        <v>203692</v>
      </c>
      <c r="E22" s="312">
        <v>180568</v>
      </c>
      <c r="F22" s="312">
        <v>155662</v>
      </c>
      <c r="G22" s="312">
        <v>177817</v>
      </c>
      <c r="H22" s="312">
        <v>173332</v>
      </c>
      <c r="I22" s="312">
        <v>156048</v>
      </c>
      <c r="J22" s="312">
        <v>169824</v>
      </c>
      <c r="K22" s="312">
        <v>175876</v>
      </c>
      <c r="L22" s="312">
        <v>167923</v>
      </c>
      <c r="M22" s="312">
        <v>162154</v>
      </c>
      <c r="N22" s="312">
        <v>159925</v>
      </c>
      <c r="O22" s="312">
        <v>119523</v>
      </c>
      <c r="P22" s="312">
        <v>140402</v>
      </c>
      <c r="Q22" s="312">
        <v>174283</v>
      </c>
      <c r="R22" s="312">
        <v>191408</v>
      </c>
      <c r="S22" s="312">
        <v>218876</v>
      </c>
      <c r="T22" s="312">
        <v>241538</v>
      </c>
      <c r="U22" s="312">
        <v>237737</v>
      </c>
      <c r="V22" s="312">
        <v>267682</v>
      </c>
      <c r="W22" s="312">
        <v>275945</v>
      </c>
      <c r="X22" s="312">
        <v>251833</v>
      </c>
      <c r="Y22" s="312">
        <v>270172</v>
      </c>
      <c r="Z22" s="312">
        <v>257526</v>
      </c>
      <c r="AA22" s="312">
        <v>285237</v>
      </c>
      <c r="AB22" s="312">
        <v>289721</v>
      </c>
      <c r="AC22" s="312">
        <v>360563</v>
      </c>
      <c r="AD22" s="312">
        <v>369147</v>
      </c>
      <c r="AE22" s="312">
        <v>158094</v>
      </c>
      <c r="AF22" s="312">
        <v>242147</v>
      </c>
      <c r="AG22" s="312">
        <v>300000</v>
      </c>
      <c r="AH22" s="312">
        <v>290000</v>
      </c>
      <c r="AI22" s="312">
        <v>320000</v>
      </c>
      <c r="AJ22" s="312" t="s">
        <v>100</v>
      </c>
      <c r="AK22" s="312">
        <v>244015</v>
      </c>
      <c r="AL22" s="312">
        <v>239905</v>
      </c>
      <c r="AM22" s="312" t="s">
        <v>100</v>
      </c>
      <c r="AN22" s="312">
        <v>219381</v>
      </c>
      <c r="AO22" s="312">
        <v>211739</v>
      </c>
      <c r="AP22" s="312">
        <v>164880</v>
      </c>
      <c r="AQ22" s="331">
        <v>152000</v>
      </c>
    </row>
    <row r="23" spans="1:43">
      <c r="A23" s="365" t="s">
        <v>549</v>
      </c>
      <c r="B23" s="312">
        <v>47703</v>
      </c>
      <c r="C23" s="312">
        <v>47864</v>
      </c>
      <c r="D23" s="312">
        <v>38355</v>
      </c>
      <c r="E23" s="312">
        <v>50709</v>
      </c>
      <c r="F23" s="312">
        <v>50273</v>
      </c>
      <c r="G23" s="312">
        <v>56387</v>
      </c>
      <c r="H23" s="312">
        <v>63158</v>
      </c>
      <c r="I23" s="312">
        <v>67123</v>
      </c>
      <c r="J23" s="312">
        <v>88443</v>
      </c>
      <c r="K23" s="312">
        <v>89414</v>
      </c>
      <c r="L23" s="312">
        <v>122616</v>
      </c>
      <c r="M23" s="312">
        <v>181383</v>
      </c>
      <c r="N23" s="312">
        <v>185466</v>
      </c>
      <c r="O23" s="312">
        <v>98794</v>
      </c>
      <c r="P23" s="312">
        <v>126197</v>
      </c>
      <c r="Q23" s="312">
        <v>89620</v>
      </c>
      <c r="R23" s="312">
        <v>73348</v>
      </c>
      <c r="S23" s="312">
        <v>86445</v>
      </c>
      <c r="T23" s="312">
        <v>87796</v>
      </c>
      <c r="U23" s="312">
        <v>104902</v>
      </c>
      <c r="V23" s="312">
        <v>170544</v>
      </c>
      <c r="W23" s="312">
        <v>145997</v>
      </c>
      <c r="X23" s="312">
        <v>148979</v>
      </c>
      <c r="Y23" s="312">
        <v>152000</v>
      </c>
      <c r="Z23" s="312">
        <v>146144</v>
      </c>
      <c r="AA23" s="312">
        <v>144809</v>
      </c>
      <c r="AB23" s="312">
        <v>162731</v>
      </c>
      <c r="AC23" s="312">
        <v>185000</v>
      </c>
      <c r="AD23" s="312">
        <v>190000</v>
      </c>
      <c r="AE23" s="312">
        <v>155000</v>
      </c>
      <c r="AF23" s="312">
        <v>170000</v>
      </c>
      <c r="AG23" s="312">
        <v>195000</v>
      </c>
      <c r="AH23" s="312">
        <v>200000</v>
      </c>
      <c r="AI23" s="312">
        <v>195000</v>
      </c>
      <c r="AJ23" s="312" t="s">
        <v>100</v>
      </c>
      <c r="AK23" s="312" t="s">
        <v>100</v>
      </c>
      <c r="AL23" s="312" t="s">
        <v>100</v>
      </c>
      <c r="AM23" s="312" t="s">
        <v>100</v>
      </c>
      <c r="AN23" s="312" t="s">
        <v>100</v>
      </c>
      <c r="AO23" s="312" t="s">
        <v>100</v>
      </c>
      <c r="AP23" s="312" t="s">
        <v>100</v>
      </c>
      <c r="AQ23" s="331" t="s">
        <v>100</v>
      </c>
    </row>
    <row r="24" spans="1:43">
      <c r="A24" s="365" t="s">
        <v>550</v>
      </c>
      <c r="B24" s="312">
        <v>194424</v>
      </c>
      <c r="C24" s="312">
        <v>163216</v>
      </c>
      <c r="D24" s="312">
        <v>135892</v>
      </c>
      <c r="E24" s="312">
        <v>163051</v>
      </c>
      <c r="F24" s="312">
        <v>149909</v>
      </c>
      <c r="G24" s="312">
        <v>157804</v>
      </c>
      <c r="H24" s="312">
        <v>175961</v>
      </c>
      <c r="I24" s="312">
        <v>171519</v>
      </c>
      <c r="J24" s="312">
        <v>197650</v>
      </c>
      <c r="K24" s="312">
        <v>201512</v>
      </c>
      <c r="L24" s="312">
        <v>270588</v>
      </c>
      <c r="M24" s="312">
        <v>374752</v>
      </c>
      <c r="N24" s="312">
        <v>355762</v>
      </c>
      <c r="O24" s="312">
        <v>216580</v>
      </c>
      <c r="P24" s="312">
        <v>248248</v>
      </c>
      <c r="Q24" s="312">
        <v>222466</v>
      </c>
      <c r="R24" s="312">
        <v>185266</v>
      </c>
      <c r="S24" s="312">
        <v>212475</v>
      </c>
      <c r="T24" s="312">
        <v>224931</v>
      </c>
      <c r="U24" s="312">
        <v>245513</v>
      </c>
      <c r="V24" s="312">
        <v>297559</v>
      </c>
      <c r="W24" s="312">
        <v>262025</v>
      </c>
      <c r="X24" s="312">
        <v>243217</v>
      </c>
      <c r="Y24" s="312">
        <v>243054</v>
      </c>
      <c r="Z24" s="312">
        <v>266471</v>
      </c>
      <c r="AA24" s="312">
        <v>267095</v>
      </c>
      <c r="AB24" s="312">
        <v>294116</v>
      </c>
      <c r="AC24" s="312">
        <v>328758</v>
      </c>
      <c r="AD24" s="312">
        <v>334553</v>
      </c>
      <c r="AE24" s="312">
        <v>242240</v>
      </c>
      <c r="AF24" s="312">
        <v>281429</v>
      </c>
      <c r="AG24" s="312">
        <v>334400</v>
      </c>
      <c r="AH24" s="312">
        <v>310000</v>
      </c>
      <c r="AI24" s="312">
        <v>305000</v>
      </c>
      <c r="AJ24" s="312" t="s">
        <v>100</v>
      </c>
      <c r="AK24" s="312" t="s">
        <v>100</v>
      </c>
      <c r="AL24" s="312" t="s">
        <v>100</v>
      </c>
      <c r="AM24" s="312" t="s">
        <v>100</v>
      </c>
      <c r="AN24" s="312" t="s">
        <v>100</v>
      </c>
      <c r="AO24" s="312" t="s">
        <v>100</v>
      </c>
      <c r="AP24" s="312" t="s">
        <v>100</v>
      </c>
      <c r="AQ24" s="331" t="s">
        <v>100</v>
      </c>
    </row>
    <row r="25" spans="1:43">
      <c r="A25" s="368" t="s">
        <v>538</v>
      </c>
      <c r="B25" s="372"/>
      <c r="C25" s="372"/>
      <c r="D25" s="372"/>
      <c r="E25" s="372"/>
      <c r="F25" s="372"/>
      <c r="G25" s="372"/>
      <c r="H25" s="372"/>
      <c r="I25" s="372"/>
      <c r="J25" s="372"/>
      <c r="K25" s="372"/>
      <c r="L25" s="372"/>
      <c r="M25" s="372"/>
      <c r="N25" s="372"/>
      <c r="O25" s="372"/>
      <c r="P25" s="372"/>
      <c r="Q25" s="372"/>
      <c r="R25" s="372"/>
      <c r="S25" s="372"/>
      <c r="T25" s="372"/>
      <c r="U25" s="372"/>
      <c r="V25" s="372"/>
      <c r="W25" s="372"/>
      <c r="X25" s="372"/>
      <c r="Y25" s="372"/>
      <c r="Z25" s="372"/>
      <c r="AA25" s="372"/>
      <c r="AB25" s="372"/>
      <c r="AC25" s="372"/>
      <c r="AD25" s="372"/>
      <c r="AE25" s="372"/>
      <c r="AF25" s="372"/>
      <c r="AG25" s="372"/>
      <c r="AH25" s="372"/>
      <c r="AI25" s="372"/>
      <c r="AJ25" s="372"/>
      <c r="AK25" s="372"/>
      <c r="AL25" s="372"/>
      <c r="AM25" s="372"/>
      <c r="AN25" s="372"/>
      <c r="AO25" s="372"/>
      <c r="AP25" s="372"/>
      <c r="AQ25" s="373"/>
    </row>
    <row r="26" spans="1:43">
      <c r="A26" s="365" t="s">
        <v>548</v>
      </c>
      <c r="B26" s="312">
        <v>166635</v>
      </c>
      <c r="C26" s="312">
        <v>176403</v>
      </c>
      <c r="D26" s="312">
        <v>155692</v>
      </c>
      <c r="E26" s="312">
        <v>179620</v>
      </c>
      <c r="F26" s="312">
        <v>161894</v>
      </c>
      <c r="G26" s="312">
        <v>183751</v>
      </c>
      <c r="H26" s="312">
        <v>179248</v>
      </c>
      <c r="I26" s="312">
        <v>199312</v>
      </c>
      <c r="J26" s="312">
        <v>226706</v>
      </c>
      <c r="K26" s="312">
        <v>248805</v>
      </c>
      <c r="L26" s="312">
        <v>246178</v>
      </c>
      <c r="M26" s="312">
        <v>245385</v>
      </c>
      <c r="N26" s="312">
        <v>209494</v>
      </c>
      <c r="O26" s="312">
        <v>150186</v>
      </c>
      <c r="P26" s="312">
        <v>193591</v>
      </c>
      <c r="Q26" s="312">
        <v>244911</v>
      </c>
      <c r="R26" s="312">
        <v>227370</v>
      </c>
      <c r="S26" s="312">
        <v>253645</v>
      </c>
      <c r="T26" s="312">
        <v>290355</v>
      </c>
      <c r="U26" s="312">
        <v>290797</v>
      </c>
      <c r="V26" s="312">
        <v>316031</v>
      </c>
      <c r="W26" s="312">
        <v>307876</v>
      </c>
      <c r="X26" s="312">
        <v>301179</v>
      </c>
      <c r="Y26" s="312">
        <v>295177</v>
      </c>
      <c r="Z26" s="312">
        <v>308527</v>
      </c>
      <c r="AA26" s="312">
        <v>312824</v>
      </c>
      <c r="AB26" s="312">
        <v>319092</v>
      </c>
      <c r="AC26" s="312">
        <v>373452</v>
      </c>
      <c r="AD26" s="312">
        <v>364553</v>
      </c>
      <c r="AE26" s="312">
        <v>182139</v>
      </c>
      <c r="AF26" s="312">
        <v>266870</v>
      </c>
      <c r="AG26" s="312">
        <v>304742</v>
      </c>
      <c r="AH26" s="312">
        <v>274951</v>
      </c>
      <c r="AI26" s="312">
        <v>269742</v>
      </c>
      <c r="AJ26" s="312">
        <v>296547</v>
      </c>
      <c r="AK26" s="312">
        <v>351084</v>
      </c>
      <c r="AL26" s="312">
        <v>390334</v>
      </c>
      <c r="AM26" s="312">
        <v>399568</v>
      </c>
      <c r="AN26" s="312">
        <v>389136</v>
      </c>
      <c r="AO26" s="312">
        <v>373298</v>
      </c>
      <c r="AP26" s="312">
        <v>325339</v>
      </c>
      <c r="AQ26" s="331">
        <v>353424</v>
      </c>
    </row>
    <row r="27" spans="1:43">
      <c r="A27" s="365" t="s">
        <v>551</v>
      </c>
      <c r="B27" s="312">
        <v>80387</v>
      </c>
      <c r="C27" s="312">
        <v>91133</v>
      </c>
      <c r="D27" s="312">
        <v>90681</v>
      </c>
      <c r="E27" s="312">
        <v>109459</v>
      </c>
      <c r="F27" s="312">
        <v>102959</v>
      </c>
      <c r="G27" s="312">
        <v>115930</v>
      </c>
      <c r="H27" s="312">
        <v>115306</v>
      </c>
      <c r="I27" s="312">
        <v>124906</v>
      </c>
      <c r="J27" s="312">
        <v>140917</v>
      </c>
      <c r="K27" s="312">
        <v>151869</v>
      </c>
      <c r="L27" s="312">
        <v>158282</v>
      </c>
      <c r="M27" s="312">
        <v>167369</v>
      </c>
      <c r="N27" s="312">
        <v>146854</v>
      </c>
      <c r="O27" s="312">
        <v>100269</v>
      </c>
      <c r="P27" s="312">
        <v>128041</v>
      </c>
      <c r="Q27" s="312">
        <v>164787</v>
      </c>
      <c r="R27" s="312">
        <v>159657</v>
      </c>
      <c r="S27" s="312">
        <v>175427</v>
      </c>
      <c r="T27" s="312">
        <v>203378</v>
      </c>
      <c r="U27" s="312">
        <v>202240</v>
      </c>
      <c r="V27" s="312">
        <v>216800</v>
      </c>
      <c r="W27" s="312">
        <v>217550</v>
      </c>
      <c r="X27" s="312">
        <v>194081</v>
      </c>
      <c r="Y27" s="312">
        <v>201387</v>
      </c>
      <c r="Z27" s="312">
        <v>217953</v>
      </c>
      <c r="AA27" s="312">
        <v>224833</v>
      </c>
      <c r="AB27" s="312">
        <v>228865</v>
      </c>
      <c r="AC27" s="312">
        <v>276331</v>
      </c>
      <c r="AD27" s="312">
        <v>281283</v>
      </c>
      <c r="AE27" s="312">
        <v>131571</v>
      </c>
      <c r="AF27" s="312">
        <v>208630</v>
      </c>
      <c r="AG27" s="312">
        <v>249039</v>
      </c>
      <c r="AH27" s="312">
        <v>232867</v>
      </c>
      <c r="AI27" s="312">
        <v>223657</v>
      </c>
      <c r="AJ27" s="312">
        <v>249554</v>
      </c>
      <c r="AK27" s="312">
        <v>297217</v>
      </c>
      <c r="AL27" s="312">
        <v>318045</v>
      </c>
      <c r="AM27" s="312">
        <v>324094</v>
      </c>
      <c r="AN27" s="312">
        <v>316785</v>
      </c>
      <c r="AO27" s="312">
        <v>312126</v>
      </c>
      <c r="AP27" s="312">
        <v>181878</v>
      </c>
      <c r="AQ27" s="331">
        <v>242241</v>
      </c>
    </row>
    <row r="28" spans="1:43">
      <c r="A28" s="365" t="s">
        <v>549</v>
      </c>
      <c r="B28" s="312">
        <v>70911</v>
      </c>
      <c r="C28" s="312">
        <v>86774</v>
      </c>
      <c r="D28" s="312">
        <v>71396</v>
      </c>
      <c r="E28" s="312">
        <v>58669</v>
      </c>
      <c r="F28" s="312">
        <v>61206</v>
      </c>
      <c r="G28" s="312">
        <v>77570</v>
      </c>
      <c r="H28" s="312">
        <v>77502</v>
      </c>
      <c r="I28" s="312">
        <v>88784</v>
      </c>
      <c r="J28" s="312">
        <v>81184</v>
      </c>
      <c r="K28" s="312">
        <v>142768</v>
      </c>
      <c r="L28" s="312">
        <v>128950</v>
      </c>
      <c r="M28" s="312">
        <v>124769</v>
      </c>
      <c r="N28" s="312">
        <v>152401</v>
      </c>
      <c r="O28" s="312">
        <v>66236</v>
      </c>
      <c r="P28" s="312">
        <v>75630</v>
      </c>
      <c r="Q28" s="312">
        <v>83588</v>
      </c>
      <c r="R28" s="312">
        <v>97950</v>
      </c>
      <c r="S28" s="312">
        <v>101788</v>
      </c>
      <c r="T28" s="312">
        <v>125817</v>
      </c>
      <c r="U28" s="312">
        <v>108514</v>
      </c>
      <c r="V28" s="312">
        <v>164576</v>
      </c>
      <c r="W28" s="312">
        <v>172492</v>
      </c>
      <c r="X28" s="312">
        <v>201365</v>
      </c>
      <c r="Y28" s="312">
        <v>164130</v>
      </c>
      <c r="Z28" s="312">
        <v>171680</v>
      </c>
      <c r="AA28" s="312">
        <v>166445</v>
      </c>
      <c r="AB28" s="312">
        <v>210000</v>
      </c>
      <c r="AC28" s="312">
        <v>200000</v>
      </c>
      <c r="AD28" s="312">
        <v>190000</v>
      </c>
      <c r="AE28" s="312">
        <v>150000</v>
      </c>
      <c r="AF28" s="312">
        <v>150000</v>
      </c>
      <c r="AG28" s="312">
        <v>140000</v>
      </c>
      <c r="AH28" s="312">
        <v>90000</v>
      </c>
      <c r="AI28" s="312">
        <v>96851</v>
      </c>
      <c r="AJ28" s="312">
        <v>102080</v>
      </c>
      <c r="AK28" s="312">
        <v>121663</v>
      </c>
      <c r="AL28" s="312">
        <v>176952</v>
      </c>
      <c r="AM28" s="312">
        <v>172170</v>
      </c>
      <c r="AN28" s="312">
        <v>175201</v>
      </c>
      <c r="AO28" s="312">
        <v>166023</v>
      </c>
      <c r="AP28" s="312">
        <v>105454</v>
      </c>
      <c r="AQ28" s="331">
        <v>144655</v>
      </c>
    </row>
    <row r="29" spans="1:43">
      <c r="A29" s="366" t="s">
        <v>550</v>
      </c>
      <c r="B29" s="357">
        <v>157159</v>
      </c>
      <c r="C29" s="357">
        <v>172044</v>
      </c>
      <c r="D29" s="357">
        <v>136407</v>
      </c>
      <c r="E29" s="357">
        <v>128830</v>
      </c>
      <c r="F29" s="357">
        <v>120141</v>
      </c>
      <c r="G29" s="357">
        <v>145391</v>
      </c>
      <c r="H29" s="357">
        <v>141444</v>
      </c>
      <c r="I29" s="357">
        <v>163190</v>
      </c>
      <c r="J29" s="357">
        <v>166973</v>
      </c>
      <c r="K29" s="357">
        <v>239704</v>
      </c>
      <c r="L29" s="357">
        <v>216846</v>
      </c>
      <c r="M29" s="357">
        <v>202785</v>
      </c>
      <c r="N29" s="357">
        <v>215041</v>
      </c>
      <c r="O29" s="357">
        <v>116153</v>
      </c>
      <c r="P29" s="357">
        <v>141180</v>
      </c>
      <c r="Q29" s="357">
        <v>163712</v>
      </c>
      <c r="R29" s="357">
        <v>165663</v>
      </c>
      <c r="S29" s="357">
        <v>180006</v>
      </c>
      <c r="T29" s="357">
        <v>212794</v>
      </c>
      <c r="U29" s="357">
        <v>197071</v>
      </c>
      <c r="V29" s="357">
        <v>263807</v>
      </c>
      <c r="W29" s="357">
        <v>262818</v>
      </c>
      <c r="X29" s="357">
        <v>308463</v>
      </c>
      <c r="Y29" s="357">
        <v>257920</v>
      </c>
      <c r="Z29" s="357">
        <v>262254</v>
      </c>
      <c r="AA29" s="357">
        <v>254436</v>
      </c>
      <c r="AB29" s="357">
        <v>300227</v>
      </c>
      <c r="AC29" s="357">
        <v>297121</v>
      </c>
      <c r="AD29" s="357">
        <v>273270</v>
      </c>
      <c r="AE29" s="357">
        <v>200568</v>
      </c>
      <c r="AF29" s="357">
        <v>208240</v>
      </c>
      <c r="AG29" s="357">
        <v>195703</v>
      </c>
      <c r="AH29" s="357">
        <v>132084</v>
      </c>
      <c r="AI29" s="357">
        <v>142936</v>
      </c>
      <c r="AJ29" s="357">
        <v>149073</v>
      </c>
      <c r="AK29" s="357">
        <v>175530</v>
      </c>
      <c r="AL29" s="357">
        <v>249241</v>
      </c>
      <c r="AM29" s="357">
        <v>247644</v>
      </c>
      <c r="AN29" s="357">
        <v>247552</v>
      </c>
      <c r="AO29" s="357">
        <v>227195</v>
      </c>
      <c r="AP29" s="357">
        <v>248915</v>
      </c>
      <c r="AQ29" s="358">
        <v>255838</v>
      </c>
    </row>
    <row r="30" spans="1:43">
      <c r="A30" s="364" t="s">
        <v>539</v>
      </c>
      <c r="B30" s="367"/>
      <c r="C30" s="367"/>
      <c r="D30" s="367"/>
      <c r="E30" s="367"/>
      <c r="F30" s="367"/>
      <c r="G30" s="367"/>
      <c r="H30" s="367"/>
      <c r="I30" s="367"/>
      <c r="J30" s="367"/>
      <c r="K30" s="367"/>
      <c r="L30" s="367"/>
      <c r="M30" s="367"/>
      <c r="N30" s="367"/>
      <c r="O30" s="367"/>
      <c r="P30" s="367"/>
      <c r="Q30" s="367"/>
      <c r="R30" s="367"/>
      <c r="S30" s="367"/>
      <c r="T30" s="367"/>
      <c r="U30" s="367"/>
      <c r="V30" s="367"/>
      <c r="W30" s="367"/>
      <c r="X30" s="367"/>
      <c r="Y30" s="367"/>
      <c r="Z30" s="367"/>
      <c r="AA30" s="367"/>
      <c r="AB30" s="367"/>
      <c r="AC30" s="367"/>
      <c r="AD30" s="367"/>
      <c r="AE30" s="367"/>
      <c r="AF30" s="367"/>
      <c r="AG30" s="367"/>
      <c r="AH30" s="367"/>
      <c r="AI30" s="367"/>
      <c r="AJ30" s="367"/>
      <c r="AK30" s="367"/>
      <c r="AL30" s="367"/>
      <c r="AM30" s="367"/>
      <c r="AN30" s="367"/>
      <c r="AO30" s="367"/>
      <c r="AP30" s="367"/>
      <c r="AQ30" s="374"/>
    </row>
    <row r="31" spans="1:43">
      <c r="A31" s="365" t="s">
        <v>548</v>
      </c>
      <c r="B31" s="312">
        <v>389170</v>
      </c>
      <c r="C31" s="312">
        <v>229555</v>
      </c>
      <c r="D31" s="312">
        <v>268798</v>
      </c>
      <c r="E31" s="312">
        <v>244514</v>
      </c>
      <c r="F31" s="312">
        <v>224825</v>
      </c>
      <c r="G31" s="312">
        <v>264895</v>
      </c>
      <c r="H31" s="312">
        <v>228685</v>
      </c>
      <c r="I31" s="312">
        <v>246727</v>
      </c>
      <c r="J31" s="312">
        <v>318013</v>
      </c>
      <c r="K31" s="312">
        <v>326590</v>
      </c>
      <c r="L31" s="312">
        <v>270133</v>
      </c>
      <c r="M31" s="312">
        <v>217141</v>
      </c>
      <c r="N31" s="312">
        <v>248453</v>
      </c>
      <c r="O31" s="312">
        <v>193410</v>
      </c>
      <c r="P31" s="312">
        <v>227815</v>
      </c>
      <c r="Q31" s="312">
        <v>233001</v>
      </c>
      <c r="R31" s="312">
        <v>238263</v>
      </c>
      <c r="S31" s="312">
        <v>237703</v>
      </c>
      <c r="T31" s="312">
        <v>232793</v>
      </c>
      <c r="U31" s="312">
        <v>189639</v>
      </c>
      <c r="V31" s="312">
        <v>172442</v>
      </c>
      <c r="W31" s="312">
        <v>192873</v>
      </c>
      <c r="X31" s="312">
        <v>193064</v>
      </c>
      <c r="Y31" s="312">
        <v>188871</v>
      </c>
      <c r="Z31" s="312">
        <v>209293</v>
      </c>
      <c r="AA31" s="312">
        <v>206753</v>
      </c>
      <c r="AB31" s="312">
        <v>207707</v>
      </c>
      <c r="AC31" s="312">
        <v>215686</v>
      </c>
      <c r="AD31" s="312">
        <v>202896</v>
      </c>
      <c r="AE31" s="312">
        <v>90679</v>
      </c>
      <c r="AF31" s="312">
        <v>123019</v>
      </c>
      <c r="AG31" s="312">
        <v>120189</v>
      </c>
      <c r="AH31" s="312">
        <v>112039</v>
      </c>
      <c r="AI31" s="312">
        <v>88110</v>
      </c>
      <c r="AJ31" s="312">
        <v>70731</v>
      </c>
      <c r="AK31" s="312">
        <v>94479</v>
      </c>
      <c r="AL31" s="312">
        <v>93924</v>
      </c>
      <c r="AM31" s="312">
        <v>78219</v>
      </c>
      <c r="AN31" s="312">
        <v>84888</v>
      </c>
      <c r="AO31" s="312">
        <v>78270</v>
      </c>
      <c r="AP31" s="312">
        <v>66116</v>
      </c>
      <c r="AQ31" s="331">
        <v>72913</v>
      </c>
    </row>
    <row r="32" spans="1:43">
      <c r="A32" s="365" t="s">
        <v>551</v>
      </c>
      <c r="B32" s="312">
        <v>156270</v>
      </c>
      <c r="C32" s="312">
        <v>113862</v>
      </c>
      <c r="D32" s="312">
        <v>92523</v>
      </c>
      <c r="E32" s="312">
        <v>62801</v>
      </c>
      <c r="F32" s="312">
        <v>49808</v>
      </c>
      <c r="G32" s="312">
        <v>65756</v>
      </c>
      <c r="H32" s="312">
        <v>49776</v>
      </c>
      <c r="I32" s="312">
        <v>60736</v>
      </c>
      <c r="J32" s="312">
        <v>84432</v>
      </c>
      <c r="K32" s="312">
        <v>95503</v>
      </c>
      <c r="L32" s="312">
        <v>95553</v>
      </c>
      <c r="M32" s="312">
        <v>109089</v>
      </c>
      <c r="N32" s="312">
        <v>127676</v>
      </c>
      <c r="O32" s="312">
        <v>91097</v>
      </c>
      <c r="P32" s="312">
        <v>96500</v>
      </c>
      <c r="Q32" s="312">
        <v>93200</v>
      </c>
      <c r="R32" s="312">
        <v>112487</v>
      </c>
      <c r="S32" s="312">
        <v>103402</v>
      </c>
      <c r="T32" s="312">
        <v>102841</v>
      </c>
      <c r="U32" s="312">
        <v>75004</v>
      </c>
      <c r="V32" s="312">
        <v>76181</v>
      </c>
      <c r="W32" s="312">
        <v>96873</v>
      </c>
      <c r="X32" s="312">
        <v>114232</v>
      </c>
      <c r="Y32" s="312">
        <v>102917</v>
      </c>
      <c r="Z32" s="312">
        <v>127689</v>
      </c>
      <c r="AA32" s="312">
        <v>130226</v>
      </c>
      <c r="AB32" s="312">
        <v>136086</v>
      </c>
      <c r="AC32" s="312">
        <v>140000</v>
      </c>
      <c r="AD32" s="312">
        <v>125611</v>
      </c>
      <c r="AE32" s="312">
        <v>63000</v>
      </c>
      <c r="AF32" s="312">
        <v>82200</v>
      </c>
      <c r="AG32" s="312">
        <v>103000</v>
      </c>
      <c r="AH32" s="312">
        <v>63733</v>
      </c>
      <c r="AI32" s="312">
        <v>47910</v>
      </c>
      <c r="AJ32" s="312" t="s">
        <v>100</v>
      </c>
      <c r="AK32" s="312">
        <v>47179</v>
      </c>
      <c r="AL32" s="312">
        <v>54842</v>
      </c>
      <c r="AM32" s="312">
        <v>48899</v>
      </c>
      <c r="AN32" s="312">
        <v>50383.351588170866</v>
      </c>
      <c r="AO32" s="312">
        <v>46000</v>
      </c>
      <c r="AP32" s="312" t="s">
        <v>100</v>
      </c>
      <c r="AQ32" s="331" t="s">
        <v>100</v>
      </c>
    </row>
    <row r="33" spans="1:43">
      <c r="A33" s="365" t="s">
        <v>549</v>
      </c>
      <c r="B33" s="312">
        <v>67453</v>
      </c>
      <c r="C33" s="312">
        <v>46732</v>
      </c>
      <c r="D33" s="312">
        <v>71471</v>
      </c>
      <c r="E33" s="312">
        <v>97252</v>
      </c>
      <c r="F33" s="312">
        <v>102927</v>
      </c>
      <c r="G33" s="312">
        <v>109071</v>
      </c>
      <c r="H33" s="312">
        <v>122433</v>
      </c>
      <c r="I33" s="312">
        <v>108709</v>
      </c>
      <c r="J33" s="312">
        <v>145447</v>
      </c>
      <c r="K33" s="312">
        <v>147004</v>
      </c>
      <c r="L33" s="312">
        <v>89436</v>
      </c>
      <c r="M33" s="312">
        <v>60185</v>
      </c>
      <c r="N33" s="312">
        <v>73065</v>
      </c>
      <c r="O33" s="312">
        <v>81568</v>
      </c>
      <c r="P33" s="312">
        <v>98700</v>
      </c>
      <c r="Q33" s="312">
        <v>113900</v>
      </c>
      <c r="R33" s="312">
        <v>147873</v>
      </c>
      <c r="S33" s="312">
        <v>111514</v>
      </c>
      <c r="T33" s="312">
        <v>152598</v>
      </c>
      <c r="U33" s="312">
        <v>172506</v>
      </c>
      <c r="V33" s="312">
        <v>194422</v>
      </c>
      <c r="W33" s="312">
        <v>217242</v>
      </c>
      <c r="X33" s="312">
        <v>229198</v>
      </c>
      <c r="Y33" s="312">
        <v>275718</v>
      </c>
      <c r="Z33" s="312">
        <v>299105</v>
      </c>
      <c r="AA33" s="312">
        <v>300573</v>
      </c>
      <c r="AB33" s="312">
        <v>300876</v>
      </c>
      <c r="AC33" s="312">
        <v>303000</v>
      </c>
      <c r="AD33" s="312">
        <v>270000</v>
      </c>
      <c r="AE33" s="312">
        <v>200000</v>
      </c>
      <c r="AF33" s="312">
        <v>220000</v>
      </c>
      <c r="AG33" s="312">
        <v>291000</v>
      </c>
      <c r="AH33" s="312">
        <v>240000</v>
      </c>
      <c r="AI33" s="312">
        <v>290000</v>
      </c>
      <c r="AJ33" s="312" t="s">
        <v>100</v>
      </c>
      <c r="AK33" s="312" t="s">
        <v>100</v>
      </c>
      <c r="AL33" s="312" t="s">
        <v>100</v>
      </c>
      <c r="AM33" s="312" t="s">
        <v>100</v>
      </c>
      <c r="AN33" s="312" t="s">
        <v>100</v>
      </c>
      <c r="AO33" s="312" t="s">
        <v>100</v>
      </c>
      <c r="AP33" s="312" t="s">
        <v>100</v>
      </c>
      <c r="AQ33" s="331" t="s">
        <v>100</v>
      </c>
    </row>
    <row r="34" spans="1:43">
      <c r="A34" s="366" t="s">
        <v>550</v>
      </c>
      <c r="B34" s="357">
        <v>300353</v>
      </c>
      <c r="C34" s="357">
        <v>162425</v>
      </c>
      <c r="D34" s="357">
        <v>247746</v>
      </c>
      <c r="E34" s="357">
        <v>278965</v>
      </c>
      <c r="F34" s="357">
        <v>277944</v>
      </c>
      <c r="G34" s="357">
        <v>308210</v>
      </c>
      <c r="H34" s="357">
        <v>301342</v>
      </c>
      <c r="I34" s="357">
        <v>294700</v>
      </c>
      <c r="J34" s="357">
        <v>379028</v>
      </c>
      <c r="K34" s="357">
        <v>378091</v>
      </c>
      <c r="L34" s="357">
        <v>264016</v>
      </c>
      <c r="M34" s="357">
        <v>168237</v>
      </c>
      <c r="N34" s="357">
        <v>193842</v>
      </c>
      <c r="O34" s="357">
        <v>183881</v>
      </c>
      <c r="P34" s="357">
        <v>230015</v>
      </c>
      <c r="Q34" s="357">
        <v>253701</v>
      </c>
      <c r="R34" s="357">
        <v>273649</v>
      </c>
      <c r="S34" s="357">
        <v>245815</v>
      </c>
      <c r="T34" s="357">
        <v>282550</v>
      </c>
      <c r="U34" s="357">
        <v>287141</v>
      </c>
      <c r="V34" s="357">
        <v>290683</v>
      </c>
      <c r="W34" s="357">
        <v>313242</v>
      </c>
      <c r="X34" s="357">
        <v>308030</v>
      </c>
      <c r="Y34" s="357">
        <v>361672</v>
      </c>
      <c r="Z34" s="357">
        <v>380709</v>
      </c>
      <c r="AA34" s="357">
        <v>377100</v>
      </c>
      <c r="AB34" s="357">
        <v>372497</v>
      </c>
      <c r="AC34" s="357">
        <v>378686</v>
      </c>
      <c r="AD34" s="357">
        <v>347285</v>
      </c>
      <c r="AE34" s="357">
        <v>227679</v>
      </c>
      <c r="AF34" s="357">
        <v>260819</v>
      </c>
      <c r="AG34" s="357">
        <v>308189</v>
      </c>
      <c r="AH34" s="357">
        <v>288306</v>
      </c>
      <c r="AI34" s="357">
        <v>329761</v>
      </c>
      <c r="AJ34" s="357" t="s">
        <v>100</v>
      </c>
      <c r="AK34" s="357" t="s">
        <v>100</v>
      </c>
      <c r="AL34" s="357" t="s">
        <v>100</v>
      </c>
      <c r="AM34" s="357" t="s">
        <v>100</v>
      </c>
      <c r="AN34" s="357" t="s">
        <v>100</v>
      </c>
      <c r="AO34" s="357" t="s">
        <v>100</v>
      </c>
      <c r="AP34" s="357" t="s">
        <v>100</v>
      </c>
      <c r="AQ34" s="358" t="s">
        <v>100</v>
      </c>
    </row>
    <row r="35" spans="1:43">
      <c r="A35" s="311"/>
      <c r="B35" s="311"/>
      <c r="C35" s="311"/>
      <c r="D35" s="311"/>
      <c r="E35" s="311"/>
      <c r="F35" s="311"/>
      <c r="G35" s="311"/>
      <c r="H35" s="311"/>
      <c r="I35" s="311"/>
      <c r="J35" s="311"/>
      <c r="K35" s="311"/>
      <c r="L35" s="311"/>
      <c r="M35" s="311"/>
      <c r="N35" s="311"/>
      <c r="O35" s="311"/>
      <c r="P35" s="311"/>
      <c r="Q35" s="311"/>
      <c r="R35" s="311"/>
      <c r="S35" s="311"/>
      <c r="T35" s="311"/>
      <c r="U35" s="311"/>
      <c r="V35" s="311"/>
      <c r="W35" s="311"/>
      <c r="X35" s="311"/>
      <c r="Y35" s="311"/>
      <c r="Z35" s="311"/>
      <c r="AA35" s="311"/>
      <c r="AB35" s="311"/>
      <c r="AC35" s="311"/>
      <c r="AD35" s="311"/>
      <c r="AE35" s="311"/>
      <c r="AF35" s="311"/>
      <c r="AG35" s="311"/>
      <c r="AH35" s="311"/>
      <c r="AI35" s="311"/>
      <c r="AJ35" s="311"/>
      <c r="AK35" s="311"/>
      <c r="AL35" s="311"/>
      <c r="AM35" s="311"/>
      <c r="AN35" s="311"/>
      <c r="AO35" s="311"/>
      <c r="AP35" s="311"/>
      <c r="AQ35" s="311"/>
    </row>
    <row r="36" spans="1:43">
      <c r="A36" s="343" t="s">
        <v>540</v>
      </c>
      <c r="B36" s="311"/>
      <c r="C36" s="311"/>
      <c r="D36" s="311"/>
      <c r="E36" s="311"/>
      <c r="F36" s="311"/>
      <c r="G36" s="311"/>
      <c r="H36" s="311"/>
      <c r="I36" s="311"/>
      <c r="J36" s="311"/>
      <c r="K36" s="311"/>
      <c r="L36" s="311"/>
      <c r="M36" s="311"/>
      <c r="N36" s="311"/>
      <c r="O36" s="311"/>
      <c r="P36" s="311"/>
      <c r="Q36" s="311"/>
      <c r="R36" s="311"/>
      <c r="S36" s="311"/>
      <c r="T36" s="311"/>
      <c r="U36" s="311"/>
      <c r="V36" s="311"/>
      <c r="W36" s="311"/>
      <c r="X36" s="311"/>
      <c r="Y36" s="311"/>
      <c r="Z36" s="311"/>
      <c r="AA36" s="311"/>
      <c r="AB36" s="311"/>
      <c r="AC36" s="311"/>
      <c r="AD36" s="311"/>
      <c r="AE36" s="311"/>
      <c r="AF36" s="311"/>
      <c r="AG36" s="311"/>
      <c r="AH36" s="311"/>
      <c r="AI36" s="311"/>
      <c r="AJ36" s="311"/>
      <c r="AK36" s="311"/>
      <c r="AL36" s="311"/>
      <c r="AM36" s="311"/>
      <c r="AN36" s="311"/>
      <c r="AO36" s="311"/>
      <c r="AP36" s="311"/>
      <c r="AQ36" s="311"/>
    </row>
    <row r="37" spans="1:43">
      <c r="A37" s="343" t="s">
        <v>541</v>
      </c>
      <c r="B37" s="311"/>
      <c r="C37" s="311"/>
      <c r="D37" s="311"/>
      <c r="E37" s="311"/>
      <c r="F37" s="311"/>
      <c r="G37" s="311"/>
      <c r="H37" s="311"/>
      <c r="I37" s="311"/>
      <c r="J37" s="311"/>
      <c r="K37" s="311"/>
      <c r="L37" s="311"/>
      <c r="M37" s="311"/>
      <c r="N37" s="311"/>
      <c r="O37" s="311"/>
      <c r="P37" s="311"/>
      <c r="Q37" s="311"/>
      <c r="R37" s="311"/>
      <c r="S37" s="311"/>
      <c r="T37" s="311"/>
      <c r="U37" s="311"/>
      <c r="V37" s="311"/>
      <c r="W37" s="311"/>
      <c r="X37" s="311"/>
      <c r="Y37" s="311"/>
      <c r="Z37" s="311"/>
      <c r="AA37" s="311"/>
      <c r="AB37" s="311"/>
      <c r="AC37" s="311"/>
      <c r="AD37" s="311"/>
      <c r="AE37" s="311"/>
      <c r="AF37" s="311"/>
      <c r="AG37" s="311"/>
      <c r="AH37" s="311"/>
      <c r="AI37" s="311"/>
      <c r="AJ37" s="311"/>
      <c r="AK37" s="311"/>
      <c r="AL37" s="311"/>
      <c r="AM37" s="311"/>
      <c r="AN37" s="311"/>
      <c r="AO37" s="311"/>
      <c r="AP37" s="311"/>
      <c r="AQ37" s="311"/>
    </row>
    <row r="38" spans="1:43">
      <c r="A38" s="343" t="s">
        <v>553</v>
      </c>
      <c r="B38" s="311"/>
      <c r="C38" s="311"/>
      <c r="D38" s="311"/>
      <c r="E38" s="311"/>
      <c r="F38" s="311"/>
      <c r="G38" s="311"/>
      <c r="H38" s="311"/>
      <c r="I38" s="311"/>
      <c r="J38" s="311"/>
      <c r="K38" s="311"/>
      <c r="L38" s="311"/>
      <c r="M38" s="311"/>
      <c r="N38" s="311"/>
      <c r="O38" s="311"/>
      <c r="P38" s="311"/>
      <c r="Q38" s="311"/>
      <c r="R38" s="311"/>
      <c r="S38" s="311"/>
      <c r="T38" s="311"/>
      <c r="U38" s="311"/>
      <c r="V38" s="311"/>
      <c r="W38" s="311"/>
      <c r="X38" s="311"/>
      <c r="Y38" s="311"/>
      <c r="Z38" s="311"/>
      <c r="AA38" s="311"/>
      <c r="AB38" s="311"/>
      <c r="AC38" s="311"/>
      <c r="AD38" s="311"/>
      <c r="AE38" s="311"/>
      <c r="AF38" s="311"/>
      <c r="AG38" s="311"/>
      <c r="AH38" s="311"/>
      <c r="AI38" s="311"/>
      <c r="AJ38" s="311"/>
      <c r="AK38" s="311"/>
      <c r="AL38" s="311"/>
      <c r="AM38" s="311"/>
      <c r="AN38" s="311"/>
      <c r="AO38" s="311"/>
      <c r="AP38" s="311"/>
      <c r="AQ38" s="311"/>
    </row>
    <row r="39" spans="1:43">
      <c r="A39" s="343" t="s">
        <v>543</v>
      </c>
      <c r="B39" s="311"/>
      <c r="C39" s="311"/>
      <c r="D39" s="311"/>
      <c r="E39" s="311"/>
      <c r="F39" s="311"/>
      <c r="G39" s="311"/>
      <c r="H39" s="311"/>
      <c r="I39" s="311"/>
      <c r="J39" s="311"/>
      <c r="K39" s="311"/>
      <c r="L39" s="311"/>
      <c r="M39" s="311"/>
      <c r="N39" s="311"/>
      <c r="O39" s="311"/>
      <c r="P39" s="311"/>
      <c r="Q39" s="311"/>
      <c r="R39" s="311"/>
      <c r="S39" s="311"/>
      <c r="T39" s="311"/>
      <c r="U39" s="311"/>
      <c r="V39" s="311"/>
      <c r="W39" s="311"/>
      <c r="X39" s="311"/>
      <c r="Y39" s="311"/>
      <c r="Z39" s="311"/>
      <c r="AA39" s="311"/>
      <c r="AB39" s="311"/>
      <c r="AC39" s="311"/>
      <c r="AD39" s="311"/>
      <c r="AE39" s="311"/>
      <c r="AF39" s="311"/>
      <c r="AG39" s="311"/>
      <c r="AH39" s="311"/>
      <c r="AI39" s="311"/>
      <c r="AJ39" s="311"/>
      <c r="AK39" s="311"/>
      <c r="AL39" s="311"/>
      <c r="AM39" s="311"/>
      <c r="AN39" s="311"/>
      <c r="AO39" s="311"/>
      <c r="AP39" s="311"/>
      <c r="AQ39" s="311"/>
    </row>
    <row r="40" spans="1:43">
      <c r="A40" s="343" t="s">
        <v>544</v>
      </c>
      <c r="B40" s="311"/>
      <c r="C40" s="311"/>
      <c r="D40" s="311"/>
      <c r="E40" s="311"/>
      <c r="F40" s="311"/>
      <c r="G40" s="311"/>
      <c r="H40" s="311"/>
      <c r="I40" s="311"/>
      <c r="J40" s="311"/>
      <c r="K40" s="311"/>
      <c r="L40" s="311"/>
      <c r="M40" s="311"/>
      <c r="N40" s="311"/>
      <c r="O40" s="311"/>
      <c r="P40" s="311"/>
      <c r="Q40" s="311"/>
      <c r="R40" s="311"/>
      <c r="S40" s="311"/>
      <c r="T40" s="311"/>
      <c r="U40" s="311"/>
      <c r="V40" s="311"/>
      <c r="W40" s="311"/>
      <c r="X40" s="311"/>
      <c r="Y40" s="311"/>
      <c r="Z40" s="311"/>
      <c r="AA40" s="311"/>
      <c r="AB40" s="311"/>
      <c r="AC40" s="311"/>
      <c r="AD40" s="311"/>
      <c r="AE40" s="311"/>
      <c r="AF40" s="311"/>
      <c r="AG40" s="311"/>
      <c r="AH40" s="311"/>
      <c r="AI40" s="311"/>
      <c r="AJ40" s="311"/>
      <c r="AK40" s="311"/>
      <c r="AL40" s="311"/>
      <c r="AM40" s="311"/>
      <c r="AN40" s="311"/>
      <c r="AO40" s="311"/>
      <c r="AP40" s="311"/>
      <c r="AQ40" s="311"/>
    </row>
    <row r="41" spans="1:43">
      <c r="A41" s="345" t="s">
        <v>545</v>
      </c>
      <c r="B41" s="311"/>
      <c r="C41" s="311"/>
      <c r="D41" s="311"/>
      <c r="E41" s="311"/>
      <c r="F41" s="311"/>
      <c r="G41" s="311"/>
      <c r="H41" s="311"/>
      <c r="I41" s="311"/>
      <c r="J41" s="311"/>
      <c r="K41" s="311"/>
      <c r="L41" s="311"/>
      <c r="M41" s="311"/>
      <c r="N41" s="311"/>
      <c r="O41" s="311"/>
      <c r="P41" s="311"/>
      <c r="Q41" s="311"/>
      <c r="R41" s="311"/>
      <c r="S41" s="311"/>
      <c r="T41" s="311"/>
      <c r="U41" s="311"/>
      <c r="V41" s="311"/>
      <c r="W41" s="311"/>
      <c r="X41" s="311"/>
      <c r="Y41" s="311"/>
      <c r="Z41" s="311"/>
      <c r="AA41" s="311"/>
      <c r="AB41" s="311"/>
      <c r="AC41" s="311"/>
      <c r="AD41" s="311"/>
      <c r="AE41" s="311"/>
      <c r="AF41" s="311"/>
      <c r="AG41" s="311"/>
      <c r="AH41" s="311"/>
      <c r="AI41" s="311"/>
      <c r="AJ41" s="311"/>
      <c r="AK41" s="311"/>
      <c r="AL41" s="311"/>
      <c r="AM41" s="311"/>
      <c r="AN41" s="311"/>
      <c r="AO41" s="311"/>
      <c r="AP41" s="311"/>
      <c r="AQ41" s="311"/>
    </row>
    <row r="42" spans="1:43">
      <c r="A42" s="343" t="s">
        <v>554</v>
      </c>
      <c r="B42" s="311"/>
      <c r="C42" s="311"/>
      <c r="D42" s="311"/>
      <c r="E42" s="311"/>
      <c r="F42" s="311"/>
      <c r="G42" s="311"/>
      <c r="H42" s="311"/>
      <c r="I42" s="311"/>
      <c r="J42" s="311"/>
      <c r="K42" s="311"/>
      <c r="L42" s="311"/>
      <c r="M42" s="311"/>
      <c r="N42" s="311"/>
      <c r="O42" s="311"/>
      <c r="P42" s="311"/>
      <c r="Q42" s="311"/>
      <c r="R42" s="311"/>
      <c r="S42" s="311"/>
      <c r="T42" s="311"/>
      <c r="U42" s="311"/>
      <c r="V42" s="311"/>
      <c r="W42" s="311"/>
      <c r="X42" s="311"/>
      <c r="Y42" s="311"/>
      <c r="Z42" s="311"/>
      <c r="AA42" s="311"/>
      <c r="AB42" s="311"/>
      <c r="AC42" s="311"/>
      <c r="AD42" s="311"/>
      <c r="AE42" s="311"/>
      <c r="AF42" s="311"/>
      <c r="AG42" s="311"/>
      <c r="AH42" s="311"/>
      <c r="AI42" s="311"/>
      <c r="AJ42" s="311"/>
      <c r="AK42" s="311"/>
      <c r="AL42" s="311"/>
      <c r="AM42" s="311"/>
      <c r="AN42" s="311"/>
      <c r="AO42" s="311"/>
      <c r="AP42" s="311"/>
      <c r="AQ42" s="311"/>
    </row>
    <row r="43" spans="1:43">
      <c r="A43" s="343" t="s">
        <v>555</v>
      </c>
      <c r="B43" s="311"/>
      <c r="C43" s="311"/>
      <c r="D43" s="311"/>
      <c r="E43" s="311"/>
      <c r="F43" s="311"/>
      <c r="G43" s="311"/>
      <c r="H43" s="311"/>
      <c r="I43" s="311"/>
      <c r="J43" s="311"/>
      <c r="K43" s="311"/>
      <c r="L43" s="311"/>
      <c r="M43" s="311"/>
      <c r="N43" s="311"/>
      <c r="O43" s="311"/>
      <c r="P43" s="311"/>
      <c r="Q43" s="311"/>
      <c r="R43" s="311"/>
      <c r="S43" s="311"/>
      <c r="T43" s="311"/>
      <c r="U43" s="311"/>
      <c r="V43" s="311"/>
      <c r="W43" s="311"/>
      <c r="X43" s="311"/>
      <c r="Y43" s="311"/>
      <c r="Z43" s="311"/>
      <c r="AA43" s="311"/>
      <c r="AB43" s="311"/>
      <c r="AC43" s="311"/>
      <c r="AD43" s="311"/>
      <c r="AE43" s="311"/>
      <c r="AF43" s="311"/>
      <c r="AG43" s="311"/>
      <c r="AH43" s="311"/>
      <c r="AI43" s="311"/>
      <c r="AJ43" s="311"/>
      <c r="AK43" s="311"/>
      <c r="AL43" s="311"/>
      <c r="AM43" s="311"/>
      <c r="AN43" s="311"/>
      <c r="AO43" s="311"/>
      <c r="AP43" s="311"/>
      <c r="AQ43" s="311"/>
    </row>
    <row r="44" spans="1:43">
      <c r="A44" s="815" t="s">
        <v>824</v>
      </c>
      <c r="B44" s="314"/>
      <c r="C44" s="311"/>
      <c r="D44" s="311"/>
      <c r="E44" s="311"/>
      <c r="F44" s="311"/>
      <c r="G44" s="311"/>
      <c r="H44" s="311"/>
      <c r="I44" s="311"/>
      <c r="J44" s="311"/>
      <c r="K44" s="311"/>
      <c r="L44" s="311"/>
      <c r="M44" s="311"/>
      <c r="N44" s="311"/>
      <c r="O44" s="311"/>
      <c r="P44" s="311"/>
      <c r="Q44" s="311"/>
      <c r="R44" s="311"/>
      <c r="S44" s="311"/>
      <c r="T44" s="311"/>
      <c r="U44" s="311"/>
      <c r="V44" s="311"/>
      <c r="W44" s="311"/>
      <c r="X44" s="311"/>
      <c r="Y44" s="311"/>
      <c r="Z44" s="311"/>
      <c r="AA44" s="311"/>
      <c r="AB44" s="311"/>
      <c r="AC44" s="311"/>
      <c r="AD44" s="311"/>
      <c r="AE44" s="311"/>
      <c r="AF44" s="311"/>
      <c r="AG44" s="311"/>
      <c r="AH44" s="311"/>
      <c r="AI44" s="311"/>
      <c r="AJ44" s="311"/>
      <c r="AK44" s="311"/>
      <c r="AL44" s="311"/>
      <c r="AM44" s="311"/>
      <c r="AN44" s="311"/>
      <c r="AO44" s="311"/>
      <c r="AP44" s="311"/>
      <c r="AQ44" s="311"/>
    </row>
    <row r="45" spans="1:43">
      <c r="A45" s="311"/>
      <c r="B45" s="311"/>
      <c r="C45" s="311"/>
      <c r="D45" s="311"/>
      <c r="E45" s="311"/>
      <c r="F45" s="311"/>
      <c r="G45" s="311"/>
      <c r="H45" s="311"/>
      <c r="I45" s="311"/>
      <c r="J45" s="311"/>
      <c r="K45" s="311"/>
      <c r="L45" s="311"/>
      <c r="M45" s="311"/>
      <c r="N45" s="311"/>
      <c r="O45" s="311"/>
      <c r="P45" s="311"/>
      <c r="Q45" s="311"/>
      <c r="R45" s="311"/>
      <c r="S45" s="311"/>
      <c r="T45" s="311"/>
      <c r="U45" s="311"/>
      <c r="V45" s="311"/>
      <c r="W45" s="311"/>
      <c r="X45" s="311"/>
      <c r="Y45" s="311"/>
      <c r="Z45" s="311"/>
      <c r="AA45" s="311"/>
      <c r="AB45" s="311"/>
      <c r="AC45" s="311"/>
      <c r="AD45" s="311"/>
      <c r="AE45" s="311"/>
      <c r="AF45" s="311"/>
      <c r="AG45" s="311"/>
      <c r="AH45" s="311"/>
      <c r="AI45" s="311"/>
      <c r="AJ45" s="311"/>
      <c r="AK45" s="311"/>
      <c r="AL45" s="311"/>
      <c r="AM45" s="311"/>
      <c r="AN45" s="311"/>
      <c r="AO45" s="311"/>
      <c r="AP45" s="311"/>
      <c r="AQ45" s="311"/>
    </row>
    <row r="46" spans="1:43">
      <c r="A46" s="311"/>
      <c r="B46" s="311"/>
      <c r="C46" s="311"/>
      <c r="D46" s="311"/>
      <c r="E46" s="311"/>
      <c r="F46" s="311"/>
      <c r="G46" s="311"/>
      <c r="H46" s="311"/>
      <c r="I46" s="311"/>
      <c r="J46" s="311"/>
      <c r="K46" s="311"/>
      <c r="L46" s="311"/>
      <c r="M46" s="311"/>
      <c r="N46" s="311"/>
      <c r="O46" s="311"/>
      <c r="P46" s="311"/>
      <c r="Q46" s="311"/>
      <c r="R46" s="311"/>
      <c r="S46" s="311"/>
      <c r="T46" s="311"/>
      <c r="U46" s="311"/>
      <c r="V46" s="311"/>
      <c r="W46" s="311"/>
      <c r="X46" s="311"/>
      <c r="Y46" s="311"/>
      <c r="Z46" s="311"/>
      <c r="AA46" s="311"/>
      <c r="AB46" s="311"/>
      <c r="AC46" s="311"/>
      <c r="AD46" s="311"/>
      <c r="AE46" s="311"/>
      <c r="AF46" s="311"/>
      <c r="AG46" s="311"/>
      <c r="AH46" s="311"/>
      <c r="AI46" s="311"/>
      <c r="AJ46" s="311"/>
      <c r="AK46" s="311"/>
      <c r="AL46" s="311"/>
      <c r="AM46" s="311"/>
      <c r="AN46" s="311"/>
      <c r="AO46" s="311"/>
      <c r="AP46" s="311"/>
      <c r="AQ46" s="311"/>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12"/>
  <dimension ref="A1:W53"/>
  <sheetViews>
    <sheetView showGridLines="0" workbookViewId="0">
      <pane xSplit="1" ySplit="4" topLeftCell="B5" activePane="bottomRight" state="frozen"/>
      <selection pane="topRight"/>
      <selection pane="bottomLeft"/>
      <selection pane="bottomRight"/>
    </sheetView>
  </sheetViews>
  <sheetFormatPr baseColWidth="10" defaultColWidth="12" defaultRowHeight="11.25"/>
  <cols>
    <col min="1" max="1" width="35.1640625" style="819" customWidth="1"/>
    <col min="2" max="21" width="7.83203125" style="818" customWidth="1"/>
    <col min="22" max="22" width="11.5" style="818" customWidth="1"/>
    <col min="23" max="16384" width="12" style="818"/>
  </cols>
  <sheetData>
    <row r="1" spans="1:23" ht="12.75">
      <c r="A1" s="541" t="s">
        <v>692</v>
      </c>
      <c r="B1" s="311"/>
      <c r="C1" s="311"/>
      <c r="D1" s="311"/>
      <c r="E1" s="310"/>
      <c r="F1" s="311"/>
      <c r="G1" s="311"/>
      <c r="H1" s="311"/>
      <c r="I1" s="311"/>
      <c r="J1" s="311"/>
      <c r="K1" s="311"/>
      <c r="L1" s="311"/>
      <c r="M1" s="311"/>
      <c r="N1" s="311"/>
      <c r="O1" s="311"/>
      <c r="P1" s="311"/>
      <c r="Q1" s="311"/>
      <c r="R1" s="311"/>
      <c r="S1" s="311"/>
      <c r="T1" s="311"/>
      <c r="U1" s="311"/>
      <c r="V1" s="311"/>
      <c r="W1" s="311"/>
    </row>
    <row r="2" spans="1:23">
      <c r="A2" s="542" t="s">
        <v>557</v>
      </c>
      <c r="B2" s="311"/>
      <c r="C2" s="311"/>
      <c r="D2" s="311"/>
      <c r="E2" s="311"/>
      <c r="F2" s="311"/>
      <c r="G2" s="311"/>
      <c r="H2" s="311"/>
      <c r="I2" s="311"/>
      <c r="J2" s="311"/>
      <c r="K2" s="311"/>
      <c r="L2" s="311"/>
      <c r="M2" s="311"/>
      <c r="N2" s="311"/>
      <c r="O2" s="311"/>
      <c r="P2" s="311"/>
      <c r="Q2" s="311"/>
      <c r="R2" s="311"/>
      <c r="S2" s="311"/>
      <c r="T2" s="311"/>
      <c r="U2" s="311"/>
      <c r="V2" s="311"/>
      <c r="W2" s="311"/>
    </row>
    <row r="3" spans="1:23">
      <c r="A3" s="316"/>
      <c r="B3" s="311"/>
      <c r="C3" s="311"/>
      <c r="D3" s="311"/>
      <c r="E3" s="311"/>
      <c r="F3" s="311"/>
      <c r="G3" s="311"/>
      <c r="H3" s="311"/>
      <c r="I3" s="311"/>
      <c r="J3" s="311"/>
      <c r="K3" s="311"/>
      <c r="L3" s="311"/>
      <c r="M3" s="311"/>
      <c r="N3" s="311"/>
      <c r="O3" s="311"/>
      <c r="P3" s="311"/>
      <c r="Q3" s="311"/>
      <c r="R3" s="311"/>
      <c r="S3" s="311"/>
      <c r="T3" s="311"/>
      <c r="V3" s="463" t="s">
        <v>822</v>
      </c>
      <c r="W3" s="311"/>
    </row>
    <row r="4" spans="1:23">
      <c r="A4" s="571" t="s">
        <v>558</v>
      </c>
      <c r="B4" s="376">
        <v>2001</v>
      </c>
      <c r="C4" s="376">
        <v>2002</v>
      </c>
      <c r="D4" s="376">
        <v>2003</v>
      </c>
      <c r="E4" s="376">
        <v>2004</v>
      </c>
      <c r="F4" s="376">
        <v>2005</v>
      </c>
      <c r="G4" s="376">
        <v>2006</v>
      </c>
      <c r="H4" s="376">
        <v>2007</v>
      </c>
      <c r="I4" s="376">
        <v>2008</v>
      </c>
      <c r="J4" s="376">
        <v>2009</v>
      </c>
      <c r="K4" s="376">
        <v>2010</v>
      </c>
      <c r="L4" s="376">
        <v>2011</v>
      </c>
      <c r="M4" s="376">
        <v>2012</v>
      </c>
      <c r="N4" s="376">
        <v>2013</v>
      </c>
      <c r="O4" s="376">
        <v>2014</v>
      </c>
      <c r="P4" s="376">
        <v>2015</v>
      </c>
      <c r="Q4" s="376">
        <v>2016</v>
      </c>
      <c r="R4" s="376">
        <v>2017</v>
      </c>
      <c r="S4" s="376">
        <v>2018</v>
      </c>
      <c r="T4" s="376">
        <v>2019</v>
      </c>
      <c r="U4" s="376">
        <v>2020</v>
      </c>
      <c r="V4" s="377">
        <v>2021</v>
      </c>
      <c r="W4" s="311"/>
    </row>
    <row r="5" spans="1:23">
      <c r="A5" s="332" t="s">
        <v>559</v>
      </c>
      <c r="B5" s="551">
        <v>786.11</v>
      </c>
      <c r="C5" s="551">
        <v>722</v>
      </c>
      <c r="D5" s="551">
        <v>700</v>
      </c>
      <c r="E5" s="551">
        <v>718</v>
      </c>
      <c r="F5" s="551">
        <v>721</v>
      </c>
      <c r="G5" s="551">
        <v>766</v>
      </c>
      <c r="H5" s="551">
        <v>736</v>
      </c>
      <c r="I5" s="551">
        <v>802</v>
      </c>
      <c r="J5" s="551"/>
      <c r="K5" s="551">
        <v>545.76700000000005</v>
      </c>
      <c r="L5" s="551">
        <v>562.34699999999998</v>
      </c>
      <c r="M5" s="551">
        <v>553.23199999999997</v>
      </c>
      <c r="N5" s="551">
        <v>507.24200000000002</v>
      </c>
      <c r="O5" s="551">
        <v>392.92</v>
      </c>
      <c r="P5" s="551">
        <v>307.89</v>
      </c>
      <c r="Q5" s="551">
        <v>277.73399999999998</v>
      </c>
      <c r="R5" s="551"/>
      <c r="S5" s="551"/>
      <c r="T5" s="551"/>
      <c r="U5" s="551"/>
      <c r="V5" s="539"/>
      <c r="W5" s="311"/>
    </row>
    <row r="6" spans="1:23">
      <c r="A6" s="332" t="s">
        <v>560</v>
      </c>
      <c r="B6" s="551"/>
      <c r="C6" s="551"/>
      <c r="D6" s="551"/>
      <c r="E6" s="551">
        <v>539</v>
      </c>
      <c r="F6" s="551">
        <v>559</v>
      </c>
      <c r="G6" s="551"/>
      <c r="H6" s="551"/>
      <c r="I6" s="551">
        <v>447</v>
      </c>
      <c r="J6" s="551">
        <v>685</v>
      </c>
      <c r="K6" s="551">
        <v>616</v>
      </c>
      <c r="L6" s="551">
        <v>690</v>
      </c>
      <c r="M6" s="551">
        <v>721</v>
      </c>
      <c r="N6" s="551">
        <v>919</v>
      </c>
      <c r="O6" s="551">
        <v>1116</v>
      </c>
      <c r="P6" s="551">
        <v>1170</v>
      </c>
      <c r="Q6" s="551">
        <v>1344</v>
      </c>
      <c r="R6" s="551">
        <v>1254</v>
      </c>
      <c r="S6" s="551">
        <v>1022</v>
      </c>
      <c r="T6" s="551">
        <v>953</v>
      </c>
      <c r="U6" s="551">
        <v>1057</v>
      </c>
      <c r="V6" s="539">
        <v>987.06500000000005</v>
      </c>
      <c r="W6" s="311"/>
    </row>
    <row r="7" spans="1:23">
      <c r="A7" s="332" t="s">
        <v>561</v>
      </c>
      <c r="B7" s="551">
        <v>943.45899999999995</v>
      </c>
      <c r="C7" s="551">
        <v>1090</v>
      </c>
      <c r="D7" s="551">
        <v>1119</v>
      </c>
      <c r="E7" s="551">
        <v>1250</v>
      </c>
      <c r="F7" s="551">
        <v>1323</v>
      </c>
      <c r="G7" s="551">
        <v>1367</v>
      </c>
      <c r="H7" s="551">
        <v>1542</v>
      </c>
      <c r="I7" s="551">
        <v>1440</v>
      </c>
      <c r="J7" s="551">
        <v>1258</v>
      </c>
      <c r="K7" s="551">
        <v>1481</v>
      </c>
      <c r="L7" s="551">
        <v>1738</v>
      </c>
      <c r="M7" s="551">
        <v>1862</v>
      </c>
      <c r="N7" s="551">
        <v>1992</v>
      </c>
      <c r="O7" s="551">
        <v>2166</v>
      </c>
      <c r="P7" s="551">
        <v>2280</v>
      </c>
      <c r="Q7" s="551">
        <v>2360</v>
      </c>
      <c r="R7" s="551">
        <v>2506</v>
      </c>
      <c r="S7" s="551">
        <v>2542</v>
      </c>
      <c r="T7" s="551">
        <v>2564.0250000000001</v>
      </c>
      <c r="U7" s="551">
        <v>2325</v>
      </c>
      <c r="V7" s="539">
        <v>2561.3119999999999</v>
      </c>
      <c r="W7" s="311"/>
    </row>
    <row r="8" spans="1:23">
      <c r="A8" s="332" t="s">
        <v>562</v>
      </c>
      <c r="B8" s="551"/>
      <c r="C8" s="551"/>
      <c r="D8" s="551"/>
      <c r="E8" s="551"/>
      <c r="F8" s="551"/>
      <c r="G8" s="551"/>
      <c r="H8" s="551"/>
      <c r="I8" s="551">
        <v>531</v>
      </c>
      <c r="J8" s="551">
        <v>1426</v>
      </c>
      <c r="K8" s="551">
        <v>1103</v>
      </c>
      <c r="L8" s="551"/>
      <c r="M8" s="551"/>
      <c r="N8" s="551"/>
      <c r="O8" s="551"/>
      <c r="P8" s="551"/>
      <c r="Q8" s="551"/>
      <c r="R8" s="551"/>
      <c r="S8" s="551"/>
      <c r="T8" s="551"/>
      <c r="U8" s="551"/>
      <c r="V8" s="539"/>
      <c r="W8" s="311"/>
    </row>
    <row r="9" spans="1:23">
      <c r="A9" s="332" t="s">
        <v>563</v>
      </c>
      <c r="B9" s="551"/>
      <c r="C9" s="551"/>
      <c r="D9" s="551"/>
      <c r="E9" s="551"/>
      <c r="F9" s="551"/>
      <c r="G9" s="551"/>
      <c r="H9" s="551"/>
      <c r="I9" s="551"/>
      <c r="J9" s="551"/>
      <c r="K9" s="551"/>
      <c r="L9" s="551" t="s">
        <v>150</v>
      </c>
      <c r="M9" s="551">
        <v>1064</v>
      </c>
      <c r="N9" s="551">
        <v>1110</v>
      </c>
      <c r="O9" s="551">
        <v>1447</v>
      </c>
      <c r="P9" s="551">
        <v>1540</v>
      </c>
      <c r="Q9" s="551">
        <v>1716</v>
      </c>
      <c r="R9" s="551">
        <v>1616</v>
      </c>
      <c r="S9" s="551">
        <v>1367.3639999999998</v>
      </c>
      <c r="T9" s="551">
        <v>1171.8589999999999</v>
      </c>
      <c r="U9" s="551">
        <v>1394</v>
      </c>
      <c r="V9" s="539">
        <v>1642.8240000000001</v>
      </c>
      <c r="W9" s="311"/>
    </row>
    <row r="10" spans="1:23">
      <c r="A10" s="332" t="s">
        <v>564</v>
      </c>
      <c r="B10" s="551">
        <v>503.589</v>
      </c>
      <c r="C10" s="551">
        <v>391</v>
      </c>
      <c r="D10" s="551">
        <v>521</v>
      </c>
      <c r="E10" s="551">
        <v>899</v>
      </c>
      <c r="F10" s="551"/>
      <c r="G10" s="551"/>
      <c r="H10" s="551"/>
      <c r="I10" s="551"/>
      <c r="J10" s="551"/>
      <c r="K10" s="551"/>
      <c r="L10" s="551"/>
      <c r="M10" s="551"/>
      <c r="N10" s="551"/>
      <c r="O10" s="551"/>
      <c r="P10" s="551"/>
      <c r="Q10" s="551"/>
      <c r="R10" s="551"/>
      <c r="S10" s="551"/>
      <c r="T10" s="551"/>
      <c r="U10" s="551"/>
      <c r="V10" s="539"/>
      <c r="W10" s="311"/>
    </row>
    <row r="11" spans="1:23">
      <c r="A11" s="332" t="s">
        <v>565</v>
      </c>
      <c r="B11" s="551">
        <v>638.88699999999994</v>
      </c>
      <c r="C11" s="551">
        <v>690</v>
      </c>
      <c r="D11" s="551">
        <v>897</v>
      </c>
      <c r="E11" s="551">
        <v>965</v>
      </c>
      <c r="F11" s="551">
        <v>1011</v>
      </c>
      <c r="G11" s="551">
        <v>1085</v>
      </c>
      <c r="H11" s="551"/>
      <c r="I11" s="551"/>
      <c r="J11" s="551"/>
      <c r="K11" s="551"/>
      <c r="L11" s="551"/>
      <c r="M11" s="551"/>
      <c r="N11" s="551"/>
      <c r="O11" s="551"/>
      <c r="P11" s="551"/>
      <c r="Q11" s="551"/>
      <c r="R11" s="551"/>
      <c r="S11" s="551"/>
      <c r="T11" s="551"/>
      <c r="U11" s="551"/>
      <c r="V11" s="539"/>
      <c r="W11" s="311"/>
    </row>
    <row r="12" spans="1:23">
      <c r="A12" s="332" t="s">
        <v>566</v>
      </c>
      <c r="B12" s="551">
        <v>4357.6090000000004</v>
      </c>
      <c r="C12" s="551">
        <v>4456</v>
      </c>
      <c r="D12" s="551">
        <v>4238</v>
      </c>
      <c r="E12" s="551">
        <v>4628</v>
      </c>
      <c r="F12" s="551">
        <v>4816</v>
      </c>
      <c r="G12" s="551">
        <v>4589</v>
      </c>
      <c r="H12" s="551"/>
      <c r="I12" s="551"/>
      <c r="J12" s="551"/>
      <c r="K12" s="551"/>
      <c r="L12" s="551"/>
      <c r="M12" s="551"/>
      <c r="N12" s="551"/>
      <c r="O12" s="551"/>
      <c r="P12" s="551"/>
      <c r="Q12" s="551"/>
      <c r="R12" s="551"/>
      <c r="S12" s="551"/>
      <c r="T12" s="551"/>
      <c r="U12" s="551"/>
      <c r="V12" s="539"/>
      <c r="W12" s="311"/>
    </row>
    <row r="13" spans="1:23">
      <c r="A13" s="332" t="s">
        <v>567</v>
      </c>
      <c r="B13" s="551"/>
      <c r="C13" s="551"/>
      <c r="D13" s="551"/>
      <c r="E13" s="551"/>
      <c r="F13" s="551"/>
      <c r="G13" s="551"/>
      <c r="H13" s="551">
        <v>2539</v>
      </c>
      <c r="I13" s="551">
        <v>1893</v>
      </c>
      <c r="J13" s="551">
        <v>959</v>
      </c>
      <c r="K13" s="551">
        <v>1578</v>
      </c>
      <c r="L13" s="551">
        <v>2005</v>
      </c>
      <c r="M13" s="551">
        <v>2371.4270000000001</v>
      </c>
      <c r="N13" s="551"/>
      <c r="O13" s="551"/>
      <c r="P13" s="551"/>
      <c r="Q13" s="551"/>
      <c r="R13" s="551"/>
      <c r="S13" s="551"/>
      <c r="T13" s="551"/>
      <c r="U13" s="551"/>
      <c r="V13" s="539"/>
      <c r="W13" s="311"/>
    </row>
    <row r="14" spans="1:23">
      <c r="A14" s="332" t="s">
        <v>568</v>
      </c>
      <c r="B14" s="551"/>
      <c r="C14" s="551"/>
      <c r="D14" s="551"/>
      <c r="E14" s="551"/>
      <c r="F14" s="551"/>
      <c r="G14" s="551"/>
      <c r="H14" s="551">
        <v>2096</v>
      </c>
      <c r="I14" s="551">
        <v>2174</v>
      </c>
      <c r="J14" s="551">
        <v>1448</v>
      </c>
      <c r="K14" s="551">
        <v>1940</v>
      </c>
      <c r="L14" s="551">
        <v>2173</v>
      </c>
      <c r="M14" s="551">
        <v>2195</v>
      </c>
      <c r="N14" s="551">
        <v>2306</v>
      </c>
      <c r="O14" s="551">
        <v>2502</v>
      </c>
      <c r="P14" s="551">
        <v>2670</v>
      </c>
      <c r="Q14" s="551">
        <v>2964</v>
      </c>
      <c r="R14" s="551">
        <v>3273</v>
      </c>
      <c r="S14" s="551">
        <v>3352</v>
      </c>
      <c r="T14" s="551">
        <v>3294.7629999999999</v>
      </c>
      <c r="U14" s="551">
        <v>2840</v>
      </c>
      <c r="V14" s="539">
        <v>2750</v>
      </c>
      <c r="W14" s="311"/>
    </row>
    <row r="15" spans="1:23">
      <c r="A15" s="332" t="s">
        <v>569</v>
      </c>
      <c r="B15" s="551"/>
      <c r="C15" s="551"/>
      <c r="D15" s="551"/>
      <c r="E15" s="551">
        <v>442</v>
      </c>
      <c r="F15" s="551">
        <v>593</v>
      </c>
      <c r="G15" s="551"/>
      <c r="H15" s="551"/>
      <c r="I15" s="551">
        <v>489</v>
      </c>
      <c r="J15" s="551">
        <v>663</v>
      </c>
      <c r="K15" s="551">
        <v>650</v>
      </c>
      <c r="L15" s="551">
        <v>1095</v>
      </c>
      <c r="M15" s="551">
        <v>1138</v>
      </c>
      <c r="N15" s="551">
        <v>1239</v>
      </c>
      <c r="O15" s="551">
        <v>1302</v>
      </c>
      <c r="P15" s="551">
        <v>1211</v>
      </c>
      <c r="Q15" s="551">
        <v>1315</v>
      </c>
      <c r="R15" s="551">
        <v>1451</v>
      </c>
      <c r="S15" s="551">
        <v>1122</v>
      </c>
      <c r="T15" s="551">
        <v>1296.5160000000001</v>
      </c>
      <c r="U15" s="551">
        <v>1182</v>
      </c>
      <c r="V15" s="539">
        <v>1078.056</v>
      </c>
      <c r="W15" s="311"/>
    </row>
    <row r="16" spans="1:23">
      <c r="A16" s="332" t="s">
        <v>570</v>
      </c>
      <c r="B16" s="551">
        <v>2373.2359999999999</v>
      </c>
      <c r="C16" s="551">
        <v>2191</v>
      </c>
      <c r="D16" s="551">
        <v>2078</v>
      </c>
      <c r="E16" s="551">
        <v>2120</v>
      </c>
      <c r="F16" s="551">
        <v>2038</v>
      </c>
      <c r="G16" s="551">
        <v>2318</v>
      </c>
      <c r="H16" s="551">
        <v>2681</v>
      </c>
      <c r="I16" s="551">
        <v>2524</v>
      </c>
      <c r="J16" s="551">
        <v>2460</v>
      </c>
      <c r="K16" s="551">
        <v>2410</v>
      </c>
      <c r="L16" s="551">
        <v>2400</v>
      </c>
      <c r="M16" s="551">
        <v>4499</v>
      </c>
      <c r="N16" s="551">
        <v>4682</v>
      </c>
      <c r="O16" s="551">
        <v>4866</v>
      </c>
      <c r="P16" s="551">
        <v>4865</v>
      </c>
      <c r="Q16" s="551">
        <v>4681</v>
      </c>
      <c r="R16" s="551">
        <v>4740</v>
      </c>
      <c r="S16" s="551">
        <v>4842</v>
      </c>
      <c r="T16" s="551">
        <v>4600</v>
      </c>
      <c r="U16" s="551">
        <v>3435</v>
      </c>
      <c r="V16" s="539" t="s">
        <v>852</v>
      </c>
      <c r="W16" s="311"/>
    </row>
    <row r="17" spans="1:23">
      <c r="A17" s="332" t="s">
        <v>571</v>
      </c>
      <c r="B17" s="551">
        <v>6668.3609999999999</v>
      </c>
      <c r="C17" s="551">
        <v>6730</v>
      </c>
      <c r="D17" s="551">
        <v>6526</v>
      </c>
      <c r="E17" s="551">
        <v>6644</v>
      </c>
      <c r="F17" s="551">
        <v>6497</v>
      </c>
      <c r="G17" s="551">
        <v>6268</v>
      </c>
      <c r="H17" s="551">
        <v>6248</v>
      </c>
      <c r="I17" s="551">
        <v>5407</v>
      </c>
      <c r="J17" s="551">
        <v>4685</v>
      </c>
      <c r="K17" s="551">
        <v>4988</v>
      </c>
      <c r="L17" s="551">
        <v>5030</v>
      </c>
      <c r="M17" s="551">
        <v>5611</v>
      </c>
      <c r="N17" s="551">
        <v>6077</v>
      </c>
      <c r="O17" s="551">
        <v>5998</v>
      </c>
      <c r="P17" s="551">
        <v>6396</v>
      </c>
      <c r="Q17" s="551">
        <v>6429</v>
      </c>
      <c r="R17" s="551">
        <v>6607</v>
      </c>
      <c r="S17" s="551">
        <v>5982</v>
      </c>
      <c r="T17" s="551">
        <v>5386</v>
      </c>
      <c r="U17" s="551">
        <v>4187</v>
      </c>
      <c r="V17" s="539">
        <v>3942</v>
      </c>
      <c r="W17" s="311"/>
    </row>
    <row r="18" spans="1:23">
      <c r="A18" s="332" t="s">
        <v>572</v>
      </c>
      <c r="B18" s="551"/>
      <c r="C18" s="551"/>
      <c r="D18" s="551"/>
      <c r="E18" s="551"/>
      <c r="F18" s="551"/>
      <c r="G18" s="551"/>
      <c r="H18" s="551"/>
      <c r="I18" s="551"/>
      <c r="J18" s="551">
        <v>330</v>
      </c>
      <c r="K18" s="551">
        <v>802</v>
      </c>
      <c r="L18" s="551">
        <v>903</v>
      </c>
      <c r="M18" s="551">
        <v>923</v>
      </c>
      <c r="N18" s="551">
        <v>970</v>
      </c>
      <c r="O18" s="551">
        <v>849</v>
      </c>
      <c r="P18" s="551">
        <v>1000</v>
      </c>
      <c r="Q18" s="551">
        <v>1266</v>
      </c>
      <c r="R18" s="551">
        <v>1950</v>
      </c>
      <c r="S18" s="551">
        <v>2177</v>
      </c>
      <c r="T18" s="551">
        <v>2178</v>
      </c>
      <c r="U18" s="551">
        <v>2100</v>
      </c>
      <c r="V18" s="539">
        <v>2200</v>
      </c>
      <c r="W18" s="311"/>
    </row>
    <row r="19" spans="1:23">
      <c r="A19" s="332" t="s">
        <v>573</v>
      </c>
      <c r="B19" s="551">
        <v>569.56899999999996</v>
      </c>
      <c r="C19" s="551">
        <v>542</v>
      </c>
      <c r="D19" s="551">
        <v>545</v>
      </c>
      <c r="E19" s="551">
        <v>601</v>
      </c>
      <c r="F19" s="551">
        <v>592</v>
      </c>
      <c r="G19" s="551">
        <v>587</v>
      </c>
      <c r="H19" s="551">
        <v>585</v>
      </c>
      <c r="I19" s="551">
        <v>616</v>
      </c>
      <c r="J19" s="551">
        <v>491</v>
      </c>
      <c r="K19" s="551">
        <v>650</v>
      </c>
      <c r="L19" s="551">
        <v>580</v>
      </c>
      <c r="M19" s="551">
        <v>753</v>
      </c>
      <c r="N19" s="551">
        <v>809</v>
      </c>
      <c r="O19" s="551">
        <v>889</v>
      </c>
      <c r="P19" s="551">
        <v>939</v>
      </c>
      <c r="Q19" s="551">
        <v>1025</v>
      </c>
      <c r="R19" s="551">
        <v>1073</v>
      </c>
      <c r="S19" s="551">
        <v>1019</v>
      </c>
      <c r="T19" s="551">
        <v>987.28300000000002</v>
      </c>
      <c r="U19" s="551">
        <v>885</v>
      </c>
      <c r="V19" s="539">
        <v>744.78700000000003</v>
      </c>
      <c r="W19" s="311"/>
    </row>
    <row r="20" spans="1:23">
      <c r="A20" s="332" t="s">
        <v>574</v>
      </c>
      <c r="B20" s="551">
        <v>7601.0309999999999</v>
      </c>
      <c r="C20" s="551">
        <v>8326</v>
      </c>
      <c r="D20" s="551">
        <v>8113</v>
      </c>
      <c r="E20" s="551">
        <v>8067</v>
      </c>
      <c r="F20" s="551">
        <v>9097</v>
      </c>
      <c r="G20" s="551">
        <v>8926</v>
      </c>
      <c r="H20" s="551">
        <v>9351</v>
      </c>
      <c r="I20" s="551">
        <v>8283</v>
      </c>
      <c r="J20" s="551">
        <v>6459</v>
      </c>
      <c r="K20" s="551">
        <v>8476</v>
      </c>
      <c r="L20" s="551">
        <v>9081</v>
      </c>
      <c r="M20" s="551">
        <v>9285</v>
      </c>
      <c r="N20" s="551">
        <v>9607</v>
      </c>
      <c r="O20" s="551">
        <v>9609</v>
      </c>
      <c r="P20" s="551">
        <v>9490</v>
      </c>
      <c r="Q20" s="551">
        <v>9941</v>
      </c>
      <c r="R20" s="551">
        <v>9600</v>
      </c>
      <c r="S20" s="551">
        <v>8384</v>
      </c>
      <c r="T20" s="551">
        <v>7332.3729999999996</v>
      </c>
      <c r="U20" s="551">
        <v>6131</v>
      </c>
      <c r="V20" s="539">
        <v>5585</v>
      </c>
      <c r="W20" s="311"/>
    </row>
    <row r="21" spans="1:23">
      <c r="A21" s="332" t="s">
        <v>575</v>
      </c>
      <c r="B21" s="551">
        <v>2592.5909999999999</v>
      </c>
      <c r="C21" s="551">
        <v>2988</v>
      </c>
      <c r="D21" s="551">
        <v>2923</v>
      </c>
      <c r="E21" s="551">
        <v>3237</v>
      </c>
      <c r="F21" s="551">
        <v>3436</v>
      </c>
      <c r="G21" s="551">
        <v>3670</v>
      </c>
      <c r="H21" s="551">
        <v>3912</v>
      </c>
      <c r="I21" s="551">
        <v>3913</v>
      </c>
      <c r="J21" s="551">
        <v>3013</v>
      </c>
      <c r="K21" s="551">
        <v>3643</v>
      </c>
      <c r="L21" s="551">
        <v>2909</v>
      </c>
      <c r="M21" s="551">
        <v>4111</v>
      </c>
      <c r="N21" s="551">
        <v>4298</v>
      </c>
      <c r="O21" s="551">
        <v>4514</v>
      </c>
      <c r="P21" s="551">
        <v>4544</v>
      </c>
      <c r="Q21" s="551">
        <v>4999</v>
      </c>
      <c r="R21" s="551">
        <v>5237</v>
      </c>
      <c r="S21" s="551">
        <v>5357</v>
      </c>
      <c r="T21" s="551">
        <v>5170.5950000000003</v>
      </c>
      <c r="U21" s="551">
        <v>4399</v>
      </c>
      <c r="V21" s="539">
        <v>3942</v>
      </c>
      <c r="W21" s="311"/>
    </row>
    <row r="22" spans="1:23">
      <c r="A22" s="332" t="s">
        <v>576</v>
      </c>
      <c r="B22" s="551">
        <v>2518.489</v>
      </c>
      <c r="C22" s="551">
        <v>2642</v>
      </c>
      <c r="D22" s="551">
        <v>2697</v>
      </c>
      <c r="E22" s="551">
        <v>2767</v>
      </c>
      <c r="F22" s="551">
        <v>3091</v>
      </c>
      <c r="G22" s="551">
        <v>3844</v>
      </c>
      <c r="H22" s="551">
        <v>3986</v>
      </c>
      <c r="I22" s="551">
        <v>4172</v>
      </c>
      <c r="J22" s="551">
        <v>4646</v>
      </c>
      <c r="K22" s="551">
        <v>5765</v>
      </c>
      <c r="L22" s="551">
        <v>6617</v>
      </c>
      <c r="M22" s="551">
        <v>7126</v>
      </c>
      <c r="N22" s="551">
        <v>7559</v>
      </c>
      <c r="O22" s="551">
        <v>8009</v>
      </c>
      <c r="P22" s="551">
        <v>7988</v>
      </c>
      <c r="Q22" s="551">
        <v>7890</v>
      </c>
      <c r="R22" s="551">
        <v>7218</v>
      </c>
      <c r="S22" s="551">
        <v>7275</v>
      </c>
      <c r="T22" s="551">
        <v>7200</v>
      </c>
      <c r="U22" s="551">
        <v>6351</v>
      </c>
      <c r="V22" s="539">
        <v>6510.4780000000001</v>
      </c>
      <c r="W22" s="311"/>
    </row>
    <row r="23" spans="1:23">
      <c r="A23" s="332" t="s">
        <v>577</v>
      </c>
      <c r="B23" s="551"/>
      <c r="C23" s="551"/>
      <c r="D23" s="551"/>
      <c r="E23" s="551"/>
      <c r="F23" s="551">
        <v>510</v>
      </c>
      <c r="G23" s="551">
        <v>524</v>
      </c>
      <c r="H23" s="551">
        <v>532</v>
      </c>
      <c r="I23" s="551">
        <v>539</v>
      </c>
      <c r="J23" s="551">
        <v>316</v>
      </c>
      <c r="K23" s="551">
        <v>488</v>
      </c>
      <c r="L23" s="551">
        <v>481</v>
      </c>
      <c r="M23" s="551">
        <v>600</v>
      </c>
      <c r="N23" s="551">
        <v>533</v>
      </c>
      <c r="O23" s="551">
        <v>538</v>
      </c>
      <c r="P23" s="551">
        <v>669</v>
      </c>
      <c r="Q23" s="551">
        <v>669</v>
      </c>
      <c r="R23" s="551">
        <v>612</v>
      </c>
      <c r="S23" s="551">
        <v>626</v>
      </c>
      <c r="T23" s="551">
        <v>648</v>
      </c>
      <c r="U23" s="551">
        <v>597</v>
      </c>
      <c r="V23" s="539">
        <v>555</v>
      </c>
      <c r="W23" s="311"/>
    </row>
    <row r="24" spans="1:23">
      <c r="A24" s="332" t="s">
        <v>578</v>
      </c>
      <c r="B24" s="551">
        <v>884.30700000000002</v>
      </c>
      <c r="C24" s="551">
        <v>1045</v>
      </c>
      <c r="D24" s="551">
        <v>1153</v>
      </c>
      <c r="E24" s="551">
        <v>1275</v>
      </c>
      <c r="F24" s="551">
        <v>1288</v>
      </c>
      <c r="G24" s="551">
        <v>1396</v>
      </c>
      <c r="H24" s="551">
        <v>1287</v>
      </c>
      <c r="I24" s="551">
        <v>1349</v>
      </c>
      <c r="J24" s="551">
        <v>985</v>
      </c>
      <c r="K24" s="551">
        <v>1308</v>
      </c>
      <c r="L24" s="551">
        <v>1166</v>
      </c>
      <c r="M24" s="551">
        <v>1189</v>
      </c>
      <c r="N24" s="551">
        <v>1264</v>
      </c>
      <c r="O24" s="551">
        <v>1328</v>
      </c>
      <c r="P24" s="551">
        <v>1541</v>
      </c>
      <c r="Q24" s="551">
        <v>1586</v>
      </c>
      <c r="R24" s="551">
        <v>1608</v>
      </c>
      <c r="S24" s="551">
        <v>1597</v>
      </c>
      <c r="T24" s="551">
        <v>1487.9169999999999</v>
      </c>
      <c r="U24" s="551">
        <v>1175</v>
      </c>
      <c r="V24" s="539">
        <v>1074.9870000000001</v>
      </c>
      <c r="W24" s="311"/>
    </row>
    <row r="25" spans="1:23">
      <c r="A25" s="332" t="s">
        <v>579</v>
      </c>
      <c r="B25" s="551">
        <v>1484.6890000000001</v>
      </c>
      <c r="C25" s="551">
        <v>1821</v>
      </c>
      <c r="D25" s="551">
        <v>1582</v>
      </c>
      <c r="E25" s="551">
        <v>1429</v>
      </c>
      <c r="F25" s="551">
        <v>1331</v>
      </c>
      <c r="G25" s="551">
        <v>1313</v>
      </c>
      <c r="H25" s="551">
        <v>1412</v>
      </c>
      <c r="I25" s="551">
        <v>1321</v>
      </c>
      <c r="J25" s="551">
        <v>802</v>
      </c>
      <c r="K25" s="551">
        <v>1174</v>
      </c>
      <c r="L25" s="551">
        <v>1140</v>
      </c>
      <c r="M25" s="551">
        <v>1110</v>
      </c>
      <c r="N25" s="551">
        <v>1229</v>
      </c>
      <c r="O25" s="551">
        <v>1262</v>
      </c>
      <c r="P25" s="551">
        <v>1219</v>
      </c>
      <c r="Q25" s="551">
        <v>1092</v>
      </c>
      <c r="R25" s="551">
        <v>1210</v>
      </c>
      <c r="S25" s="551">
        <v>1271</v>
      </c>
      <c r="T25" s="551">
        <v>1441.2270000000001</v>
      </c>
      <c r="U25" s="551">
        <v>854</v>
      </c>
      <c r="V25" s="539">
        <v>1049.174</v>
      </c>
      <c r="W25" s="311"/>
    </row>
    <row r="26" spans="1:23">
      <c r="A26" s="332" t="s">
        <v>580</v>
      </c>
      <c r="B26" s="551">
        <v>2472.4479999999999</v>
      </c>
      <c r="C26" s="551">
        <v>2719</v>
      </c>
      <c r="D26" s="551">
        <v>2942</v>
      </c>
      <c r="E26" s="551">
        <v>3190</v>
      </c>
      <c r="F26" s="551">
        <v>3494</v>
      </c>
      <c r="G26" s="551">
        <v>3223</v>
      </c>
      <c r="H26" s="551">
        <v>3431</v>
      </c>
      <c r="I26" s="551">
        <v>3395</v>
      </c>
      <c r="J26" s="551">
        <v>2745</v>
      </c>
      <c r="K26" s="551">
        <v>3982</v>
      </c>
      <c r="L26" s="551">
        <v>4632</v>
      </c>
      <c r="M26" s="551">
        <v>4889</v>
      </c>
      <c r="N26" s="551">
        <v>4951</v>
      </c>
      <c r="O26" s="551">
        <v>5098</v>
      </c>
      <c r="P26" s="551">
        <v>5170</v>
      </c>
      <c r="Q26" s="551">
        <v>5556</v>
      </c>
      <c r="R26" s="551">
        <v>5769</v>
      </c>
      <c r="S26" s="551">
        <v>5654</v>
      </c>
      <c r="T26" s="551">
        <v>4958.2</v>
      </c>
      <c r="U26" s="551">
        <v>3630</v>
      </c>
      <c r="V26" s="539">
        <v>3585.1529999999998</v>
      </c>
      <c r="W26" s="311"/>
    </row>
    <row r="27" spans="1:23">
      <c r="A27" s="332" t="s">
        <v>581</v>
      </c>
      <c r="B27" s="551">
        <v>3135.9690000000001</v>
      </c>
      <c r="C27" s="551">
        <v>3262</v>
      </c>
      <c r="D27" s="551">
        <v>3310</v>
      </c>
      <c r="E27" s="551">
        <v>3406</v>
      </c>
      <c r="F27" s="551">
        <v>3375</v>
      </c>
      <c r="G27" s="551">
        <v>3357</v>
      </c>
      <c r="H27" s="551">
        <v>3458</v>
      </c>
      <c r="I27" s="551">
        <v>3325</v>
      </c>
      <c r="J27" s="551">
        <v>3042</v>
      </c>
      <c r="K27" s="551">
        <v>3606</v>
      </c>
      <c r="L27" s="551">
        <v>3582</v>
      </c>
      <c r="M27" s="551">
        <v>2911</v>
      </c>
      <c r="N27" s="551">
        <v>2834</v>
      </c>
      <c r="O27" s="551">
        <v>2917</v>
      </c>
      <c r="P27" s="551">
        <v>2981.7809999999999</v>
      </c>
      <c r="Q27" s="551">
        <v>3153</v>
      </c>
      <c r="R27" s="551">
        <v>3650</v>
      </c>
      <c r="S27" s="551">
        <v>3868</v>
      </c>
      <c r="T27" s="551">
        <v>3436.2089999999998</v>
      </c>
      <c r="U27" s="551">
        <v>2477</v>
      </c>
      <c r="V27" s="539" t="s">
        <v>852</v>
      </c>
      <c r="W27" s="311"/>
    </row>
    <row r="28" spans="1:23">
      <c r="A28" s="332" t="s">
        <v>582</v>
      </c>
      <c r="B28" s="551">
        <v>2374.944</v>
      </c>
      <c r="C28" s="551">
        <v>2329</v>
      </c>
      <c r="D28" s="551">
        <v>2386</v>
      </c>
      <c r="E28" s="551">
        <v>2472</v>
      </c>
      <c r="F28" s="551">
        <v>2616</v>
      </c>
      <c r="G28" s="551">
        <v>2492</v>
      </c>
      <c r="H28" s="551">
        <v>2669</v>
      </c>
      <c r="I28" s="551">
        <v>2417</v>
      </c>
      <c r="J28" s="551">
        <v>2296</v>
      </c>
      <c r="K28" s="551">
        <v>2716</v>
      </c>
      <c r="L28" s="551">
        <v>2825</v>
      </c>
      <c r="M28" s="551">
        <v>2665</v>
      </c>
      <c r="N28" s="551">
        <v>2705</v>
      </c>
      <c r="O28" s="551">
        <v>2762</v>
      </c>
      <c r="P28" s="551">
        <v>3032.652</v>
      </c>
      <c r="Q28" s="551">
        <v>3511</v>
      </c>
      <c r="R28" s="551">
        <v>4154</v>
      </c>
      <c r="S28" s="551">
        <v>4120</v>
      </c>
      <c r="T28" s="551">
        <v>3862</v>
      </c>
      <c r="U28" s="551">
        <v>2799</v>
      </c>
      <c r="V28" s="539">
        <v>2659.1790000000001</v>
      </c>
      <c r="W28" s="311"/>
    </row>
    <row r="29" spans="1:23">
      <c r="A29" s="332" t="s">
        <v>853</v>
      </c>
      <c r="B29" s="551"/>
      <c r="C29" s="551"/>
      <c r="D29" s="551"/>
      <c r="E29" s="551"/>
      <c r="F29" s="551"/>
      <c r="G29" s="551"/>
      <c r="H29" s="551"/>
      <c r="I29" s="551"/>
      <c r="J29" s="551"/>
      <c r="K29" s="551"/>
      <c r="L29" s="551"/>
      <c r="M29" s="551"/>
      <c r="N29" s="551"/>
      <c r="O29" s="551"/>
      <c r="P29" s="551"/>
      <c r="Q29" s="551"/>
      <c r="R29" s="551"/>
      <c r="S29" s="551"/>
      <c r="T29" s="551"/>
      <c r="U29" s="551"/>
      <c r="V29" s="539">
        <v>6049</v>
      </c>
      <c r="W29" s="311"/>
    </row>
    <row r="30" spans="1:23">
      <c r="A30" s="332" t="s">
        <v>583</v>
      </c>
      <c r="B30" s="551">
        <v>1506.2339999999999</v>
      </c>
      <c r="C30" s="551">
        <v>1704</v>
      </c>
      <c r="D30" s="551">
        <v>1811</v>
      </c>
      <c r="E30" s="551">
        <v>1976</v>
      </c>
      <c r="F30" s="551">
        <v>2072</v>
      </c>
      <c r="G30" s="551">
        <v>2297</v>
      </c>
      <c r="H30" s="551">
        <v>2596</v>
      </c>
      <c r="I30" s="551">
        <v>2624</v>
      </c>
      <c r="J30" s="551">
        <v>2388</v>
      </c>
      <c r="K30" s="551">
        <v>2893</v>
      </c>
      <c r="L30" s="551">
        <v>2726</v>
      </c>
      <c r="M30" s="551">
        <v>2894</v>
      </c>
      <c r="N30" s="551">
        <v>2842</v>
      </c>
      <c r="O30" s="551">
        <v>3017</v>
      </c>
      <c r="P30" s="551">
        <v>3034</v>
      </c>
      <c r="Q30" s="551">
        <v>2945</v>
      </c>
      <c r="R30" s="551">
        <v>3302</v>
      </c>
      <c r="S30" s="551">
        <v>3437</v>
      </c>
      <c r="T30" s="551">
        <v>3055.86</v>
      </c>
      <c r="U30" s="551">
        <v>2579</v>
      </c>
      <c r="V30" s="539">
        <v>2875.652</v>
      </c>
      <c r="W30" s="311"/>
    </row>
    <row r="31" spans="1:23">
      <c r="A31" s="332" t="s">
        <v>584</v>
      </c>
      <c r="B31" s="551"/>
      <c r="C31" s="551"/>
      <c r="D31" s="551"/>
      <c r="E31" s="551"/>
      <c r="F31" s="551">
        <v>419</v>
      </c>
      <c r="G31" s="551">
        <v>561</v>
      </c>
      <c r="H31" s="551">
        <v>588</v>
      </c>
      <c r="I31" s="551">
        <v>798</v>
      </c>
      <c r="J31" s="551">
        <v>672</v>
      </c>
      <c r="K31" s="551">
        <v>1011</v>
      </c>
      <c r="L31" s="551">
        <v>1203</v>
      </c>
      <c r="M31" s="551">
        <v>1245</v>
      </c>
      <c r="N31" s="551">
        <v>1064</v>
      </c>
      <c r="O31" s="551">
        <v>962</v>
      </c>
      <c r="P31" s="551">
        <v>1009</v>
      </c>
      <c r="Q31" s="551">
        <v>1085</v>
      </c>
      <c r="R31" s="551">
        <v>1158</v>
      </c>
      <c r="S31" s="551">
        <v>1221</v>
      </c>
      <c r="T31" s="551">
        <v>1274.0719999999999</v>
      </c>
      <c r="U31" s="551">
        <v>961</v>
      </c>
      <c r="V31" s="539">
        <v>837.78300000000002</v>
      </c>
      <c r="W31" s="311"/>
    </row>
    <row r="32" spans="1:23">
      <c r="A32" s="332" t="s">
        <v>585</v>
      </c>
      <c r="B32" s="551">
        <v>5043.732</v>
      </c>
      <c r="C32" s="551">
        <v>6572</v>
      </c>
      <c r="D32" s="551">
        <v>6241</v>
      </c>
      <c r="E32" s="551">
        <v>6815</v>
      </c>
      <c r="F32" s="551"/>
      <c r="G32" s="551">
        <v>8036</v>
      </c>
      <c r="H32" s="551">
        <v>9499</v>
      </c>
      <c r="I32" s="551">
        <v>9238</v>
      </c>
      <c r="J32" s="551">
        <v>7234</v>
      </c>
      <c r="K32" s="551">
        <v>8557</v>
      </c>
      <c r="L32" s="551">
        <v>8050</v>
      </c>
      <c r="M32" s="551">
        <v>10104</v>
      </c>
      <c r="N32" s="551">
        <v>10325</v>
      </c>
      <c r="O32" s="551">
        <v>10475</v>
      </c>
      <c r="P32" s="551">
        <v>10084</v>
      </c>
      <c r="Q32" s="551">
        <v>10213</v>
      </c>
      <c r="R32" s="551">
        <v>10466</v>
      </c>
      <c r="S32" s="551">
        <v>10567</v>
      </c>
      <c r="T32" s="551">
        <v>10725.214</v>
      </c>
      <c r="U32" s="551">
        <v>9213</v>
      </c>
      <c r="V32" s="539">
        <v>10076.245999999999</v>
      </c>
      <c r="W32" s="311"/>
    </row>
    <row r="33" spans="1:23">
      <c r="A33" s="332" t="s">
        <v>586</v>
      </c>
      <c r="B33" s="551">
        <v>5107.6099999999997</v>
      </c>
      <c r="C33" s="551">
        <v>5017</v>
      </c>
      <c r="D33" s="551">
        <v>5024</v>
      </c>
      <c r="E33" s="551">
        <v>5096</v>
      </c>
      <c r="F33" s="551">
        <v>5211</v>
      </c>
      <c r="G33" s="551">
        <v>5685</v>
      </c>
      <c r="H33" s="551">
        <v>6269</v>
      </c>
      <c r="I33" s="551">
        <v>6437</v>
      </c>
      <c r="J33" s="551">
        <v>6067</v>
      </c>
      <c r="K33" s="551">
        <v>7341</v>
      </c>
      <c r="L33" s="551">
        <v>8472</v>
      </c>
      <c r="M33" s="551">
        <v>9341</v>
      </c>
      <c r="N33" s="551">
        <v>9603</v>
      </c>
      <c r="O33" s="551">
        <v>10093</v>
      </c>
      <c r="P33" s="551">
        <v>10053</v>
      </c>
      <c r="Q33" s="551">
        <v>10312</v>
      </c>
      <c r="R33" s="551">
        <v>10590</v>
      </c>
      <c r="S33" s="551">
        <v>11018</v>
      </c>
      <c r="T33" s="551">
        <v>10823</v>
      </c>
      <c r="U33" s="551">
        <v>8900</v>
      </c>
      <c r="V33" s="539">
        <v>8576</v>
      </c>
      <c r="W33" s="311"/>
    </row>
    <row r="34" spans="1:23">
      <c r="A34" s="332" t="s">
        <v>587</v>
      </c>
      <c r="B34" s="551"/>
      <c r="C34" s="551">
        <v>370</v>
      </c>
      <c r="D34" s="551">
        <v>556</v>
      </c>
      <c r="E34" s="551">
        <v>587</v>
      </c>
      <c r="F34" s="551"/>
      <c r="G34" s="551">
        <v>479</v>
      </c>
      <c r="H34" s="551">
        <v>691</v>
      </c>
      <c r="I34" s="551">
        <v>638</v>
      </c>
      <c r="J34" s="551">
        <v>650</v>
      </c>
      <c r="K34" s="551">
        <v>896.06</v>
      </c>
      <c r="L34" s="551">
        <v>883.96299999999997</v>
      </c>
      <c r="M34" s="551">
        <v>706.01199999999994</v>
      </c>
      <c r="N34" s="551">
        <v>717.88300000000004</v>
      </c>
      <c r="O34" s="551">
        <v>623.70799999999997</v>
      </c>
      <c r="P34" s="551">
        <v>496.70299999999997</v>
      </c>
      <c r="Q34" s="551">
        <v>557.17399999999998</v>
      </c>
      <c r="R34" s="551">
        <v>593</v>
      </c>
      <c r="S34" s="551">
        <v>532</v>
      </c>
      <c r="T34" s="551" t="s">
        <v>100</v>
      </c>
      <c r="U34" s="551">
        <v>789</v>
      </c>
      <c r="V34" s="539" t="s">
        <v>100</v>
      </c>
      <c r="W34" s="311"/>
    </row>
    <row r="35" spans="1:23">
      <c r="A35" s="352" t="s">
        <v>588</v>
      </c>
      <c r="B35" s="822"/>
      <c r="C35" s="822"/>
      <c r="D35" s="822"/>
      <c r="E35" s="822"/>
      <c r="F35" s="822"/>
      <c r="G35" s="822"/>
      <c r="H35" s="822"/>
      <c r="I35" s="822"/>
      <c r="J35" s="822"/>
      <c r="K35" s="822"/>
      <c r="L35" s="822"/>
      <c r="M35" s="822">
        <v>1784</v>
      </c>
      <c r="N35" s="822">
        <v>1782</v>
      </c>
      <c r="O35" s="822">
        <v>2088</v>
      </c>
      <c r="P35" s="822">
        <v>2261</v>
      </c>
      <c r="Q35" s="822">
        <v>2567</v>
      </c>
      <c r="R35" s="822">
        <v>2867</v>
      </c>
      <c r="S35" s="822">
        <v>2848</v>
      </c>
      <c r="T35" s="822">
        <v>2529.1289999999999</v>
      </c>
      <c r="U35" s="822">
        <v>2464</v>
      </c>
      <c r="V35" s="823">
        <v>2561.3119999999999</v>
      </c>
      <c r="W35" s="311"/>
    </row>
    <row r="36" spans="1:23">
      <c r="A36" s="322"/>
      <c r="B36" s="311"/>
      <c r="C36" s="311"/>
      <c r="D36" s="311"/>
      <c r="E36" s="311"/>
      <c r="F36" s="311"/>
      <c r="G36" s="311"/>
      <c r="H36" s="311"/>
      <c r="I36" s="311"/>
      <c r="J36" s="311"/>
      <c r="K36" s="311"/>
      <c r="L36" s="311"/>
      <c r="M36" s="311"/>
      <c r="N36" s="311"/>
      <c r="O36" s="311"/>
      <c r="P36" s="311"/>
      <c r="Q36" s="311"/>
      <c r="R36" s="311"/>
      <c r="S36" s="311"/>
      <c r="T36" s="311"/>
      <c r="U36" s="311"/>
      <c r="V36" s="311"/>
      <c r="W36" s="311"/>
    </row>
    <row r="37" spans="1:23">
      <c r="A37" s="375" t="s">
        <v>589</v>
      </c>
      <c r="B37" s="311"/>
      <c r="C37" s="311"/>
      <c r="D37" s="311"/>
      <c r="E37" s="321"/>
      <c r="F37" s="311"/>
      <c r="G37" s="311"/>
      <c r="H37" s="311"/>
      <c r="I37" s="311"/>
      <c r="J37" s="311"/>
      <c r="K37" s="311"/>
      <c r="L37" s="311"/>
      <c r="M37" s="311"/>
      <c r="N37" s="311"/>
      <c r="O37" s="311"/>
      <c r="P37" s="311"/>
      <c r="Q37" s="311"/>
      <c r="R37" s="311"/>
      <c r="S37" s="311"/>
      <c r="T37" s="311"/>
      <c r="U37" s="311"/>
      <c r="V37" s="311"/>
      <c r="W37" s="311"/>
    </row>
    <row r="38" spans="1:23">
      <c r="A38" s="322" t="s">
        <v>590</v>
      </c>
      <c r="B38" s="311"/>
      <c r="C38" s="311"/>
      <c r="D38" s="320"/>
      <c r="E38" s="311"/>
      <c r="F38" s="311"/>
      <c r="G38" s="311"/>
      <c r="H38" s="311"/>
      <c r="I38" s="311"/>
      <c r="J38" s="311"/>
      <c r="K38" s="311"/>
      <c r="L38" s="311"/>
      <c r="M38" s="311"/>
      <c r="N38" s="311"/>
      <c r="O38" s="311"/>
      <c r="P38" s="311"/>
      <c r="Q38" s="311"/>
      <c r="R38" s="311"/>
      <c r="S38" s="311"/>
      <c r="T38" s="311"/>
      <c r="U38" s="311"/>
      <c r="V38" s="311"/>
      <c r="W38" s="311"/>
    </row>
    <row r="39" spans="1:23">
      <c r="A39" s="375" t="s">
        <v>591</v>
      </c>
      <c r="B39" s="311"/>
      <c r="C39" s="311"/>
      <c r="D39" s="311"/>
      <c r="E39" s="311"/>
      <c r="F39" s="311"/>
      <c r="G39" s="311"/>
      <c r="H39" s="311"/>
      <c r="I39" s="311"/>
      <c r="J39" s="311"/>
      <c r="K39" s="311"/>
      <c r="L39" s="311"/>
      <c r="M39" s="311"/>
      <c r="N39" s="311"/>
      <c r="O39" s="311"/>
      <c r="P39" s="311"/>
      <c r="Q39" s="311"/>
      <c r="R39" s="311"/>
      <c r="S39" s="311"/>
      <c r="T39" s="311"/>
      <c r="U39" s="311"/>
      <c r="V39" s="311"/>
      <c r="W39" s="311"/>
    </row>
    <row r="40" spans="1:23" ht="10.9" customHeight="1">
      <c r="A40" s="322" t="s">
        <v>592</v>
      </c>
      <c r="B40" s="311"/>
      <c r="C40" s="311"/>
      <c r="D40" s="311"/>
      <c r="E40" s="311"/>
      <c r="F40" s="311"/>
      <c r="G40" s="311"/>
      <c r="H40" s="311"/>
      <c r="I40" s="311"/>
      <c r="J40" s="311"/>
      <c r="K40" s="311"/>
      <c r="L40" s="311"/>
      <c r="M40" s="311"/>
      <c r="N40" s="311"/>
      <c r="O40" s="311"/>
      <c r="P40" s="311"/>
      <c r="Q40" s="311"/>
      <c r="R40" s="311"/>
      <c r="S40" s="311"/>
      <c r="T40" s="311"/>
      <c r="U40" s="311"/>
      <c r="V40" s="311"/>
      <c r="W40" s="311"/>
    </row>
    <row r="41" spans="1:23">
      <c r="A41" s="322" t="s">
        <v>593</v>
      </c>
      <c r="B41" s="311"/>
      <c r="C41" s="311"/>
      <c r="D41" s="311"/>
      <c r="E41" s="311"/>
      <c r="F41" s="311"/>
      <c r="G41" s="311"/>
      <c r="H41" s="311"/>
      <c r="I41" s="311"/>
      <c r="J41" s="311"/>
      <c r="K41" s="311"/>
      <c r="L41" s="311"/>
      <c r="M41" s="311"/>
      <c r="N41" s="311"/>
      <c r="O41" s="311"/>
      <c r="P41" s="311"/>
      <c r="Q41" s="311"/>
      <c r="R41" s="311"/>
      <c r="S41" s="311"/>
      <c r="T41" s="311"/>
      <c r="U41" s="311"/>
      <c r="V41" s="311"/>
      <c r="W41" s="311"/>
    </row>
    <row r="42" spans="1:23">
      <c r="A42" s="375" t="s">
        <v>594</v>
      </c>
      <c r="B42" s="311"/>
      <c r="C42" s="311"/>
      <c r="D42" s="311"/>
      <c r="E42" s="311"/>
      <c r="F42" s="311"/>
      <c r="G42" s="311"/>
      <c r="H42" s="311"/>
      <c r="I42" s="311"/>
      <c r="J42" s="311"/>
      <c r="K42" s="311"/>
      <c r="L42" s="311"/>
      <c r="M42" s="311"/>
      <c r="N42" s="311"/>
      <c r="O42" s="311"/>
      <c r="P42" s="311"/>
      <c r="Q42" s="311"/>
      <c r="R42" s="311"/>
      <c r="S42" s="311"/>
      <c r="T42" s="311"/>
      <c r="U42" s="311"/>
      <c r="V42" s="311"/>
      <c r="W42" s="311"/>
    </row>
    <row r="43" spans="1:23">
      <c r="A43" s="375" t="s">
        <v>595</v>
      </c>
      <c r="B43" s="311"/>
      <c r="C43" s="311"/>
      <c r="D43" s="311"/>
      <c r="E43" s="311"/>
      <c r="F43" s="311"/>
      <c r="G43" s="311"/>
      <c r="H43" s="311"/>
      <c r="I43" s="311"/>
      <c r="J43" s="311"/>
      <c r="K43" s="311"/>
      <c r="L43" s="311"/>
      <c r="M43" s="311"/>
      <c r="N43" s="311"/>
      <c r="O43" s="311"/>
      <c r="P43" s="311"/>
      <c r="Q43" s="311"/>
      <c r="R43" s="311"/>
      <c r="S43" s="311"/>
      <c r="T43" s="311"/>
      <c r="U43" s="311"/>
      <c r="V43" s="311"/>
      <c r="W43" s="311"/>
    </row>
    <row r="44" spans="1:23">
      <c r="A44" s="375" t="s">
        <v>855</v>
      </c>
      <c r="B44" s="311"/>
      <c r="C44" s="311"/>
      <c r="D44" s="311"/>
      <c r="E44" s="311"/>
      <c r="F44" s="311"/>
      <c r="G44" s="311"/>
      <c r="H44" s="311"/>
      <c r="I44" s="311"/>
      <c r="J44" s="311"/>
      <c r="K44" s="311"/>
      <c r="L44" s="311"/>
      <c r="M44" s="311"/>
      <c r="N44" s="311"/>
      <c r="O44" s="311"/>
      <c r="P44" s="311"/>
      <c r="Q44" s="311"/>
      <c r="R44" s="311"/>
      <c r="S44" s="311"/>
      <c r="T44" s="311"/>
      <c r="U44" s="311"/>
      <c r="V44" s="311"/>
      <c r="W44" s="311"/>
    </row>
    <row r="45" spans="1:23">
      <c r="A45" s="348" t="s">
        <v>854</v>
      </c>
      <c r="B45" s="311"/>
      <c r="C45" s="311"/>
      <c r="D45" s="311"/>
      <c r="E45" s="311"/>
      <c r="F45" s="311"/>
      <c r="G45" s="311"/>
      <c r="H45" s="311"/>
      <c r="I45" s="311"/>
      <c r="J45" s="311"/>
      <c r="K45" s="311"/>
      <c r="L45" s="311"/>
      <c r="M45" s="311"/>
      <c r="N45" s="311"/>
      <c r="O45" s="311"/>
      <c r="P45" s="311"/>
      <c r="Q45" s="311"/>
      <c r="R45" s="311"/>
      <c r="S45" s="311"/>
      <c r="T45" s="311"/>
      <c r="U45" s="311"/>
      <c r="V45" s="311"/>
      <c r="W45" s="311"/>
    </row>
    <row r="46" spans="1:23">
      <c r="A46" s="817" t="s">
        <v>827</v>
      </c>
      <c r="B46" s="311"/>
      <c r="C46" s="311"/>
      <c r="D46" s="311"/>
      <c r="E46" s="311"/>
      <c r="F46" s="311"/>
      <c r="G46" s="311"/>
      <c r="H46" s="311"/>
      <c r="I46" s="311"/>
      <c r="J46" s="311"/>
      <c r="K46" s="311"/>
      <c r="L46" s="311"/>
      <c r="M46" s="311"/>
      <c r="N46" s="311"/>
      <c r="O46" s="311"/>
      <c r="P46" s="311"/>
      <c r="Q46" s="311"/>
      <c r="R46" s="311"/>
      <c r="S46" s="311"/>
      <c r="T46" s="311"/>
      <c r="U46" s="311"/>
      <c r="V46" s="311"/>
      <c r="W46" s="311"/>
    </row>
    <row r="47" spans="1:23">
      <c r="A47" s="316"/>
      <c r="B47" s="311"/>
      <c r="C47" s="311"/>
      <c r="D47" s="311"/>
      <c r="E47" s="311"/>
      <c r="F47" s="311"/>
      <c r="G47" s="311"/>
      <c r="H47" s="311"/>
      <c r="I47" s="311"/>
      <c r="J47" s="311"/>
      <c r="K47" s="311"/>
      <c r="L47" s="311"/>
      <c r="M47" s="311"/>
      <c r="N47" s="311"/>
      <c r="O47" s="311"/>
      <c r="P47" s="311"/>
      <c r="Q47" s="311"/>
      <c r="R47" s="311"/>
      <c r="S47" s="311"/>
      <c r="T47" s="311"/>
      <c r="U47" s="311"/>
      <c r="V47" s="311"/>
      <c r="W47" s="311"/>
    </row>
    <row r="48" spans="1:23">
      <c r="A48" s="316"/>
      <c r="B48" s="311"/>
      <c r="C48" s="311"/>
      <c r="D48" s="311"/>
      <c r="E48" s="311"/>
      <c r="F48" s="311"/>
      <c r="G48" s="311"/>
      <c r="H48" s="311"/>
      <c r="I48" s="311"/>
      <c r="J48" s="311"/>
      <c r="K48" s="311"/>
      <c r="L48" s="311"/>
      <c r="M48" s="311"/>
      <c r="N48" s="311"/>
      <c r="O48" s="311"/>
      <c r="P48" s="311"/>
      <c r="Q48" s="311"/>
      <c r="R48" s="311"/>
      <c r="S48" s="311"/>
      <c r="T48" s="311"/>
      <c r="U48" s="311"/>
      <c r="V48" s="311"/>
      <c r="W48" s="311"/>
    </row>
    <row r="49" spans="1:23">
      <c r="A49" s="316"/>
      <c r="B49" s="311"/>
      <c r="C49" s="311"/>
      <c r="D49" s="311"/>
      <c r="E49" s="311"/>
      <c r="F49" s="311"/>
      <c r="G49" s="311"/>
      <c r="H49" s="311"/>
      <c r="I49" s="311"/>
      <c r="J49" s="311"/>
      <c r="K49" s="311"/>
      <c r="L49" s="311"/>
      <c r="M49" s="311"/>
      <c r="N49" s="311"/>
      <c r="O49" s="311"/>
      <c r="P49" s="311"/>
      <c r="Q49" s="311"/>
      <c r="R49" s="311"/>
      <c r="S49" s="311"/>
      <c r="T49" s="311"/>
      <c r="U49" s="311"/>
      <c r="V49" s="311"/>
      <c r="W49" s="311"/>
    </row>
    <row r="50" spans="1:23">
      <c r="A50" s="316"/>
      <c r="B50" s="311"/>
      <c r="C50" s="311"/>
      <c r="D50" s="311"/>
      <c r="E50" s="311"/>
      <c r="F50" s="311"/>
      <c r="G50" s="311"/>
      <c r="H50" s="311"/>
      <c r="I50" s="311"/>
      <c r="J50" s="311"/>
      <c r="K50" s="311"/>
      <c r="L50" s="311"/>
      <c r="M50" s="311"/>
      <c r="N50" s="311"/>
      <c r="O50" s="311"/>
      <c r="P50" s="311"/>
      <c r="Q50" s="311"/>
      <c r="R50" s="311"/>
      <c r="S50" s="311"/>
      <c r="T50" s="311"/>
      <c r="U50" s="311"/>
      <c r="V50" s="311"/>
      <c r="W50" s="311"/>
    </row>
    <row r="51" spans="1:23">
      <c r="A51" s="316"/>
      <c r="B51" s="311"/>
      <c r="C51" s="311"/>
      <c r="D51" s="311"/>
      <c r="E51" s="311"/>
      <c r="F51" s="311"/>
      <c r="G51" s="311"/>
      <c r="H51" s="311"/>
      <c r="I51" s="311"/>
      <c r="J51" s="311"/>
      <c r="K51" s="311"/>
      <c r="L51" s="311"/>
      <c r="M51" s="311"/>
      <c r="N51" s="311"/>
      <c r="O51" s="311"/>
      <c r="P51" s="311"/>
      <c r="Q51" s="311"/>
      <c r="R51" s="311"/>
      <c r="S51" s="311"/>
      <c r="T51" s="311"/>
      <c r="U51" s="311"/>
      <c r="V51" s="311"/>
      <c r="W51" s="311"/>
    </row>
    <row r="52" spans="1:23">
      <c r="A52" s="316"/>
      <c r="B52" s="311"/>
      <c r="C52" s="311"/>
      <c r="D52" s="311"/>
      <c r="E52" s="311"/>
      <c r="F52" s="311"/>
      <c r="G52" s="311"/>
      <c r="H52" s="311"/>
      <c r="I52" s="311"/>
      <c r="J52" s="311"/>
      <c r="K52" s="311"/>
      <c r="L52" s="311"/>
      <c r="M52" s="311"/>
      <c r="N52" s="311"/>
      <c r="O52" s="311"/>
      <c r="P52" s="311"/>
      <c r="Q52" s="311"/>
      <c r="R52" s="311"/>
      <c r="S52" s="311"/>
      <c r="T52" s="311"/>
      <c r="U52" s="311"/>
      <c r="V52" s="311"/>
      <c r="W52" s="311"/>
    </row>
    <row r="53" spans="1:23">
      <c r="A53" s="316"/>
      <c r="B53" s="311"/>
      <c r="C53" s="311"/>
      <c r="D53" s="311"/>
      <c r="E53" s="311"/>
      <c r="F53" s="311"/>
      <c r="G53" s="311"/>
      <c r="H53" s="311"/>
      <c r="I53" s="311"/>
      <c r="J53" s="311"/>
      <c r="K53" s="311"/>
      <c r="L53" s="311"/>
      <c r="M53" s="311"/>
      <c r="N53" s="311"/>
      <c r="O53" s="311"/>
      <c r="P53" s="311"/>
      <c r="Q53" s="311"/>
      <c r="R53" s="311"/>
      <c r="S53" s="311"/>
      <c r="T53" s="311"/>
      <c r="U53" s="311"/>
      <c r="V53" s="311"/>
      <c r="W53" s="311"/>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euil13"/>
  <dimension ref="A1:K73"/>
  <sheetViews>
    <sheetView showGridLines="0" workbookViewId="0">
      <pane xSplit="2" ySplit="3" topLeftCell="C4" activePane="bottomRight" state="frozen"/>
      <selection pane="topRight"/>
      <selection pane="bottomLeft"/>
      <selection pane="bottomRight"/>
    </sheetView>
  </sheetViews>
  <sheetFormatPr baseColWidth="10" defaultColWidth="11.5" defaultRowHeight="11.25"/>
  <cols>
    <col min="1" max="1" width="44.5" style="818" customWidth="1"/>
    <col min="2" max="2" width="15" style="818" customWidth="1"/>
    <col min="3" max="11" width="9.6640625" style="818" customWidth="1"/>
    <col min="12" max="16384" width="11.5" style="818"/>
  </cols>
  <sheetData>
    <row r="1" spans="1:11" ht="12.75">
      <c r="A1" s="149" t="s">
        <v>693</v>
      </c>
      <c r="B1" s="150"/>
      <c r="C1" s="150"/>
      <c r="D1" s="150"/>
      <c r="E1" s="150"/>
      <c r="F1" s="150"/>
      <c r="G1" s="150"/>
      <c r="H1" s="150"/>
      <c r="I1" s="150"/>
      <c r="J1" s="150"/>
      <c r="K1" s="150"/>
    </row>
    <row r="2" spans="1:11">
      <c r="A2" s="151"/>
      <c r="B2" s="150"/>
      <c r="C2" s="150"/>
      <c r="D2" s="150"/>
      <c r="E2" s="150"/>
      <c r="F2" s="150"/>
      <c r="G2" s="150"/>
      <c r="H2" s="152"/>
      <c r="I2" s="824"/>
      <c r="K2" s="462" t="s">
        <v>691</v>
      </c>
    </row>
    <row r="3" spans="1:11">
      <c r="A3" s="924" t="s">
        <v>138</v>
      </c>
      <c r="B3" s="925"/>
      <c r="C3" s="153">
        <v>2013</v>
      </c>
      <c r="D3" s="153">
        <v>2014</v>
      </c>
      <c r="E3" s="153">
        <v>2015</v>
      </c>
      <c r="F3" s="153">
        <v>2016</v>
      </c>
      <c r="G3" s="153" t="s">
        <v>681</v>
      </c>
      <c r="H3" s="153">
        <v>2018</v>
      </c>
      <c r="I3" s="153">
        <v>2019</v>
      </c>
      <c r="J3" s="153">
        <v>2020</v>
      </c>
      <c r="K3" s="154">
        <v>2021</v>
      </c>
    </row>
    <row r="4" spans="1:11">
      <c r="A4" s="922" t="s">
        <v>269</v>
      </c>
      <c r="B4" s="923"/>
      <c r="C4" s="155">
        <f t="shared" ref="C4:J4" si="0">C5+C6</f>
        <v>5420</v>
      </c>
      <c r="D4" s="155">
        <f t="shared" si="0"/>
        <v>5056</v>
      </c>
      <c r="E4" s="155">
        <f t="shared" si="0"/>
        <v>5609</v>
      </c>
      <c r="F4" s="155">
        <f t="shared" si="0"/>
        <v>6274</v>
      </c>
      <c r="G4" s="155">
        <f t="shared" si="0"/>
        <v>7029</v>
      </c>
      <c r="H4" s="155">
        <f t="shared" si="0"/>
        <v>6800</v>
      </c>
      <c r="I4" s="155">
        <f t="shared" si="0"/>
        <v>6556</v>
      </c>
      <c r="J4" s="155">
        <f t="shared" si="0"/>
        <v>5873</v>
      </c>
      <c r="K4" s="156">
        <f>K5+K6</f>
        <v>7251</v>
      </c>
    </row>
    <row r="5" spans="1:11">
      <c r="A5" s="912" t="s">
        <v>270</v>
      </c>
      <c r="B5" s="157" t="s">
        <v>271</v>
      </c>
      <c r="C5" s="158">
        <v>5014</v>
      </c>
      <c r="D5" s="158">
        <v>4713</v>
      </c>
      <c r="E5" s="158">
        <v>5192</v>
      </c>
      <c r="F5" s="158">
        <v>5796</v>
      </c>
      <c r="G5" s="158">
        <v>6499</v>
      </c>
      <c r="H5" s="158">
        <v>6240</v>
      </c>
      <c r="I5" s="158">
        <v>6006</v>
      </c>
      <c r="J5" s="158">
        <v>5411</v>
      </c>
      <c r="K5" s="609">
        <v>6652</v>
      </c>
    </row>
    <row r="6" spans="1:11">
      <c r="A6" s="912"/>
      <c r="B6" s="157" t="s">
        <v>272</v>
      </c>
      <c r="C6" s="158">
        <v>406</v>
      </c>
      <c r="D6" s="158">
        <v>343</v>
      </c>
      <c r="E6" s="158">
        <v>417</v>
      </c>
      <c r="F6" s="158">
        <v>478</v>
      </c>
      <c r="G6" s="158">
        <v>530</v>
      </c>
      <c r="H6" s="158">
        <v>560</v>
      </c>
      <c r="I6" s="158">
        <v>550</v>
      </c>
      <c r="J6" s="158">
        <v>462</v>
      </c>
      <c r="K6" s="609">
        <v>599</v>
      </c>
    </row>
    <row r="7" spans="1:11">
      <c r="A7" s="914" t="s">
        <v>680</v>
      </c>
      <c r="B7" s="915"/>
      <c r="C7" s="159">
        <f t="shared" ref="C7:K7" si="1">C8+C9</f>
        <v>41140</v>
      </c>
      <c r="D7" s="159">
        <f t="shared" si="1"/>
        <v>46047</v>
      </c>
      <c r="E7" s="159">
        <f t="shared" si="1"/>
        <v>49005</v>
      </c>
      <c r="F7" s="159">
        <f t="shared" si="1"/>
        <v>61709</v>
      </c>
      <c r="G7" s="159">
        <f t="shared" si="1"/>
        <v>108246</v>
      </c>
      <c r="H7" s="159">
        <f t="shared" si="1"/>
        <v>102870</v>
      </c>
      <c r="I7" s="159">
        <f t="shared" si="1"/>
        <v>116860</v>
      </c>
      <c r="J7" s="159">
        <f t="shared" si="1"/>
        <v>100674</v>
      </c>
      <c r="K7" s="160">
        <f t="shared" si="1"/>
        <v>108799</v>
      </c>
    </row>
    <row r="8" spans="1:11">
      <c r="A8" s="912" t="s">
        <v>270</v>
      </c>
      <c r="B8" s="157" t="s">
        <v>271</v>
      </c>
      <c r="C8" s="158">
        <v>35447</v>
      </c>
      <c r="D8" s="158">
        <v>39674</v>
      </c>
      <c r="E8" s="158">
        <v>41696</v>
      </c>
      <c r="F8" s="158">
        <v>52757</v>
      </c>
      <c r="G8" s="158">
        <v>90977</v>
      </c>
      <c r="H8" s="158">
        <v>86752</v>
      </c>
      <c r="I8" s="158">
        <v>98938</v>
      </c>
      <c r="J8" s="158">
        <v>85000</v>
      </c>
      <c r="K8" s="609">
        <v>91193</v>
      </c>
    </row>
    <row r="9" spans="1:11">
      <c r="A9" s="912"/>
      <c r="B9" s="157" t="s">
        <v>272</v>
      </c>
      <c r="C9" s="158">
        <v>5693</v>
      </c>
      <c r="D9" s="158">
        <v>6373</v>
      </c>
      <c r="E9" s="158">
        <v>7309</v>
      </c>
      <c r="F9" s="158">
        <v>8952</v>
      </c>
      <c r="G9" s="158">
        <v>17269</v>
      </c>
      <c r="H9" s="158">
        <v>16118</v>
      </c>
      <c r="I9" s="158">
        <v>17922</v>
      </c>
      <c r="J9" s="158">
        <v>15674</v>
      </c>
      <c r="K9" s="609">
        <v>17606</v>
      </c>
    </row>
    <row r="10" spans="1:11">
      <c r="A10" s="914" t="s">
        <v>679</v>
      </c>
      <c r="B10" s="915"/>
      <c r="C10" s="159">
        <f>C11+C12</f>
        <v>68756</v>
      </c>
      <c r="D10" s="159">
        <f>D11+D12</f>
        <v>55508</v>
      </c>
      <c r="E10" s="159">
        <f>E11+E12</f>
        <v>56312</v>
      </c>
      <c r="F10" s="159">
        <f>F11+F12</f>
        <v>53177</v>
      </c>
      <c r="G10" s="159"/>
      <c r="H10" s="159"/>
      <c r="I10" s="159"/>
      <c r="J10" s="159"/>
      <c r="K10" s="160"/>
    </row>
    <row r="11" spans="1:11">
      <c r="A11" s="912" t="s">
        <v>270</v>
      </c>
      <c r="B11" s="157" t="s">
        <v>271</v>
      </c>
      <c r="C11" s="158">
        <v>58869</v>
      </c>
      <c r="D11" s="158">
        <v>47972</v>
      </c>
      <c r="E11" s="158">
        <v>48120</v>
      </c>
      <c r="F11" s="158">
        <v>44225</v>
      </c>
      <c r="G11" s="158"/>
      <c r="H11" s="158"/>
      <c r="I11" s="158"/>
      <c r="J11" s="158"/>
      <c r="K11" s="609"/>
    </row>
    <row r="12" spans="1:11">
      <c r="A12" s="912"/>
      <c r="B12" s="157" t="s">
        <v>272</v>
      </c>
      <c r="C12" s="158">
        <v>9887</v>
      </c>
      <c r="D12" s="158">
        <v>7536</v>
      </c>
      <c r="E12" s="158">
        <v>8192</v>
      </c>
      <c r="F12" s="158">
        <v>8952</v>
      </c>
      <c r="G12" s="158"/>
      <c r="H12" s="158"/>
      <c r="I12" s="158"/>
      <c r="J12" s="158"/>
      <c r="K12" s="609"/>
    </row>
    <row r="13" spans="1:11">
      <c r="A13" s="916" t="s">
        <v>273</v>
      </c>
      <c r="B13" s="917"/>
      <c r="C13" s="161">
        <f t="shared" ref="C13:J15" si="2">C4+C7+C10</f>
        <v>115316</v>
      </c>
      <c r="D13" s="161">
        <f t="shared" si="2"/>
        <v>106611</v>
      </c>
      <c r="E13" s="161">
        <f t="shared" si="2"/>
        <v>110926</v>
      </c>
      <c r="F13" s="161">
        <f t="shared" si="2"/>
        <v>121160</v>
      </c>
      <c r="G13" s="161">
        <f t="shared" si="2"/>
        <v>115275</v>
      </c>
      <c r="H13" s="161">
        <f t="shared" si="2"/>
        <v>109670</v>
      </c>
      <c r="I13" s="161">
        <f t="shared" si="2"/>
        <v>123416</v>
      </c>
      <c r="J13" s="161">
        <f t="shared" si="2"/>
        <v>106547</v>
      </c>
      <c r="K13" s="610">
        <f>K4+K7+K10</f>
        <v>116050</v>
      </c>
    </row>
    <row r="14" spans="1:11">
      <c r="A14" s="918" t="s">
        <v>270</v>
      </c>
      <c r="B14" s="162" t="s">
        <v>271</v>
      </c>
      <c r="C14" s="163">
        <f t="shared" si="2"/>
        <v>99330</v>
      </c>
      <c r="D14" s="163">
        <f t="shared" si="2"/>
        <v>92359</v>
      </c>
      <c r="E14" s="163">
        <f t="shared" si="2"/>
        <v>95008</v>
      </c>
      <c r="F14" s="163">
        <f t="shared" si="2"/>
        <v>102778</v>
      </c>
      <c r="G14" s="163">
        <f t="shared" si="2"/>
        <v>97476</v>
      </c>
      <c r="H14" s="163">
        <f t="shared" si="2"/>
        <v>92992</v>
      </c>
      <c r="I14" s="163">
        <f t="shared" si="2"/>
        <v>104944</v>
      </c>
      <c r="J14" s="163">
        <f t="shared" si="2"/>
        <v>90411</v>
      </c>
      <c r="K14" s="164">
        <f>K5+K8+K11</f>
        <v>97845</v>
      </c>
    </row>
    <row r="15" spans="1:11">
      <c r="A15" s="919"/>
      <c r="B15" s="165" t="s">
        <v>272</v>
      </c>
      <c r="C15" s="166">
        <f t="shared" si="2"/>
        <v>15986</v>
      </c>
      <c r="D15" s="166">
        <f t="shared" si="2"/>
        <v>14252</v>
      </c>
      <c r="E15" s="166">
        <f t="shared" si="2"/>
        <v>15918</v>
      </c>
      <c r="F15" s="166">
        <f t="shared" si="2"/>
        <v>18382</v>
      </c>
      <c r="G15" s="166">
        <f t="shared" si="2"/>
        <v>17799</v>
      </c>
      <c r="H15" s="166">
        <f t="shared" si="2"/>
        <v>16678</v>
      </c>
      <c r="I15" s="166">
        <f t="shared" si="2"/>
        <v>18472</v>
      </c>
      <c r="J15" s="166">
        <f t="shared" si="2"/>
        <v>16136</v>
      </c>
      <c r="K15" s="167">
        <f>K6+K9+K12</f>
        <v>18205</v>
      </c>
    </row>
    <row r="16" spans="1:11">
      <c r="A16" s="922" t="s">
        <v>274</v>
      </c>
      <c r="B16" s="923"/>
      <c r="C16" s="155">
        <f t="shared" ref="C16:K16" si="3">C17+C18</f>
        <v>762091</v>
      </c>
      <c r="D16" s="155">
        <f t="shared" si="3"/>
        <v>821194</v>
      </c>
      <c r="E16" s="155">
        <f t="shared" si="3"/>
        <v>847667</v>
      </c>
      <c r="F16" s="155">
        <f t="shared" si="3"/>
        <v>841844</v>
      </c>
      <c r="G16" s="155">
        <f t="shared" si="3"/>
        <v>861285</v>
      </c>
      <c r="H16" s="155">
        <f t="shared" si="3"/>
        <v>836097</v>
      </c>
      <c r="I16" s="155">
        <f t="shared" si="3"/>
        <v>829114</v>
      </c>
      <c r="J16" s="155">
        <f t="shared" si="3"/>
        <v>651397</v>
      </c>
      <c r="K16" s="156">
        <f t="shared" si="3"/>
        <v>904840</v>
      </c>
    </row>
    <row r="17" spans="1:11">
      <c r="A17" s="912" t="s">
        <v>270</v>
      </c>
      <c r="B17" s="157" t="s">
        <v>271</v>
      </c>
      <c r="C17" s="158">
        <v>393826</v>
      </c>
      <c r="D17" s="158">
        <v>420530</v>
      </c>
      <c r="E17" s="158">
        <v>434799</v>
      </c>
      <c r="F17" s="158">
        <v>428662</v>
      </c>
      <c r="G17" s="158">
        <v>439206</v>
      </c>
      <c r="H17" s="158">
        <v>426232</v>
      </c>
      <c r="I17" s="158">
        <v>429234</v>
      </c>
      <c r="J17" s="158">
        <v>348123</v>
      </c>
      <c r="K17" s="609">
        <v>476721</v>
      </c>
    </row>
    <row r="18" spans="1:11">
      <c r="A18" s="912"/>
      <c r="B18" s="157" t="s">
        <v>272</v>
      </c>
      <c r="C18" s="158">
        <v>368265</v>
      </c>
      <c r="D18" s="158">
        <v>400664</v>
      </c>
      <c r="E18" s="158">
        <v>412868</v>
      </c>
      <c r="F18" s="158">
        <v>413182</v>
      </c>
      <c r="G18" s="158">
        <v>422079</v>
      </c>
      <c r="H18" s="158">
        <v>409865</v>
      </c>
      <c r="I18" s="158">
        <v>399880</v>
      </c>
      <c r="J18" s="158">
        <v>303274</v>
      </c>
      <c r="K18" s="609">
        <v>428119</v>
      </c>
    </row>
    <row r="19" spans="1:11">
      <c r="A19" s="914" t="s">
        <v>275</v>
      </c>
      <c r="B19" s="915"/>
      <c r="C19" s="168"/>
      <c r="D19" s="168"/>
      <c r="E19" s="168">
        <f t="shared" ref="E19:K19" si="4">E20+E21</f>
        <v>87</v>
      </c>
      <c r="F19" s="168">
        <f t="shared" si="4"/>
        <v>88</v>
      </c>
      <c r="G19" s="168">
        <f t="shared" si="4"/>
        <v>147</v>
      </c>
      <c r="H19" s="168">
        <f t="shared" si="4"/>
        <v>174</v>
      </c>
      <c r="I19" s="168">
        <f t="shared" si="4"/>
        <v>73</v>
      </c>
      <c r="J19" s="168">
        <f t="shared" si="4"/>
        <v>90</v>
      </c>
      <c r="K19" s="611">
        <f t="shared" si="4"/>
        <v>157</v>
      </c>
    </row>
    <row r="20" spans="1:11">
      <c r="A20" s="912" t="s">
        <v>270</v>
      </c>
      <c r="B20" s="157" t="s">
        <v>271</v>
      </c>
      <c r="C20" s="158"/>
      <c r="D20" s="158"/>
      <c r="E20" s="158">
        <v>63</v>
      </c>
      <c r="F20" s="158">
        <v>58</v>
      </c>
      <c r="G20" s="158">
        <v>97</v>
      </c>
      <c r="H20" s="158">
        <v>111</v>
      </c>
      <c r="I20" s="158">
        <v>55</v>
      </c>
      <c r="J20" s="158">
        <v>59</v>
      </c>
      <c r="K20" s="609">
        <v>100</v>
      </c>
    </row>
    <row r="21" spans="1:11">
      <c r="A21" s="912"/>
      <c r="B21" s="157" t="s">
        <v>272</v>
      </c>
      <c r="C21" s="158"/>
      <c r="D21" s="158"/>
      <c r="E21" s="158">
        <v>24</v>
      </c>
      <c r="F21" s="158">
        <v>30</v>
      </c>
      <c r="G21" s="158">
        <v>50</v>
      </c>
      <c r="H21" s="158">
        <v>63</v>
      </c>
      <c r="I21" s="158">
        <v>18</v>
      </c>
      <c r="J21" s="158">
        <v>31</v>
      </c>
      <c r="K21" s="609">
        <v>57</v>
      </c>
    </row>
    <row r="22" spans="1:11">
      <c r="A22" s="914" t="s">
        <v>276</v>
      </c>
      <c r="B22" s="915"/>
      <c r="C22" s="159">
        <f t="shared" ref="C22:K22" si="5">C23+C24</f>
        <v>12867</v>
      </c>
      <c r="D22" s="159">
        <f t="shared" si="5"/>
        <v>14786</v>
      </c>
      <c r="E22" s="159">
        <f t="shared" si="5"/>
        <v>17481</v>
      </c>
      <c r="F22" s="159">
        <f t="shared" si="5"/>
        <v>17933</v>
      </c>
      <c r="G22" s="159">
        <f t="shared" si="5"/>
        <v>19159</v>
      </c>
      <c r="H22" s="159">
        <f t="shared" si="5"/>
        <v>18851</v>
      </c>
      <c r="I22" s="159">
        <f t="shared" si="5"/>
        <v>20279</v>
      </c>
      <c r="J22" s="159">
        <f t="shared" si="5"/>
        <v>15085</v>
      </c>
      <c r="K22" s="160">
        <f t="shared" si="5"/>
        <v>21658</v>
      </c>
    </row>
    <row r="23" spans="1:11">
      <c r="A23" s="912" t="s">
        <v>270</v>
      </c>
      <c r="B23" s="157" t="s">
        <v>271</v>
      </c>
      <c r="C23" s="158">
        <v>11159</v>
      </c>
      <c r="D23" s="158">
        <v>12752</v>
      </c>
      <c r="E23" s="158">
        <v>14854</v>
      </c>
      <c r="F23" s="158">
        <v>15081</v>
      </c>
      <c r="G23" s="158">
        <v>16293</v>
      </c>
      <c r="H23" s="158">
        <v>15999</v>
      </c>
      <c r="I23" s="158">
        <v>17299</v>
      </c>
      <c r="J23" s="158">
        <v>12799</v>
      </c>
      <c r="K23" s="609">
        <v>18334</v>
      </c>
    </row>
    <row r="24" spans="1:11">
      <c r="A24" s="912"/>
      <c r="B24" s="157" t="s">
        <v>272</v>
      </c>
      <c r="C24" s="158">
        <v>1708</v>
      </c>
      <c r="D24" s="158">
        <v>2034</v>
      </c>
      <c r="E24" s="158">
        <v>2627</v>
      </c>
      <c r="F24" s="158">
        <v>2852</v>
      </c>
      <c r="G24" s="158">
        <v>2866</v>
      </c>
      <c r="H24" s="158">
        <v>2852</v>
      </c>
      <c r="I24" s="158">
        <v>2980</v>
      </c>
      <c r="J24" s="158">
        <v>2286</v>
      </c>
      <c r="K24" s="609">
        <v>3324</v>
      </c>
    </row>
    <row r="25" spans="1:11">
      <c r="A25" s="916" t="s">
        <v>277</v>
      </c>
      <c r="B25" s="917"/>
      <c r="C25" s="161">
        <f t="shared" ref="C25:K27" si="6">+C22+C19+C16</f>
        <v>774958</v>
      </c>
      <c r="D25" s="161">
        <f t="shared" si="6"/>
        <v>835980</v>
      </c>
      <c r="E25" s="161">
        <f t="shared" si="6"/>
        <v>865235</v>
      </c>
      <c r="F25" s="161">
        <f t="shared" si="6"/>
        <v>859865</v>
      </c>
      <c r="G25" s="161">
        <f t="shared" si="6"/>
        <v>880591</v>
      </c>
      <c r="H25" s="161">
        <f t="shared" si="6"/>
        <v>855122</v>
      </c>
      <c r="I25" s="161">
        <f t="shared" si="6"/>
        <v>849466</v>
      </c>
      <c r="J25" s="161">
        <f t="shared" si="6"/>
        <v>666572</v>
      </c>
      <c r="K25" s="610">
        <f t="shared" si="6"/>
        <v>926655</v>
      </c>
    </row>
    <row r="26" spans="1:11">
      <c r="A26" s="918" t="s">
        <v>270</v>
      </c>
      <c r="B26" s="162" t="s">
        <v>271</v>
      </c>
      <c r="C26" s="163">
        <f t="shared" si="6"/>
        <v>404985</v>
      </c>
      <c r="D26" s="163">
        <f t="shared" si="6"/>
        <v>433282</v>
      </c>
      <c r="E26" s="163">
        <f t="shared" si="6"/>
        <v>449716</v>
      </c>
      <c r="F26" s="163">
        <f t="shared" si="6"/>
        <v>443801</v>
      </c>
      <c r="G26" s="163">
        <f t="shared" si="6"/>
        <v>455596</v>
      </c>
      <c r="H26" s="163">
        <f t="shared" si="6"/>
        <v>442342</v>
      </c>
      <c r="I26" s="163">
        <f t="shared" si="6"/>
        <v>446588</v>
      </c>
      <c r="J26" s="163">
        <f t="shared" si="6"/>
        <v>360981</v>
      </c>
      <c r="K26" s="164">
        <f t="shared" si="6"/>
        <v>495155</v>
      </c>
    </row>
    <row r="27" spans="1:11">
      <c r="A27" s="919"/>
      <c r="B27" s="165" t="s">
        <v>272</v>
      </c>
      <c r="C27" s="166">
        <f t="shared" si="6"/>
        <v>369973</v>
      </c>
      <c r="D27" s="166">
        <f t="shared" si="6"/>
        <v>402698</v>
      </c>
      <c r="E27" s="166">
        <f t="shared" si="6"/>
        <v>415519</v>
      </c>
      <c r="F27" s="166">
        <f t="shared" si="6"/>
        <v>416064</v>
      </c>
      <c r="G27" s="166">
        <f t="shared" si="6"/>
        <v>424995</v>
      </c>
      <c r="H27" s="166">
        <f t="shared" si="6"/>
        <v>412780</v>
      </c>
      <c r="I27" s="166">
        <f t="shared" si="6"/>
        <v>402878</v>
      </c>
      <c r="J27" s="166">
        <f t="shared" si="6"/>
        <v>305591</v>
      </c>
      <c r="K27" s="167">
        <f t="shared" si="6"/>
        <v>431500</v>
      </c>
    </row>
    <row r="28" spans="1:11">
      <c r="A28" s="922" t="s">
        <v>278</v>
      </c>
      <c r="B28" s="923"/>
      <c r="C28" s="155">
        <f t="shared" ref="C28:K28" si="7">C29+C30</f>
        <v>24345</v>
      </c>
      <c r="D28" s="155">
        <f t="shared" si="7"/>
        <v>25202</v>
      </c>
      <c r="E28" s="155">
        <f t="shared" si="7"/>
        <v>23136</v>
      </c>
      <c r="F28" s="155">
        <f t="shared" si="7"/>
        <v>22446</v>
      </c>
      <c r="G28" s="155">
        <f t="shared" si="7"/>
        <v>22481</v>
      </c>
      <c r="H28" s="155">
        <f t="shared" si="7"/>
        <v>22892</v>
      </c>
      <c r="I28" s="155">
        <f t="shared" si="7"/>
        <v>24789</v>
      </c>
      <c r="J28" s="155">
        <f t="shared" si="7"/>
        <v>21965</v>
      </c>
      <c r="K28" s="156">
        <f t="shared" si="7"/>
        <v>33313</v>
      </c>
    </row>
    <row r="29" spans="1:11">
      <c r="A29" s="912" t="s">
        <v>270</v>
      </c>
      <c r="B29" s="157" t="s">
        <v>271</v>
      </c>
      <c r="C29" s="158">
        <v>22978</v>
      </c>
      <c r="D29" s="158">
        <v>23681</v>
      </c>
      <c r="E29" s="158">
        <v>21710</v>
      </c>
      <c r="F29" s="158">
        <v>21038</v>
      </c>
      <c r="G29" s="158">
        <v>21050</v>
      </c>
      <c r="H29" s="158">
        <v>21427</v>
      </c>
      <c r="I29" s="158">
        <v>23149</v>
      </c>
      <c r="J29" s="158">
        <v>20453</v>
      </c>
      <c r="K29" s="609">
        <v>30920</v>
      </c>
    </row>
    <row r="30" spans="1:11">
      <c r="A30" s="912"/>
      <c r="B30" s="157" t="s">
        <v>272</v>
      </c>
      <c r="C30" s="158">
        <v>1367</v>
      </c>
      <c r="D30" s="158">
        <v>1521</v>
      </c>
      <c r="E30" s="158">
        <v>1426</v>
      </c>
      <c r="F30" s="158">
        <v>1408</v>
      </c>
      <c r="G30" s="158">
        <v>1431</v>
      </c>
      <c r="H30" s="158">
        <v>1465</v>
      </c>
      <c r="I30" s="158">
        <v>1640</v>
      </c>
      <c r="J30" s="158">
        <v>1512</v>
      </c>
      <c r="K30" s="609">
        <v>2393</v>
      </c>
    </row>
    <row r="31" spans="1:11">
      <c r="A31" s="914" t="s">
        <v>279</v>
      </c>
      <c r="B31" s="915"/>
      <c r="C31" s="168"/>
      <c r="D31" s="168"/>
      <c r="E31" s="168">
        <f t="shared" ref="E31:K31" si="8">E32+E33</f>
        <v>634</v>
      </c>
      <c r="F31" s="168">
        <f t="shared" si="8"/>
        <v>601</v>
      </c>
      <c r="G31" s="168">
        <f t="shared" si="8"/>
        <v>657</v>
      </c>
      <c r="H31" s="168">
        <f t="shared" si="8"/>
        <v>703</v>
      </c>
      <c r="I31" s="168">
        <f t="shared" si="8"/>
        <v>718</v>
      </c>
      <c r="J31" s="168">
        <f t="shared" si="8"/>
        <v>727</v>
      </c>
      <c r="K31" s="611">
        <f t="shared" si="8"/>
        <v>1090</v>
      </c>
    </row>
    <row r="32" spans="1:11">
      <c r="A32" s="912" t="s">
        <v>270</v>
      </c>
      <c r="B32" s="157" t="s">
        <v>271</v>
      </c>
      <c r="C32" s="158"/>
      <c r="D32" s="158"/>
      <c r="E32" s="158">
        <v>551</v>
      </c>
      <c r="F32" s="158">
        <v>526</v>
      </c>
      <c r="G32" s="158">
        <v>563</v>
      </c>
      <c r="H32" s="158">
        <v>602</v>
      </c>
      <c r="I32" s="158">
        <v>622</v>
      </c>
      <c r="J32" s="158">
        <v>622</v>
      </c>
      <c r="K32" s="609">
        <v>906</v>
      </c>
    </row>
    <row r="33" spans="1:11">
      <c r="A33" s="913"/>
      <c r="B33" s="169" t="s">
        <v>272</v>
      </c>
      <c r="C33" s="170"/>
      <c r="D33" s="170"/>
      <c r="E33" s="170">
        <v>83</v>
      </c>
      <c r="F33" s="170">
        <v>75</v>
      </c>
      <c r="G33" s="170">
        <v>94</v>
      </c>
      <c r="H33" s="170">
        <v>101</v>
      </c>
      <c r="I33" s="170">
        <v>96</v>
      </c>
      <c r="J33" s="170">
        <v>105</v>
      </c>
      <c r="K33" s="171">
        <v>184</v>
      </c>
    </row>
    <row r="34" spans="1:11">
      <c r="A34" s="922" t="s">
        <v>280</v>
      </c>
      <c r="B34" s="923"/>
      <c r="C34" s="155">
        <f t="shared" ref="C34:K34" si="9">C35+C36</f>
        <v>14336</v>
      </c>
      <c r="D34" s="155">
        <f t="shared" si="9"/>
        <v>14655</v>
      </c>
      <c r="E34" s="155">
        <f t="shared" si="9"/>
        <v>13901</v>
      </c>
      <c r="F34" s="155">
        <f t="shared" si="9"/>
        <v>13513</v>
      </c>
      <c r="G34" s="155">
        <f t="shared" si="9"/>
        <v>13646</v>
      </c>
      <c r="H34" s="155">
        <f t="shared" si="9"/>
        <v>14424</v>
      </c>
      <c r="I34" s="155">
        <f t="shared" si="9"/>
        <v>16129</v>
      </c>
      <c r="J34" s="155">
        <f t="shared" si="9"/>
        <v>13698</v>
      </c>
      <c r="K34" s="156">
        <f t="shared" si="9"/>
        <v>19720</v>
      </c>
    </row>
    <row r="35" spans="1:11">
      <c r="A35" s="912" t="s">
        <v>270</v>
      </c>
      <c r="B35" s="157" t="s">
        <v>271</v>
      </c>
      <c r="C35" s="158">
        <v>13774</v>
      </c>
      <c r="D35" s="158">
        <v>14128</v>
      </c>
      <c r="E35" s="158">
        <v>13350</v>
      </c>
      <c r="F35" s="158">
        <v>12961</v>
      </c>
      <c r="G35" s="158">
        <v>13059</v>
      </c>
      <c r="H35" s="158">
        <v>13784</v>
      </c>
      <c r="I35" s="158">
        <v>15396</v>
      </c>
      <c r="J35" s="158">
        <v>13011</v>
      </c>
      <c r="K35" s="609">
        <v>18685</v>
      </c>
    </row>
    <row r="36" spans="1:11">
      <c r="A36" s="912"/>
      <c r="B36" s="157" t="s">
        <v>272</v>
      </c>
      <c r="C36" s="158">
        <v>562</v>
      </c>
      <c r="D36" s="158">
        <v>527</v>
      </c>
      <c r="E36" s="158">
        <v>551</v>
      </c>
      <c r="F36" s="158">
        <v>552</v>
      </c>
      <c r="G36" s="158">
        <v>587</v>
      </c>
      <c r="H36" s="158">
        <v>640</v>
      </c>
      <c r="I36" s="158">
        <v>733</v>
      </c>
      <c r="J36" s="158">
        <v>687</v>
      </c>
      <c r="K36" s="609">
        <v>1035</v>
      </c>
    </row>
    <row r="37" spans="1:11">
      <c r="A37" s="914" t="s">
        <v>281</v>
      </c>
      <c r="B37" s="915"/>
      <c r="C37" s="168"/>
      <c r="D37" s="168"/>
      <c r="E37" s="168">
        <f t="shared" ref="E37:K37" si="10">E38+E39</f>
        <v>199</v>
      </c>
      <c r="F37" s="168">
        <f t="shared" si="10"/>
        <v>196</v>
      </c>
      <c r="G37" s="168">
        <f t="shared" si="10"/>
        <v>189</v>
      </c>
      <c r="H37" s="168">
        <f t="shared" si="10"/>
        <v>155</v>
      </c>
      <c r="I37" s="168">
        <f t="shared" si="10"/>
        <v>199</v>
      </c>
      <c r="J37" s="168">
        <f t="shared" si="10"/>
        <v>175</v>
      </c>
      <c r="K37" s="611">
        <f t="shared" si="10"/>
        <v>269</v>
      </c>
    </row>
    <row r="38" spans="1:11">
      <c r="A38" s="912" t="s">
        <v>270</v>
      </c>
      <c r="B38" s="157" t="s">
        <v>271</v>
      </c>
      <c r="C38" s="158"/>
      <c r="D38" s="158"/>
      <c r="E38" s="158">
        <v>191</v>
      </c>
      <c r="F38" s="158">
        <v>185</v>
      </c>
      <c r="G38" s="158">
        <v>175</v>
      </c>
      <c r="H38" s="158">
        <v>146</v>
      </c>
      <c r="I38" s="158">
        <v>187</v>
      </c>
      <c r="J38" s="158">
        <v>164</v>
      </c>
      <c r="K38" s="609">
        <v>254</v>
      </c>
    </row>
    <row r="39" spans="1:11">
      <c r="A39" s="913"/>
      <c r="B39" s="169" t="s">
        <v>272</v>
      </c>
      <c r="C39" s="170"/>
      <c r="D39" s="170"/>
      <c r="E39" s="170">
        <v>8</v>
      </c>
      <c r="F39" s="170">
        <v>11</v>
      </c>
      <c r="G39" s="170">
        <v>14</v>
      </c>
      <c r="H39" s="170">
        <v>9</v>
      </c>
      <c r="I39" s="170">
        <v>12</v>
      </c>
      <c r="J39" s="170">
        <v>11</v>
      </c>
      <c r="K39" s="171">
        <v>15</v>
      </c>
    </row>
    <row r="40" spans="1:11">
      <c r="A40" s="916" t="s">
        <v>282</v>
      </c>
      <c r="B40" s="917"/>
      <c r="C40" s="161">
        <f t="shared" ref="C40:K42" si="11">C37+C34+C31+C28</f>
        <v>38681</v>
      </c>
      <c r="D40" s="161">
        <f t="shared" si="11"/>
        <v>39857</v>
      </c>
      <c r="E40" s="161">
        <f t="shared" si="11"/>
        <v>37870</v>
      </c>
      <c r="F40" s="161">
        <f t="shared" si="11"/>
        <v>36756</v>
      </c>
      <c r="G40" s="161">
        <f t="shared" si="11"/>
        <v>36973</v>
      </c>
      <c r="H40" s="161">
        <f t="shared" si="11"/>
        <v>38174</v>
      </c>
      <c r="I40" s="161">
        <f t="shared" si="11"/>
        <v>41835</v>
      </c>
      <c r="J40" s="161">
        <f t="shared" si="11"/>
        <v>36565</v>
      </c>
      <c r="K40" s="610">
        <f t="shared" si="11"/>
        <v>54392</v>
      </c>
    </row>
    <row r="41" spans="1:11">
      <c r="A41" s="918" t="s">
        <v>270</v>
      </c>
      <c r="B41" s="162" t="s">
        <v>271</v>
      </c>
      <c r="C41" s="163">
        <f t="shared" si="11"/>
        <v>36752</v>
      </c>
      <c r="D41" s="163">
        <f t="shared" si="11"/>
        <v>37809</v>
      </c>
      <c r="E41" s="163">
        <f t="shared" si="11"/>
        <v>35802</v>
      </c>
      <c r="F41" s="163">
        <f t="shared" si="11"/>
        <v>34710</v>
      </c>
      <c r="G41" s="163">
        <f t="shared" si="11"/>
        <v>34847</v>
      </c>
      <c r="H41" s="163">
        <f t="shared" si="11"/>
        <v>35959</v>
      </c>
      <c r="I41" s="163">
        <f t="shared" si="11"/>
        <v>39354</v>
      </c>
      <c r="J41" s="163">
        <f t="shared" si="11"/>
        <v>34250</v>
      </c>
      <c r="K41" s="164">
        <f t="shared" si="11"/>
        <v>50765</v>
      </c>
    </row>
    <row r="42" spans="1:11">
      <c r="A42" s="919"/>
      <c r="B42" s="165" t="s">
        <v>272</v>
      </c>
      <c r="C42" s="166">
        <f t="shared" si="11"/>
        <v>1929</v>
      </c>
      <c r="D42" s="166">
        <f t="shared" si="11"/>
        <v>2048</v>
      </c>
      <c r="E42" s="166">
        <f t="shared" si="11"/>
        <v>2068</v>
      </c>
      <c r="F42" s="166">
        <f t="shared" si="11"/>
        <v>2046</v>
      </c>
      <c r="G42" s="166">
        <f t="shared" si="11"/>
        <v>2126</v>
      </c>
      <c r="H42" s="166">
        <f t="shared" si="11"/>
        <v>2215</v>
      </c>
      <c r="I42" s="166">
        <f t="shared" si="11"/>
        <v>2481</v>
      </c>
      <c r="J42" s="166">
        <f t="shared" si="11"/>
        <v>2315</v>
      </c>
      <c r="K42" s="167">
        <f t="shared" si="11"/>
        <v>3627</v>
      </c>
    </row>
    <row r="43" spans="1:11">
      <c r="A43" s="922" t="s">
        <v>283</v>
      </c>
      <c r="B43" s="923"/>
      <c r="C43" s="155">
        <f t="shared" ref="C43:K43" si="12">C44+C45</f>
        <v>4982</v>
      </c>
      <c r="D43" s="155">
        <f t="shared" si="12"/>
        <v>5640</v>
      </c>
      <c r="E43" s="155">
        <f t="shared" si="12"/>
        <v>5349</v>
      </c>
      <c r="F43" s="155">
        <f t="shared" si="12"/>
        <v>5578</v>
      </c>
      <c r="G43" s="155">
        <f t="shared" si="12"/>
        <v>4579</v>
      </c>
      <c r="H43" s="155">
        <f t="shared" si="12"/>
        <v>3616</v>
      </c>
      <c r="I43" s="155">
        <f t="shared" si="12"/>
        <v>4172</v>
      </c>
      <c r="J43" s="155">
        <f t="shared" si="12"/>
        <v>3361</v>
      </c>
      <c r="K43" s="156">
        <f t="shared" si="12"/>
        <v>3910</v>
      </c>
    </row>
    <row r="44" spans="1:11">
      <c r="A44" s="912" t="s">
        <v>270</v>
      </c>
      <c r="B44" s="157" t="s">
        <v>271</v>
      </c>
      <c r="C44" s="158">
        <v>4274</v>
      </c>
      <c r="D44" s="158">
        <v>4888</v>
      </c>
      <c r="E44" s="158">
        <v>4639</v>
      </c>
      <c r="F44" s="158">
        <v>4843</v>
      </c>
      <c r="G44" s="158">
        <v>4031</v>
      </c>
      <c r="H44" s="158">
        <v>3090</v>
      </c>
      <c r="I44" s="158">
        <v>3488</v>
      </c>
      <c r="J44" s="158">
        <v>2855</v>
      </c>
      <c r="K44" s="609">
        <v>3325</v>
      </c>
    </row>
    <row r="45" spans="1:11">
      <c r="A45" s="912"/>
      <c r="B45" s="157" t="s">
        <v>272</v>
      </c>
      <c r="C45" s="158">
        <v>708</v>
      </c>
      <c r="D45" s="158">
        <v>752</v>
      </c>
      <c r="E45" s="158">
        <v>710</v>
      </c>
      <c r="F45" s="158">
        <v>735</v>
      </c>
      <c r="G45" s="158">
        <v>548</v>
      </c>
      <c r="H45" s="158">
        <v>526</v>
      </c>
      <c r="I45" s="158">
        <v>684</v>
      </c>
      <c r="J45" s="158">
        <v>506</v>
      </c>
      <c r="K45" s="609">
        <v>585</v>
      </c>
    </row>
    <row r="46" spans="1:11">
      <c r="A46" s="914" t="s">
        <v>284</v>
      </c>
      <c r="B46" s="915"/>
      <c r="C46" s="168"/>
      <c r="D46" s="168"/>
      <c r="E46" s="168">
        <f t="shared" ref="E46:K46" si="13">E47+E48</f>
        <v>7</v>
      </c>
      <c r="F46" s="168">
        <f t="shared" si="13"/>
        <v>2</v>
      </c>
      <c r="G46" s="168">
        <f t="shared" si="13"/>
        <v>77</v>
      </c>
      <c r="H46" s="168">
        <f t="shared" si="13"/>
        <v>79</v>
      </c>
      <c r="I46" s="168">
        <f t="shared" si="13"/>
        <v>99</v>
      </c>
      <c r="J46" s="168">
        <f t="shared" si="13"/>
        <v>37</v>
      </c>
      <c r="K46" s="611">
        <f t="shared" si="13"/>
        <v>35</v>
      </c>
    </row>
    <row r="47" spans="1:11">
      <c r="A47" s="912" t="s">
        <v>270</v>
      </c>
      <c r="B47" s="157" t="s">
        <v>271</v>
      </c>
      <c r="C47" s="158"/>
      <c r="D47" s="158"/>
      <c r="E47" s="158">
        <v>6</v>
      </c>
      <c r="F47" s="158">
        <v>1</v>
      </c>
      <c r="G47" s="158">
        <v>76</v>
      </c>
      <c r="H47" s="158">
        <v>70</v>
      </c>
      <c r="I47" s="158">
        <v>90</v>
      </c>
      <c r="J47" s="158">
        <v>28</v>
      </c>
      <c r="K47" s="609">
        <v>29</v>
      </c>
    </row>
    <row r="48" spans="1:11">
      <c r="A48" s="913"/>
      <c r="B48" s="169" t="s">
        <v>272</v>
      </c>
      <c r="C48" s="170"/>
      <c r="D48" s="170"/>
      <c r="E48" s="170">
        <v>1</v>
      </c>
      <c r="F48" s="170">
        <v>1</v>
      </c>
      <c r="G48" s="170">
        <v>1</v>
      </c>
      <c r="H48" s="170">
        <v>9</v>
      </c>
      <c r="I48" s="170">
        <v>9</v>
      </c>
      <c r="J48" s="170">
        <v>9</v>
      </c>
      <c r="K48" s="171">
        <v>6</v>
      </c>
    </row>
    <row r="49" spans="1:11">
      <c r="A49" s="914" t="s">
        <v>285</v>
      </c>
      <c r="B49" s="915"/>
      <c r="C49" s="168"/>
      <c r="D49" s="168"/>
      <c r="E49" s="168">
        <f t="shared" ref="E49:K49" si="14">E50+E51</f>
        <v>45</v>
      </c>
      <c r="F49" s="168">
        <f t="shared" si="14"/>
        <v>53</v>
      </c>
      <c r="G49" s="168">
        <f t="shared" si="14"/>
        <v>63</v>
      </c>
      <c r="H49" s="168">
        <f t="shared" si="14"/>
        <v>25</v>
      </c>
      <c r="I49" s="168">
        <f t="shared" si="14"/>
        <v>45</v>
      </c>
      <c r="J49" s="168">
        <f t="shared" si="14"/>
        <v>27</v>
      </c>
      <c r="K49" s="611">
        <f t="shared" si="14"/>
        <v>38</v>
      </c>
    </row>
    <row r="50" spans="1:11">
      <c r="A50" s="912" t="s">
        <v>270</v>
      </c>
      <c r="B50" s="157" t="s">
        <v>271</v>
      </c>
      <c r="C50" s="158"/>
      <c r="D50" s="158"/>
      <c r="E50" s="158">
        <v>42</v>
      </c>
      <c r="F50" s="158">
        <v>51</v>
      </c>
      <c r="G50" s="158">
        <v>61</v>
      </c>
      <c r="H50" s="158">
        <v>23</v>
      </c>
      <c r="I50" s="158">
        <v>43</v>
      </c>
      <c r="J50" s="158">
        <v>26</v>
      </c>
      <c r="K50" s="609">
        <v>30</v>
      </c>
    </row>
    <row r="51" spans="1:11">
      <c r="A51" s="913"/>
      <c r="B51" s="169" t="s">
        <v>272</v>
      </c>
      <c r="C51" s="170"/>
      <c r="D51" s="170"/>
      <c r="E51" s="170">
        <v>3</v>
      </c>
      <c r="F51" s="170">
        <v>2</v>
      </c>
      <c r="G51" s="170">
        <v>2</v>
      </c>
      <c r="H51" s="170">
        <v>2</v>
      </c>
      <c r="I51" s="170">
        <v>2</v>
      </c>
      <c r="J51" s="170">
        <v>1</v>
      </c>
      <c r="K51" s="171">
        <v>8</v>
      </c>
    </row>
    <row r="52" spans="1:11">
      <c r="A52" s="916" t="s">
        <v>286</v>
      </c>
      <c r="B52" s="917"/>
      <c r="C52" s="172">
        <f t="shared" ref="C52:K54" si="15">C49+C46+C43</f>
        <v>4982</v>
      </c>
      <c r="D52" s="172">
        <f t="shared" si="15"/>
        <v>5640</v>
      </c>
      <c r="E52" s="172">
        <f t="shared" si="15"/>
        <v>5401</v>
      </c>
      <c r="F52" s="172">
        <f t="shared" si="15"/>
        <v>5633</v>
      </c>
      <c r="G52" s="172">
        <f t="shared" si="15"/>
        <v>4719</v>
      </c>
      <c r="H52" s="172">
        <f t="shared" si="15"/>
        <v>3720</v>
      </c>
      <c r="I52" s="172">
        <f t="shared" si="15"/>
        <v>4316</v>
      </c>
      <c r="J52" s="172">
        <f t="shared" si="15"/>
        <v>3425</v>
      </c>
      <c r="K52" s="173">
        <f t="shared" si="15"/>
        <v>3983</v>
      </c>
    </row>
    <row r="53" spans="1:11">
      <c r="A53" s="918" t="s">
        <v>270</v>
      </c>
      <c r="B53" s="162" t="s">
        <v>271</v>
      </c>
      <c r="C53" s="174">
        <f t="shared" si="15"/>
        <v>4274</v>
      </c>
      <c r="D53" s="174">
        <f t="shared" si="15"/>
        <v>4888</v>
      </c>
      <c r="E53" s="174">
        <f t="shared" si="15"/>
        <v>4687</v>
      </c>
      <c r="F53" s="174">
        <f t="shared" si="15"/>
        <v>4895</v>
      </c>
      <c r="G53" s="174">
        <f t="shared" si="15"/>
        <v>4168</v>
      </c>
      <c r="H53" s="174">
        <f t="shared" si="15"/>
        <v>3183</v>
      </c>
      <c r="I53" s="174">
        <f t="shared" si="15"/>
        <v>3621</v>
      </c>
      <c r="J53" s="174">
        <f t="shared" si="15"/>
        <v>2909</v>
      </c>
      <c r="K53" s="175">
        <f t="shared" si="15"/>
        <v>3384</v>
      </c>
    </row>
    <row r="54" spans="1:11">
      <c r="A54" s="919"/>
      <c r="B54" s="165" t="s">
        <v>272</v>
      </c>
      <c r="C54" s="176">
        <f t="shared" si="15"/>
        <v>708</v>
      </c>
      <c r="D54" s="176">
        <f t="shared" si="15"/>
        <v>752</v>
      </c>
      <c r="E54" s="176">
        <f t="shared" si="15"/>
        <v>714</v>
      </c>
      <c r="F54" s="176">
        <f t="shared" si="15"/>
        <v>738</v>
      </c>
      <c r="G54" s="176">
        <f t="shared" si="15"/>
        <v>551</v>
      </c>
      <c r="H54" s="176">
        <f t="shared" si="15"/>
        <v>537</v>
      </c>
      <c r="I54" s="176">
        <f t="shared" si="15"/>
        <v>695</v>
      </c>
      <c r="J54" s="176">
        <f t="shared" si="15"/>
        <v>516</v>
      </c>
      <c r="K54" s="177">
        <f t="shared" si="15"/>
        <v>599</v>
      </c>
    </row>
    <row r="55" spans="1:11">
      <c r="A55" s="920" t="s">
        <v>287</v>
      </c>
      <c r="B55" s="921"/>
      <c r="C55" s="178">
        <f t="shared" ref="C55:J57" si="16">C52+C40+C25+C13</f>
        <v>933937</v>
      </c>
      <c r="D55" s="178">
        <f t="shared" si="16"/>
        <v>988088</v>
      </c>
      <c r="E55" s="178">
        <f t="shared" si="16"/>
        <v>1019432</v>
      </c>
      <c r="F55" s="178">
        <f t="shared" si="16"/>
        <v>1023414</v>
      </c>
      <c r="G55" s="178">
        <f t="shared" si="16"/>
        <v>1037558</v>
      </c>
      <c r="H55" s="178">
        <f t="shared" si="16"/>
        <v>1006686</v>
      </c>
      <c r="I55" s="178">
        <f t="shared" si="16"/>
        <v>1019033</v>
      </c>
      <c r="J55" s="178">
        <f t="shared" si="16"/>
        <v>813109</v>
      </c>
      <c r="K55" s="179">
        <f>K52+K40+K25+K13</f>
        <v>1101080</v>
      </c>
    </row>
    <row r="56" spans="1:11">
      <c r="A56" s="910" t="s">
        <v>270</v>
      </c>
      <c r="B56" s="180" t="s">
        <v>271</v>
      </c>
      <c r="C56" s="181">
        <f t="shared" si="16"/>
        <v>545341</v>
      </c>
      <c r="D56" s="181">
        <f t="shared" si="16"/>
        <v>568338</v>
      </c>
      <c r="E56" s="181">
        <f t="shared" si="16"/>
        <v>585213</v>
      </c>
      <c r="F56" s="181">
        <f t="shared" si="16"/>
        <v>586184</v>
      </c>
      <c r="G56" s="181">
        <f t="shared" si="16"/>
        <v>592087</v>
      </c>
      <c r="H56" s="181">
        <f t="shared" si="16"/>
        <v>574476</v>
      </c>
      <c r="I56" s="181">
        <f t="shared" si="16"/>
        <v>594507</v>
      </c>
      <c r="J56" s="181">
        <f t="shared" si="16"/>
        <v>488551</v>
      </c>
      <c r="K56" s="182">
        <f>K53+K41+K26+K14</f>
        <v>647149</v>
      </c>
    </row>
    <row r="57" spans="1:11">
      <c r="A57" s="911"/>
      <c r="B57" s="183" t="s">
        <v>272</v>
      </c>
      <c r="C57" s="184">
        <f t="shared" si="16"/>
        <v>388596</v>
      </c>
      <c r="D57" s="184">
        <f t="shared" si="16"/>
        <v>419750</v>
      </c>
      <c r="E57" s="184">
        <f t="shared" si="16"/>
        <v>434219</v>
      </c>
      <c r="F57" s="184">
        <f t="shared" si="16"/>
        <v>437230</v>
      </c>
      <c r="G57" s="184">
        <f t="shared" si="16"/>
        <v>445471</v>
      </c>
      <c r="H57" s="184">
        <f t="shared" si="16"/>
        <v>432210</v>
      </c>
      <c r="I57" s="184">
        <f t="shared" si="16"/>
        <v>424526</v>
      </c>
      <c r="J57" s="184">
        <f t="shared" si="16"/>
        <v>324558</v>
      </c>
      <c r="K57" s="185">
        <f>K54+K42+K27+K15</f>
        <v>453931</v>
      </c>
    </row>
    <row r="58" spans="1:11">
      <c r="A58" s="186"/>
      <c r="B58" s="186"/>
      <c r="C58" s="187"/>
      <c r="D58" s="187"/>
      <c r="E58" s="150"/>
      <c r="F58" s="150"/>
      <c r="G58" s="150"/>
      <c r="H58" s="150"/>
      <c r="I58" s="150"/>
      <c r="J58" s="150"/>
      <c r="K58" s="150"/>
    </row>
    <row r="59" spans="1:11">
      <c r="A59" s="188" t="s">
        <v>678</v>
      </c>
      <c r="B59" s="150"/>
      <c r="C59" s="150"/>
      <c r="D59" s="150"/>
      <c r="E59" s="150"/>
      <c r="F59" s="150"/>
      <c r="G59" s="150"/>
      <c r="H59" s="150"/>
      <c r="I59" s="150"/>
      <c r="J59" s="150"/>
      <c r="K59" s="150"/>
    </row>
    <row r="60" spans="1:11">
      <c r="A60" s="189" t="s">
        <v>676</v>
      </c>
      <c r="B60" s="190"/>
      <c r="C60" s="190"/>
      <c r="D60" s="190"/>
      <c r="E60" s="190"/>
      <c r="F60" s="190"/>
      <c r="G60" s="190"/>
      <c r="H60" s="190"/>
      <c r="I60" s="150"/>
      <c r="J60" s="150"/>
      <c r="K60" s="150"/>
    </row>
    <row r="61" spans="1:11">
      <c r="A61" s="186" t="s">
        <v>288</v>
      </c>
      <c r="B61" s="157" t="s">
        <v>289</v>
      </c>
      <c r="C61" s="157"/>
      <c r="D61" s="157"/>
      <c r="E61" s="157"/>
      <c r="F61" s="157"/>
      <c r="G61" s="157"/>
      <c r="H61" s="157"/>
      <c r="I61" s="157"/>
      <c r="J61" s="150"/>
      <c r="K61" s="150"/>
    </row>
    <row r="62" spans="1:11">
      <c r="A62" s="186" t="s">
        <v>290</v>
      </c>
      <c r="B62" s="157" t="s">
        <v>291</v>
      </c>
      <c r="C62" s="157"/>
      <c r="D62" s="157"/>
      <c r="E62" s="157"/>
      <c r="F62" s="157"/>
      <c r="G62" s="157"/>
      <c r="H62" s="157"/>
      <c r="I62" s="157"/>
      <c r="J62" s="150"/>
      <c r="K62" s="150"/>
    </row>
    <row r="63" spans="1:11">
      <c r="A63" s="186" t="s">
        <v>292</v>
      </c>
      <c r="B63" s="157" t="s">
        <v>293</v>
      </c>
      <c r="C63" s="157"/>
      <c r="D63" s="157"/>
      <c r="E63" s="157"/>
      <c r="F63" s="157"/>
      <c r="G63" s="157"/>
      <c r="H63" s="157"/>
      <c r="I63" s="157"/>
      <c r="J63" s="150"/>
      <c r="K63" s="150"/>
    </row>
    <row r="64" spans="1:11">
      <c r="A64" s="186" t="s">
        <v>294</v>
      </c>
      <c r="B64" s="157" t="s">
        <v>295</v>
      </c>
      <c r="C64" s="157"/>
      <c r="D64" s="157"/>
      <c r="E64" s="157"/>
      <c r="F64" s="157"/>
      <c r="G64" s="157"/>
      <c r="H64" s="157"/>
      <c r="I64" s="157"/>
      <c r="J64" s="150"/>
      <c r="K64" s="150"/>
    </row>
    <row r="65" spans="1:11">
      <c r="A65" s="186" t="s">
        <v>296</v>
      </c>
      <c r="B65" s="157" t="s">
        <v>297</v>
      </c>
      <c r="C65" s="157"/>
      <c r="D65" s="157"/>
      <c r="E65" s="157"/>
      <c r="F65" s="157"/>
      <c r="G65" s="157"/>
      <c r="H65" s="157"/>
      <c r="I65" s="157"/>
      <c r="J65" s="150"/>
      <c r="K65" s="150"/>
    </row>
    <row r="66" spans="1:11">
      <c r="A66" s="186" t="s">
        <v>298</v>
      </c>
      <c r="B66" s="157" t="s">
        <v>299</v>
      </c>
      <c r="C66" s="157"/>
      <c r="D66" s="157"/>
      <c r="E66" s="157"/>
      <c r="F66" s="157"/>
      <c r="G66" s="157"/>
      <c r="H66" s="157"/>
      <c r="I66" s="157"/>
      <c r="J66" s="150"/>
      <c r="K66" s="150"/>
    </row>
    <row r="67" spans="1:11">
      <c r="A67" s="186" t="s">
        <v>300</v>
      </c>
      <c r="B67" s="157" t="s">
        <v>301</v>
      </c>
      <c r="C67" s="157"/>
      <c r="D67" s="157"/>
      <c r="E67" s="157"/>
      <c r="F67" s="157"/>
      <c r="G67" s="157"/>
      <c r="H67" s="157"/>
      <c r="I67" s="157"/>
      <c r="J67" s="150"/>
      <c r="K67" s="150"/>
    </row>
    <row r="68" spans="1:11">
      <c r="A68" s="186" t="s">
        <v>302</v>
      </c>
      <c r="B68" s="157" t="s">
        <v>303</v>
      </c>
      <c r="C68" s="157"/>
      <c r="D68" s="157"/>
      <c r="E68" s="157"/>
      <c r="F68" s="157"/>
      <c r="G68" s="157"/>
      <c r="H68" s="157"/>
      <c r="I68" s="157"/>
      <c r="J68" s="150"/>
      <c r="K68" s="150"/>
    </row>
    <row r="69" spans="1:11">
      <c r="A69" s="186" t="s">
        <v>304</v>
      </c>
      <c r="B69" s="157" t="s">
        <v>305</v>
      </c>
      <c r="C69" s="157"/>
      <c r="D69" s="157"/>
      <c r="E69" s="157"/>
      <c r="F69" s="157"/>
      <c r="G69" s="157"/>
      <c r="H69" s="157"/>
      <c r="I69" s="157"/>
      <c r="J69" s="150"/>
      <c r="K69" s="150"/>
    </row>
    <row r="70" spans="1:11">
      <c r="A70" s="186" t="s">
        <v>677</v>
      </c>
      <c r="B70" s="157" t="s">
        <v>306</v>
      </c>
      <c r="C70" s="150"/>
      <c r="D70" s="150"/>
      <c r="E70" s="150"/>
      <c r="F70" s="150"/>
      <c r="G70" s="150"/>
      <c r="H70" s="150"/>
      <c r="I70" s="150"/>
      <c r="J70" s="150"/>
      <c r="K70" s="150"/>
    </row>
    <row r="71" spans="1:11">
      <c r="A71" s="150"/>
      <c r="B71" s="157" t="s">
        <v>307</v>
      </c>
      <c r="C71" s="150"/>
      <c r="D71" s="150"/>
      <c r="E71" s="150"/>
      <c r="F71" s="150"/>
      <c r="G71" s="150"/>
      <c r="H71" s="150"/>
      <c r="I71" s="150"/>
      <c r="J71" s="150"/>
      <c r="K71" s="150"/>
    </row>
    <row r="72" spans="1:11">
      <c r="A72" s="825" t="s">
        <v>828</v>
      </c>
      <c r="B72" s="150"/>
      <c r="C72" s="150"/>
      <c r="D72" s="150"/>
      <c r="E72" s="150"/>
      <c r="F72" s="150"/>
      <c r="G72" s="150"/>
      <c r="H72" s="150"/>
      <c r="I72" s="150"/>
      <c r="J72" s="150"/>
      <c r="K72" s="150"/>
    </row>
    <row r="73" spans="1:11">
      <c r="A73" s="433" t="s">
        <v>675</v>
      </c>
    </row>
  </sheetData>
  <mergeCells count="37">
    <mergeCell ref="A10:B10"/>
    <mergeCell ref="A3:B3"/>
    <mergeCell ref="A4:B4"/>
    <mergeCell ref="A5:A6"/>
    <mergeCell ref="A7:B7"/>
    <mergeCell ref="A8:A9"/>
    <mergeCell ref="A28:B28"/>
    <mergeCell ref="A11:A12"/>
    <mergeCell ref="A13:B13"/>
    <mergeCell ref="A14:A15"/>
    <mergeCell ref="A16:B16"/>
    <mergeCell ref="A17:A18"/>
    <mergeCell ref="A19:B19"/>
    <mergeCell ref="A20:A21"/>
    <mergeCell ref="A22:B22"/>
    <mergeCell ref="A23:A24"/>
    <mergeCell ref="A25:B25"/>
    <mergeCell ref="A26:A27"/>
    <mergeCell ref="A46:B46"/>
    <mergeCell ref="A29:A30"/>
    <mergeCell ref="A31:B31"/>
    <mergeCell ref="A32:A33"/>
    <mergeCell ref="A34:B34"/>
    <mergeCell ref="A35:A36"/>
    <mergeCell ref="A37:B37"/>
    <mergeCell ref="A38:A39"/>
    <mergeCell ref="A40:B40"/>
    <mergeCell ref="A41:A42"/>
    <mergeCell ref="A43:B43"/>
    <mergeCell ref="A44:A45"/>
    <mergeCell ref="A56:A57"/>
    <mergeCell ref="A47:A48"/>
    <mergeCell ref="A49:B49"/>
    <mergeCell ref="A50:A51"/>
    <mergeCell ref="A52:B52"/>
    <mergeCell ref="A53:A54"/>
    <mergeCell ref="A55:B5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Feuil14"/>
  <dimension ref="A1:AT146"/>
  <sheetViews>
    <sheetView showGridLines="0" workbookViewId="0">
      <pane xSplit="1" ySplit="3" topLeftCell="B4" activePane="bottomRight" state="frozen"/>
      <selection pane="topRight"/>
      <selection pane="bottomLeft"/>
      <selection pane="bottomRight"/>
    </sheetView>
  </sheetViews>
  <sheetFormatPr baseColWidth="10" defaultColWidth="12" defaultRowHeight="11.25"/>
  <cols>
    <col min="1" max="1" width="27.83203125" style="827" customWidth="1"/>
    <col min="2" max="6" width="9.1640625" style="827" bestFit="1" customWidth="1"/>
    <col min="7" max="36" width="7.6640625" style="827" bestFit="1" customWidth="1"/>
    <col min="37" max="41" width="9.1640625" style="827" bestFit="1" customWidth="1"/>
    <col min="42" max="42" width="7.6640625" style="827" bestFit="1" customWidth="1"/>
    <col min="43" max="43" width="10.6640625" style="827" customWidth="1"/>
    <col min="44" max="16384" width="12" style="827"/>
  </cols>
  <sheetData>
    <row r="1" spans="1:46" ht="12.75">
      <c r="A1" s="192" t="s">
        <v>695</v>
      </c>
      <c r="B1" s="16"/>
      <c r="C1" s="221"/>
      <c r="D1" s="221"/>
      <c r="E1" s="221"/>
      <c r="F1" s="221"/>
      <c r="G1" s="221"/>
      <c r="H1" s="221"/>
      <c r="I1" s="221"/>
      <c r="J1" s="221"/>
      <c r="K1" s="221"/>
      <c r="L1" s="221"/>
      <c r="M1" s="221"/>
      <c r="N1" s="221"/>
      <c r="O1" s="221"/>
      <c r="P1" s="221"/>
      <c r="Q1" s="221"/>
      <c r="R1" s="221"/>
      <c r="S1" s="221"/>
      <c r="T1" s="221"/>
      <c r="U1" s="221"/>
      <c r="V1" s="221"/>
      <c r="W1" s="221"/>
      <c r="X1" s="221"/>
      <c r="Y1" s="221"/>
      <c r="Z1" s="221"/>
      <c r="AA1" s="221"/>
      <c r="AB1" s="221"/>
      <c r="AC1" s="221"/>
      <c r="AD1" s="221"/>
      <c r="AE1" s="221"/>
      <c r="AF1" s="221"/>
      <c r="AG1" s="221"/>
      <c r="AH1" s="221"/>
      <c r="AI1" s="221"/>
      <c r="AJ1" s="221"/>
      <c r="AK1" s="221"/>
      <c r="AL1" s="221"/>
      <c r="AM1" s="221"/>
      <c r="AN1" s="221"/>
      <c r="AO1" s="221"/>
      <c r="AP1" s="221"/>
      <c r="AQ1" s="221"/>
      <c r="AS1" s="221"/>
      <c r="AT1" s="221"/>
    </row>
    <row r="2" spans="1:46">
      <c r="A2" s="221"/>
      <c r="B2" s="221"/>
      <c r="C2" s="221"/>
      <c r="D2" s="221"/>
      <c r="E2" s="221"/>
      <c r="F2" s="221"/>
      <c r="G2" s="221"/>
      <c r="H2" s="221"/>
      <c r="I2" s="221"/>
      <c r="J2" s="221"/>
      <c r="K2" s="221"/>
      <c r="L2" s="221"/>
      <c r="M2" s="221"/>
      <c r="N2" s="221"/>
      <c r="O2" s="221"/>
      <c r="P2" s="221"/>
      <c r="Q2" s="221"/>
      <c r="R2" s="221"/>
      <c r="S2" s="221"/>
      <c r="T2" s="221"/>
      <c r="U2" s="221"/>
      <c r="V2" s="221"/>
      <c r="W2" s="221"/>
      <c r="X2" s="221"/>
      <c r="Y2" s="221"/>
      <c r="Z2" s="221"/>
      <c r="AA2" s="221"/>
      <c r="AB2" s="221"/>
      <c r="AC2" s="221"/>
      <c r="AD2" s="221"/>
      <c r="AE2" s="221"/>
      <c r="AF2" s="221"/>
      <c r="AG2" s="221"/>
      <c r="AH2" s="221"/>
      <c r="AI2" s="221"/>
      <c r="AJ2" s="221"/>
      <c r="AK2" s="221"/>
      <c r="AL2" s="221"/>
      <c r="AM2" s="221"/>
      <c r="AN2" s="221"/>
      <c r="AO2" s="221"/>
      <c r="AQ2" s="462" t="s">
        <v>691</v>
      </c>
      <c r="AS2" s="221"/>
      <c r="AT2" s="221"/>
    </row>
    <row r="3" spans="1:46" s="828" customFormat="1">
      <c r="A3" s="219" t="s">
        <v>308</v>
      </c>
      <c r="B3" s="216">
        <v>1980</v>
      </c>
      <c r="C3" s="217">
        <v>1981</v>
      </c>
      <c r="D3" s="217">
        <v>1982</v>
      </c>
      <c r="E3" s="217">
        <v>1983</v>
      </c>
      <c r="F3" s="217">
        <v>1984</v>
      </c>
      <c r="G3" s="217">
        <v>1985</v>
      </c>
      <c r="H3" s="217">
        <v>1986</v>
      </c>
      <c r="I3" s="217">
        <v>1987</v>
      </c>
      <c r="J3" s="217">
        <v>1988</v>
      </c>
      <c r="K3" s="217">
        <v>1989</v>
      </c>
      <c r="L3" s="217">
        <v>1990</v>
      </c>
      <c r="M3" s="217">
        <v>1991</v>
      </c>
      <c r="N3" s="217">
        <v>1992</v>
      </c>
      <c r="O3" s="217">
        <v>1993</v>
      </c>
      <c r="P3" s="217">
        <v>1994</v>
      </c>
      <c r="Q3" s="217">
        <v>1995</v>
      </c>
      <c r="R3" s="217">
        <v>1996</v>
      </c>
      <c r="S3" s="217">
        <v>1997</v>
      </c>
      <c r="T3" s="217">
        <v>1998</v>
      </c>
      <c r="U3" s="217">
        <v>1999</v>
      </c>
      <c r="V3" s="217">
        <v>2000</v>
      </c>
      <c r="W3" s="217">
        <v>2001</v>
      </c>
      <c r="X3" s="217">
        <v>2002</v>
      </c>
      <c r="Y3" s="217">
        <v>2003</v>
      </c>
      <c r="Z3" s="217">
        <v>2004</v>
      </c>
      <c r="AA3" s="217">
        <v>2005</v>
      </c>
      <c r="AB3" s="217">
        <v>2006</v>
      </c>
      <c r="AC3" s="217">
        <v>2007</v>
      </c>
      <c r="AD3" s="217">
        <v>2008</v>
      </c>
      <c r="AE3" s="217">
        <v>2009</v>
      </c>
      <c r="AF3" s="217">
        <v>2010</v>
      </c>
      <c r="AG3" s="217">
        <v>2011</v>
      </c>
      <c r="AH3" s="217">
        <v>2012</v>
      </c>
      <c r="AI3" s="217">
        <v>2013</v>
      </c>
      <c r="AJ3" s="217">
        <v>2014</v>
      </c>
      <c r="AK3" s="217">
        <v>2015</v>
      </c>
      <c r="AL3" s="217">
        <v>2016</v>
      </c>
      <c r="AM3" s="217">
        <v>2017</v>
      </c>
      <c r="AN3" s="217">
        <v>2018</v>
      </c>
      <c r="AO3" s="217">
        <v>2019</v>
      </c>
      <c r="AP3" s="217">
        <v>2020</v>
      </c>
      <c r="AQ3" s="218">
        <v>2021</v>
      </c>
    </row>
    <row r="4" spans="1:46">
      <c r="A4" s="193" t="s">
        <v>309</v>
      </c>
      <c r="B4" s="197"/>
      <c r="C4" s="197"/>
      <c r="D4" s="197"/>
      <c r="E4" s="197"/>
      <c r="F4" s="197"/>
      <c r="G4" s="197"/>
      <c r="H4" s="197"/>
      <c r="I4" s="197"/>
      <c r="J4" s="197"/>
      <c r="K4" s="197"/>
      <c r="L4" s="197"/>
      <c r="M4" s="197"/>
      <c r="N4" s="197"/>
      <c r="O4" s="197"/>
      <c r="P4" s="197"/>
      <c r="Q4" s="197"/>
      <c r="R4" s="197"/>
      <c r="S4" s="197"/>
      <c r="T4" s="197"/>
      <c r="U4" s="197"/>
      <c r="V4" s="197"/>
      <c r="W4" s="197"/>
      <c r="X4" s="197"/>
      <c r="Y4" s="197"/>
      <c r="Z4" s="197"/>
      <c r="AA4" s="197"/>
      <c r="AB4" s="197"/>
      <c r="AC4" s="197"/>
      <c r="AD4" s="197"/>
      <c r="AE4" s="197"/>
      <c r="AF4" s="197"/>
      <c r="AG4" s="197"/>
      <c r="AH4" s="197"/>
      <c r="AI4" s="197"/>
      <c r="AJ4" s="197"/>
      <c r="AK4" s="194"/>
      <c r="AL4" s="194"/>
      <c r="AM4" s="194"/>
      <c r="AN4" s="194"/>
      <c r="AO4" s="194"/>
      <c r="AP4" s="194"/>
      <c r="AQ4" s="195"/>
      <c r="AR4" s="221"/>
      <c r="AS4" s="221"/>
      <c r="AT4" s="221"/>
    </row>
    <row r="5" spans="1:46">
      <c r="A5" s="196" t="s">
        <v>310</v>
      </c>
      <c r="B5" s="197">
        <v>42873</v>
      </c>
      <c r="C5" s="197">
        <v>33815</v>
      </c>
      <c r="D5" s="197">
        <v>37876</v>
      </c>
      <c r="E5" s="197">
        <v>35119</v>
      </c>
      <c r="F5" s="197">
        <v>34313</v>
      </c>
      <c r="G5" s="197">
        <v>35331</v>
      </c>
      <c r="H5" s="197">
        <v>30977</v>
      </c>
      <c r="I5" s="197">
        <v>27484</v>
      </c>
      <c r="J5" s="197">
        <v>29682</v>
      </c>
      <c r="K5" s="197">
        <v>28288</v>
      </c>
      <c r="L5" s="197">
        <v>28720</v>
      </c>
      <c r="M5" s="197">
        <v>29494</v>
      </c>
      <c r="N5" s="197">
        <v>30979</v>
      </c>
      <c r="O5" s="197">
        <v>31722</v>
      </c>
      <c r="P5" s="197">
        <v>31142</v>
      </c>
      <c r="Q5" s="197">
        <v>25597</v>
      </c>
      <c r="R5" s="197">
        <v>23612</v>
      </c>
      <c r="S5" s="197">
        <v>23069</v>
      </c>
      <c r="T5" s="197">
        <v>23630</v>
      </c>
      <c r="U5" s="197">
        <v>23876</v>
      </c>
      <c r="V5" s="197">
        <v>21372</v>
      </c>
      <c r="W5" s="197">
        <v>19703</v>
      </c>
      <c r="X5" s="197">
        <v>17106</v>
      </c>
      <c r="Y5" s="197">
        <v>16540</v>
      </c>
      <c r="Z5" s="197">
        <v>18308</v>
      </c>
      <c r="AA5" s="197">
        <v>19237</v>
      </c>
      <c r="AB5" s="197">
        <v>17744</v>
      </c>
      <c r="AC5" s="197">
        <v>15478</v>
      </c>
      <c r="AD5" s="197">
        <v>18417</v>
      </c>
      <c r="AE5" s="197">
        <v>16800</v>
      </c>
      <c r="AF5" s="197">
        <v>17299</v>
      </c>
      <c r="AG5" s="197">
        <v>19603</v>
      </c>
      <c r="AH5" s="197">
        <v>19162</v>
      </c>
      <c r="AI5" s="197">
        <v>17757</v>
      </c>
      <c r="AJ5" s="197">
        <v>19732</v>
      </c>
      <c r="AK5" s="197">
        <v>19878</v>
      </c>
      <c r="AL5" s="197">
        <v>20910</v>
      </c>
      <c r="AM5" s="197">
        <v>22235</v>
      </c>
      <c r="AN5" s="197">
        <v>19738</v>
      </c>
      <c r="AO5" s="197">
        <v>19905</v>
      </c>
      <c r="AP5" s="197">
        <v>16084</v>
      </c>
      <c r="AQ5" s="198">
        <v>22328</v>
      </c>
      <c r="AR5" s="197"/>
      <c r="AS5" s="221"/>
      <c r="AT5" s="221"/>
    </row>
    <row r="6" spans="1:46">
      <c r="A6" s="196" t="s">
        <v>311</v>
      </c>
      <c r="B6" s="197">
        <v>18238</v>
      </c>
      <c r="C6" s="197">
        <v>16171</v>
      </c>
      <c r="D6" s="197">
        <v>15371</v>
      </c>
      <c r="E6" s="197">
        <v>16438</v>
      </c>
      <c r="F6" s="197">
        <v>15900</v>
      </c>
      <c r="G6" s="197">
        <v>14667</v>
      </c>
      <c r="H6" s="197">
        <v>14707</v>
      </c>
      <c r="I6" s="197">
        <v>15652</v>
      </c>
      <c r="J6" s="197">
        <v>16228</v>
      </c>
      <c r="K6" s="197">
        <v>16930</v>
      </c>
      <c r="L6" s="197">
        <v>17013</v>
      </c>
      <c r="M6" s="197">
        <v>17328</v>
      </c>
      <c r="N6" s="197">
        <v>17964</v>
      </c>
      <c r="O6" s="197">
        <v>17881</v>
      </c>
      <c r="P6" s="197">
        <v>19114</v>
      </c>
      <c r="Q6" s="197">
        <v>18874</v>
      </c>
      <c r="R6" s="197">
        <v>19652</v>
      </c>
      <c r="S6" s="197">
        <v>19694</v>
      </c>
      <c r="T6" s="197">
        <v>19630</v>
      </c>
      <c r="U6" s="197">
        <v>19960</v>
      </c>
      <c r="V6" s="197">
        <v>19685</v>
      </c>
      <c r="W6" s="197">
        <v>19633</v>
      </c>
      <c r="X6" s="197">
        <v>17822</v>
      </c>
      <c r="Y6" s="197">
        <v>16868</v>
      </c>
      <c r="Z6" s="197">
        <v>17870</v>
      </c>
      <c r="AA6" s="197">
        <v>15690</v>
      </c>
      <c r="AB6" s="197">
        <v>17167</v>
      </c>
      <c r="AC6" s="197">
        <v>16488</v>
      </c>
      <c r="AD6" s="197">
        <v>17971</v>
      </c>
      <c r="AE6" s="197">
        <v>20037</v>
      </c>
      <c r="AF6" s="197">
        <v>18685</v>
      </c>
      <c r="AG6" s="197">
        <v>19495</v>
      </c>
      <c r="AH6" s="197">
        <v>19704</v>
      </c>
      <c r="AI6" s="197">
        <v>18765</v>
      </c>
      <c r="AJ6" s="197">
        <v>19787</v>
      </c>
      <c r="AK6" s="197">
        <v>20571</v>
      </c>
      <c r="AL6" s="197">
        <v>23609</v>
      </c>
      <c r="AM6" s="197">
        <v>24504</v>
      </c>
      <c r="AN6" s="197">
        <v>22505</v>
      </c>
      <c r="AO6" s="197">
        <v>24318</v>
      </c>
      <c r="AP6" s="197">
        <v>19303</v>
      </c>
      <c r="AQ6" s="198">
        <v>27541</v>
      </c>
      <c r="AR6" s="197"/>
      <c r="AS6" s="221"/>
      <c r="AT6" s="221"/>
    </row>
    <row r="7" spans="1:46">
      <c r="A7" s="196" t="s">
        <v>312</v>
      </c>
      <c r="B7" s="197">
        <v>24984</v>
      </c>
      <c r="C7" s="197">
        <v>21964</v>
      </c>
      <c r="D7" s="197">
        <v>23782</v>
      </c>
      <c r="E7" s="197">
        <v>23618</v>
      </c>
      <c r="F7" s="197">
        <v>23048</v>
      </c>
      <c r="G7" s="197">
        <v>21954</v>
      </c>
      <c r="H7" s="197">
        <v>20406</v>
      </c>
      <c r="I7" s="197">
        <v>19474</v>
      </c>
      <c r="J7" s="197">
        <v>19758</v>
      </c>
      <c r="K7" s="197">
        <v>19299</v>
      </c>
      <c r="L7" s="197">
        <v>20107</v>
      </c>
      <c r="M7" s="197">
        <v>20325</v>
      </c>
      <c r="N7" s="197">
        <v>22343</v>
      </c>
      <c r="O7" s="197">
        <v>21592</v>
      </c>
      <c r="P7" s="197">
        <v>22072</v>
      </c>
      <c r="Q7" s="197">
        <v>19716</v>
      </c>
      <c r="R7" s="197">
        <v>21676</v>
      </c>
      <c r="S7" s="197">
        <v>20779</v>
      </c>
      <c r="T7" s="197">
        <v>21413</v>
      </c>
      <c r="U7" s="197">
        <v>21242</v>
      </c>
      <c r="V7" s="197">
        <v>20158</v>
      </c>
      <c r="W7" s="197">
        <v>19123</v>
      </c>
      <c r="X7" s="197">
        <v>17411</v>
      </c>
      <c r="Y7" s="197">
        <v>15938</v>
      </c>
      <c r="Z7" s="197">
        <v>16752</v>
      </c>
      <c r="AA7" s="197">
        <v>16484</v>
      </c>
      <c r="AB7" s="197">
        <v>17049</v>
      </c>
      <c r="AC7" s="197">
        <v>16442</v>
      </c>
      <c r="AD7" s="197">
        <v>16897</v>
      </c>
      <c r="AE7" s="197">
        <v>17220</v>
      </c>
      <c r="AF7" s="197">
        <v>17942</v>
      </c>
      <c r="AG7" s="197">
        <v>18033</v>
      </c>
      <c r="AH7" s="197">
        <v>17390</v>
      </c>
      <c r="AI7" s="197">
        <v>17426</v>
      </c>
      <c r="AJ7" s="197">
        <v>17596</v>
      </c>
      <c r="AK7" s="197">
        <v>19859</v>
      </c>
      <c r="AL7" s="197">
        <v>20405</v>
      </c>
      <c r="AM7" s="197">
        <v>19122</v>
      </c>
      <c r="AN7" s="197">
        <v>17393</v>
      </c>
      <c r="AO7" s="197">
        <v>19577</v>
      </c>
      <c r="AP7" s="197">
        <v>15752</v>
      </c>
      <c r="AQ7" s="198">
        <v>21547</v>
      </c>
      <c r="AR7" s="197"/>
      <c r="AS7" s="221"/>
      <c r="AT7" s="221"/>
    </row>
    <row r="8" spans="1:46">
      <c r="A8" s="196" t="s">
        <v>313</v>
      </c>
      <c r="B8" s="197">
        <v>28550</v>
      </c>
      <c r="C8" s="197">
        <v>26868</v>
      </c>
      <c r="D8" s="197">
        <v>26494</v>
      </c>
      <c r="E8" s="197">
        <v>27002</v>
      </c>
      <c r="F8" s="197">
        <v>26480</v>
      </c>
      <c r="G8" s="197">
        <v>25417</v>
      </c>
      <c r="H8" s="197">
        <v>23360</v>
      </c>
      <c r="I8" s="197">
        <v>22310</v>
      </c>
      <c r="J8" s="197">
        <v>23342</v>
      </c>
      <c r="K8" s="197">
        <v>20974</v>
      </c>
      <c r="L8" s="197">
        <v>19782</v>
      </c>
      <c r="M8" s="197">
        <v>20070</v>
      </c>
      <c r="N8" s="197">
        <v>18838</v>
      </c>
      <c r="O8" s="197">
        <v>18339</v>
      </c>
      <c r="P8" s="197">
        <v>17857</v>
      </c>
      <c r="Q8" s="197">
        <v>15163</v>
      </c>
      <c r="R8" s="197">
        <v>17299</v>
      </c>
      <c r="S8" s="197">
        <v>16080</v>
      </c>
      <c r="T8" s="197">
        <v>15877</v>
      </c>
      <c r="U8" s="197">
        <v>15828</v>
      </c>
      <c r="V8" s="197">
        <v>14883</v>
      </c>
      <c r="W8" s="197">
        <v>13072</v>
      </c>
      <c r="X8" s="197">
        <v>12621</v>
      </c>
      <c r="Y8" s="197">
        <v>12028</v>
      </c>
      <c r="Z8" s="197">
        <v>12673</v>
      </c>
      <c r="AA8" s="197">
        <v>13144</v>
      </c>
      <c r="AB8" s="197">
        <v>12464</v>
      </c>
      <c r="AC8" s="197">
        <v>13303</v>
      </c>
      <c r="AD8" s="197">
        <v>15370</v>
      </c>
      <c r="AE8" s="197">
        <v>16721</v>
      </c>
      <c r="AF8" s="197">
        <v>17284</v>
      </c>
      <c r="AG8" s="197">
        <v>17078</v>
      </c>
      <c r="AH8" s="197">
        <v>18152</v>
      </c>
      <c r="AI8" s="197">
        <v>17562</v>
      </c>
      <c r="AJ8" s="197">
        <v>20280</v>
      </c>
      <c r="AK8" s="197">
        <v>20752</v>
      </c>
      <c r="AL8" s="197">
        <v>20552</v>
      </c>
      <c r="AM8" s="197">
        <v>22074</v>
      </c>
      <c r="AN8" s="197">
        <v>19875</v>
      </c>
      <c r="AO8" s="197">
        <v>20827</v>
      </c>
      <c r="AP8" s="197">
        <v>17911</v>
      </c>
      <c r="AQ8" s="198">
        <v>24876</v>
      </c>
      <c r="AR8" s="197"/>
      <c r="AS8" s="221"/>
      <c r="AT8" s="221"/>
    </row>
    <row r="9" spans="1:46">
      <c r="A9" s="196" t="s">
        <v>314</v>
      </c>
      <c r="B9" s="197">
        <v>29826</v>
      </c>
      <c r="C9" s="197">
        <v>26129</v>
      </c>
      <c r="D9" s="197">
        <v>25016</v>
      </c>
      <c r="E9" s="197">
        <v>22873</v>
      </c>
      <c r="F9" s="197">
        <v>23099</v>
      </c>
      <c r="G9" s="197">
        <v>20325</v>
      </c>
      <c r="H9" s="197">
        <v>19494</v>
      </c>
      <c r="I9" s="197">
        <v>17716</v>
      </c>
      <c r="J9" s="197">
        <v>18346</v>
      </c>
      <c r="K9" s="197">
        <v>17553</v>
      </c>
      <c r="L9" s="197">
        <v>17435</v>
      </c>
      <c r="M9" s="197">
        <v>17801</v>
      </c>
      <c r="N9" s="197">
        <v>19834</v>
      </c>
      <c r="O9" s="197">
        <v>17053</v>
      </c>
      <c r="P9" s="197">
        <v>16438</v>
      </c>
      <c r="Q9" s="197">
        <v>15746</v>
      </c>
      <c r="R9" s="197">
        <v>17927</v>
      </c>
      <c r="S9" s="197">
        <v>17613</v>
      </c>
      <c r="T9" s="197">
        <v>17976</v>
      </c>
      <c r="U9" s="197">
        <v>18132</v>
      </c>
      <c r="V9" s="197">
        <v>17242</v>
      </c>
      <c r="W9" s="197">
        <v>16990</v>
      </c>
      <c r="X9" s="197">
        <v>14490</v>
      </c>
      <c r="Y9" s="197">
        <v>14421</v>
      </c>
      <c r="Z9" s="197">
        <v>16196</v>
      </c>
      <c r="AA9" s="197">
        <v>15155</v>
      </c>
      <c r="AB9" s="197">
        <v>13884</v>
      </c>
      <c r="AC9" s="197">
        <v>14210</v>
      </c>
      <c r="AD9" s="197">
        <v>14218</v>
      </c>
      <c r="AE9" s="197">
        <v>15543</v>
      </c>
      <c r="AF9" s="197">
        <v>14722</v>
      </c>
      <c r="AG9" s="197">
        <v>16027</v>
      </c>
      <c r="AH9" s="197">
        <v>15989</v>
      </c>
      <c r="AI9" s="197">
        <v>15611</v>
      </c>
      <c r="AJ9" s="197">
        <v>17593</v>
      </c>
      <c r="AK9" s="197">
        <v>18217</v>
      </c>
      <c r="AL9" s="197">
        <v>17943</v>
      </c>
      <c r="AM9" s="197">
        <v>19585</v>
      </c>
      <c r="AN9" s="197">
        <v>16871</v>
      </c>
      <c r="AO9" s="197">
        <v>18571</v>
      </c>
      <c r="AP9" s="197">
        <v>15615</v>
      </c>
      <c r="AQ9" s="198">
        <v>20783</v>
      </c>
      <c r="AR9" s="197"/>
      <c r="AS9" s="221"/>
      <c r="AT9" s="221"/>
    </row>
    <row r="10" spans="1:46">
      <c r="A10" s="196" t="s">
        <v>315</v>
      </c>
      <c r="B10" s="197">
        <v>31667</v>
      </c>
      <c r="C10" s="197">
        <v>26423</v>
      </c>
      <c r="D10" s="197">
        <v>26843</v>
      </c>
      <c r="E10" s="197">
        <v>24745</v>
      </c>
      <c r="F10" s="197">
        <v>23984</v>
      </c>
      <c r="G10" s="197">
        <v>21727</v>
      </c>
      <c r="H10" s="197">
        <v>20769</v>
      </c>
      <c r="I10" s="197">
        <v>18478</v>
      </c>
      <c r="J10" s="197">
        <v>19719</v>
      </c>
      <c r="K10" s="197">
        <v>19410</v>
      </c>
      <c r="L10" s="197">
        <v>18866</v>
      </c>
      <c r="M10" s="197">
        <v>19029</v>
      </c>
      <c r="N10" s="197">
        <v>22238</v>
      </c>
      <c r="O10" s="197">
        <v>22505</v>
      </c>
      <c r="P10" s="197">
        <v>20759</v>
      </c>
      <c r="Q10" s="197">
        <v>20197</v>
      </c>
      <c r="R10" s="197">
        <v>19001</v>
      </c>
      <c r="S10" s="197">
        <v>18189</v>
      </c>
      <c r="T10" s="197">
        <v>17958</v>
      </c>
      <c r="U10" s="197">
        <v>15308</v>
      </c>
      <c r="V10" s="197">
        <v>14970</v>
      </c>
      <c r="W10" s="197">
        <v>15243</v>
      </c>
      <c r="X10" s="197">
        <v>14958</v>
      </c>
      <c r="Y10" s="197">
        <v>15535</v>
      </c>
      <c r="Z10" s="197">
        <v>15692</v>
      </c>
      <c r="AA10" s="197">
        <v>19661</v>
      </c>
      <c r="AB10" s="197">
        <v>18046</v>
      </c>
      <c r="AC10" s="197">
        <v>16540</v>
      </c>
      <c r="AD10" s="197">
        <v>16613</v>
      </c>
      <c r="AE10" s="197">
        <v>16907</v>
      </c>
      <c r="AF10" s="197">
        <v>18152</v>
      </c>
      <c r="AG10" s="197">
        <v>18958</v>
      </c>
      <c r="AH10" s="197">
        <v>22282</v>
      </c>
      <c r="AI10" s="197">
        <v>18658</v>
      </c>
      <c r="AJ10" s="197">
        <v>20240</v>
      </c>
      <c r="AK10" s="197">
        <v>23443</v>
      </c>
      <c r="AL10" s="197">
        <v>26503</v>
      </c>
      <c r="AM10" s="197">
        <v>28494</v>
      </c>
      <c r="AN10" s="197">
        <v>27320</v>
      </c>
      <c r="AO10" s="197">
        <v>30741</v>
      </c>
      <c r="AP10" s="197">
        <v>24112</v>
      </c>
      <c r="AQ10" s="198">
        <v>28055</v>
      </c>
      <c r="AR10" s="197"/>
      <c r="AS10" s="221"/>
      <c r="AT10" s="221"/>
    </row>
    <row r="11" spans="1:46">
      <c r="A11" s="196" t="s">
        <v>316</v>
      </c>
      <c r="B11" s="197">
        <v>22734</v>
      </c>
      <c r="C11" s="197">
        <v>20639</v>
      </c>
      <c r="D11" s="197">
        <v>19518</v>
      </c>
      <c r="E11" s="197">
        <v>20417</v>
      </c>
      <c r="F11" s="197">
        <v>21143</v>
      </c>
      <c r="G11" s="197">
        <v>20349</v>
      </c>
      <c r="H11" s="197">
        <v>18559</v>
      </c>
      <c r="I11" s="197">
        <v>16803</v>
      </c>
      <c r="J11" s="197">
        <v>16968</v>
      </c>
      <c r="K11" s="197">
        <v>17083</v>
      </c>
      <c r="L11" s="197">
        <v>17037</v>
      </c>
      <c r="M11" s="197">
        <v>18020</v>
      </c>
      <c r="N11" s="197">
        <v>16400</v>
      </c>
      <c r="O11" s="197">
        <v>16201</v>
      </c>
      <c r="P11" s="197">
        <v>16417</v>
      </c>
      <c r="Q11" s="197">
        <v>14044</v>
      </c>
      <c r="R11" s="197">
        <v>16657</v>
      </c>
      <c r="S11" s="197">
        <v>15203</v>
      </c>
      <c r="T11" s="197">
        <v>14887</v>
      </c>
      <c r="U11" s="197">
        <v>14740</v>
      </c>
      <c r="V11" s="197">
        <v>13593</v>
      </c>
      <c r="W11" s="197">
        <v>13407</v>
      </c>
      <c r="X11" s="197">
        <v>12469</v>
      </c>
      <c r="Y11" s="197">
        <v>13784</v>
      </c>
      <c r="Z11" s="197">
        <v>14208</v>
      </c>
      <c r="AA11" s="197">
        <v>13566</v>
      </c>
      <c r="AB11" s="197">
        <v>14524</v>
      </c>
      <c r="AC11" s="197">
        <v>15512</v>
      </c>
      <c r="AD11" s="197">
        <v>17934</v>
      </c>
      <c r="AE11" s="197">
        <v>17867</v>
      </c>
      <c r="AF11" s="197">
        <v>15956</v>
      </c>
      <c r="AG11" s="197">
        <v>15826</v>
      </c>
      <c r="AH11" s="197">
        <v>16499</v>
      </c>
      <c r="AI11" s="197">
        <v>14350</v>
      </c>
      <c r="AJ11" s="197">
        <v>14413</v>
      </c>
      <c r="AK11" s="197">
        <v>16003</v>
      </c>
      <c r="AL11" s="197">
        <v>17843</v>
      </c>
      <c r="AM11" s="197">
        <v>16719</v>
      </c>
      <c r="AN11" s="197">
        <v>16894</v>
      </c>
      <c r="AO11" s="197">
        <v>17282</v>
      </c>
      <c r="AP11" s="197">
        <v>12548</v>
      </c>
      <c r="AQ11" s="198">
        <v>16043</v>
      </c>
      <c r="AR11" s="197"/>
      <c r="AS11" s="221"/>
      <c r="AT11" s="221"/>
    </row>
    <row r="12" spans="1:46">
      <c r="A12" s="196" t="s">
        <v>317</v>
      </c>
      <c r="B12" s="197">
        <v>20830</v>
      </c>
      <c r="C12" s="197">
        <v>17446</v>
      </c>
      <c r="D12" s="197">
        <v>17166</v>
      </c>
      <c r="E12" s="197">
        <v>17633</v>
      </c>
      <c r="F12" s="197">
        <v>16996</v>
      </c>
      <c r="G12" s="197">
        <v>15842</v>
      </c>
      <c r="H12" s="197">
        <v>15231</v>
      </c>
      <c r="I12" s="197">
        <v>13903</v>
      </c>
      <c r="J12" s="197">
        <v>14049</v>
      </c>
      <c r="K12" s="197">
        <v>14702</v>
      </c>
      <c r="L12" s="197">
        <v>16259</v>
      </c>
      <c r="M12" s="197">
        <v>16459</v>
      </c>
      <c r="N12" s="197">
        <v>18143</v>
      </c>
      <c r="O12" s="197">
        <v>16720</v>
      </c>
      <c r="P12" s="197">
        <v>16291</v>
      </c>
      <c r="Q12" s="197">
        <v>15585</v>
      </c>
      <c r="R12" s="197">
        <v>16868</v>
      </c>
      <c r="S12" s="197">
        <v>16608</v>
      </c>
      <c r="T12" s="197">
        <v>17340</v>
      </c>
      <c r="U12" s="197">
        <v>16778</v>
      </c>
      <c r="V12" s="197">
        <v>16310</v>
      </c>
      <c r="W12" s="197">
        <v>16685</v>
      </c>
      <c r="X12" s="197">
        <v>15160</v>
      </c>
      <c r="Y12" s="197">
        <v>14246</v>
      </c>
      <c r="Z12" s="197">
        <v>13725</v>
      </c>
      <c r="AA12" s="197">
        <v>14616</v>
      </c>
      <c r="AB12" s="197">
        <v>13860</v>
      </c>
      <c r="AC12" s="197">
        <v>14708</v>
      </c>
      <c r="AD12" s="197">
        <v>16775</v>
      </c>
      <c r="AE12" s="197">
        <v>15626</v>
      </c>
      <c r="AF12" s="197">
        <v>16663</v>
      </c>
      <c r="AG12" s="197">
        <v>17763</v>
      </c>
      <c r="AH12" s="197">
        <v>19494</v>
      </c>
      <c r="AI12" s="197">
        <v>18058</v>
      </c>
      <c r="AJ12" s="197">
        <v>21201</v>
      </c>
      <c r="AK12" s="197">
        <v>21469</v>
      </c>
      <c r="AL12" s="197">
        <v>22642</v>
      </c>
      <c r="AM12" s="197">
        <v>20318</v>
      </c>
      <c r="AN12" s="197">
        <v>19502</v>
      </c>
      <c r="AO12" s="197">
        <v>22554</v>
      </c>
      <c r="AP12" s="197">
        <v>15908</v>
      </c>
      <c r="AQ12" s="199">
        <v>25693</v>
      </c>
      <c r="AR12" s="197"/>
      <c r="AS12" s="221"/>
      <c r="AT12" s="221"/>
    </row>
    <row r="13" spans="1:46">
      <c r="A13" s="200" t="s">
        <v>318</v>
      </c>
      <c r="B13" s="201">
        <v>219702</v>
      </c>
      <c r="C13" s="202">
        <v>189455</v>
      </c>
      <c r="D13" s="202">
        <v>192066</v>
      </c>
      <c r="E13" s="202">
        <v>187845</v>
      </c>
      <c r="F13" s="202">
        <v>184963</v>
      </c>
      <c r="G13" s="202">
        <v>175612</v>
      </c>
      <c r="H13" s="202">
        <v>163503</v>
      </c>
      <c r="I13" s="202">
        <v>151820</v>
      </c>
      <c r="J13" s="202">
        <v>158092</v>
      </c>
      <c r="K13" s="202">
        <v>154239</v>
      </c>
      <c r="L13" s="202">
        <v>155219</v>
      </c>
      <c r="M13" s="202">
        <v>158526</v>
      </c>
      <c r="N13" s="202">
        <v>166739</v>
      </c>
      <c r="O13" s="202">
        <v>162013</v>
      </c>
      <c r="P13" s="202">
        <v>160090</v>
      </c>
      <c r="Q13" s="202">
        <v>144922</v>
      </c>
      <c r="R13" s="202">
        <v>152692</v>
      </c>
      <c r="S13" s="202">
        <v>147235</v>
      </c>
      <c r="T13" s="202">
        <v>148711</v>
      </c>
      <c r="U13" s="202">
        <v>145864</v>
      </c>
      <c r="V13" s="202">
        <v>138213</v>
      </c>
      <c r="W13" s="202">
        <v>133856</v>
      </c>
      <c r="X13" s="202">
        <v>122037</v>
      </c>
      <c r="Y13" s="202">
        <v>119360</v>
      </c>
      <c r="Z13" s="202">
        <v>125424</v>
      </c>
      <c r="AA13" s="202">
        <v>127553</v>
      </c>
      <c r="AB13" s="202">
        <v>124738</v>
      </c>
      <c r="AC13" s="202">
        <v>122681</v>
      </c>
      <c r="AD13" s="202">
        <v>134195</v>
      </c>
      <c r="AE13" s="202">
        <v>136721</v>
      </c>
      <c r="AF13" s="202">
        <v>136703</v>
      </c>
      <c r="AG13" s="202">
        <v>142783</v>
      </c>
      <c r="AH13" s="202">
        <v>148672</v>
      </c>
      <c r="AI13" s="202">
        <f t="shared" ref="AI13:AP13" si="0">SUM(AI5:AI12)</f>
        <v>138187</v>
      </c>
      <c r="AJ13" s="202">
        <f t="shared" si="0"/>
        <v>150842</v>
      </c>
      <c r="AK13" s="202">
        <f t="shared" si="0"/>
        <v>160192</v>
      </c>
      <c r="AL13" s="202">
        <f t="shared" si="0"/>
        <v>170407</v>
      </c>
      <c r="AM13" s="202">
        <f t="shared" si="0"/>
        <v>173051</v>
      </c>
      <c r="AN13" s="202">
        <f t="shared" si="0"/>
        <v>160098</v>
      </c>
      <c r="AO13" s="202">
        <f t="shared" si="0"/>
        <v>173775</v>
      </c>
      <c r="AP13" s="202">
        <f t="shared" si="0"/>
        <v>137233</v>
      </c>
      <c r="AQ13" s="203">
        <f t="shared" ref="AQ13" si="1">SUM(AQ5:AQ12)</f>
        <v>186866</v>
      </c>
      <c r="AR13" s="197"/>
      <c r="AS13" s="221"/>
      <c r="AT13" s="221"/>
    </row>
    <row r="14" spans="1:46">
      <c r="A14" s="193" t="s">
        <v>319</v>
      </c>
      <c r="B14" s="197"/>
      <c r="C14" s="197"/>
      <c r="D14" s="197"/>
      <c r="E14" s="197"/>
      <c r="F14" s="197"/>
      <c r="G14" s="197"/>
      <c r="H14" s="197"/>
      <c r="I14" s="197"/>
      <c r="J14" s="197"/>
      <c r="K14" s="197"/>
      <c r="L14" s="197"/>
      <c r="M14" s="197"/>
      <c r="N14" s="197"/>
      <c r="O14" s="197"/>
      <c r="P14" s="197"/>
      <c r="Q14" s="197"/>
      <c r="R14" s="197"/>
      <c r="S14" s="197"/>
      <c r="T14" s="197"/>
      <c r="U14" s="197"/>
      <c r="V14" s="197"/>
      <c r="W14" s="197"/>
      <c r="X14" s="197"/>
      <c r="Y14" s="197"/>
      <c r="Z14" s="197"/>
      <c r="AA14" s="197"/>
      <c r="AB14" s="197"/>
      <c r="AC14" s="197"/>
      <c r="AD14" s="197"/>
      <c r="AE14" s="197"/>
      <c r="AF14" s="197"/>
      <c r="AG14" s="197"/>
      <c r="AH14" s="197"/>
      <c r="AI14" s="197"/>
      <c r="AJ14" s="197"/>
      <c r="AK14" s="194"/>
      <c r="AL14" s="194"/>
      <c r="AM14" s="194"/>
      <c r="AN14" s="194"/>
      <c r="AO14" s="194"/>
      <c r="AP14" s="194"/>
      <c r="AQ14" s="198"/>
      <c r="AR14" s="197"/>
      <c r="AS14" s="221"/>
      <c r="AT14" s="221"/>
    </row>
    <row r="15" spans="1:46">
      <c r="A15" s="196" t="s">
        <v>320</v>
      </c>
      <c r="B15" s="197">
        <v>6668</v>
      </c>
      <c r="C15" s="197">
        <v>5475</v>
      </c>
      <c r="D15" s="197">
        <v>5231</v>
      </c>
      <c r="E15" s="197">
        <v>5371</v>
      </c>
      <c r="F15" s="197">
        <v>5526</v>
      </c>
      <c r="G15" s="197">
        <v>5137</v>
      </c>
      <c r="H15" s="197">
        <v>4570</v>
      </c>
      <c r="I15" s="197">
        <v>4492</v>
      </c>
      <c r="J15" s="197">
        <v>4626</v>
      </c>
      <c r="K15" s="197">
        <v>3943</v>
      </c>
      <c r="L15" s="197">
        <v>4539</v>
      </c>
      <c r="M15" s="197">
        <v>4777</v>
      </c>
      <c r="N15" s="197">
        <v>4989</v>
      </c>
      <c r="O15" s="197">
        <v>4705</v>
      </c>
      <c r="P15" s="197">
        <v>4753</v>
      </c>
      <c r="Q15" s="197">
        <v>4484</v>
      </c>
      <c r="R15" s="197">
        <v>4905</v>
      </c>
      <c r="S15" s="197">
        <v>4574</v>
      </c>
      <c r="T15" s="197">
        <v>4870</v>
      </c>
      <c r="U15" s="197">
        <v>5006</v>
      </c>
      <c r="V15" s="197">
        <v>4598</v>
      </c>
      <c r="W15" s="197">
        <v>4880</v>
      </c>
      <c r="X15" s="197">
        <v>4612</v>
      </c>
      <c r="Y15" s="197">
        <v>4241</v>
      </c>
      <c r="Z15" s="197">
        <v>4001</v>
      </c>
      <c r="AA15" s="197">
        <v>3922</v>
      </c>
      <c r="AB15" s="197">
        <v>4117</v>
      </c>
      <c r="AC15" s="197">
        <v>4260</v>
      </c>
      <c r="AD15" s="197">
        <v>4486</v>
      </c>
      <c r="AE15" s="197">
        <v>4363</v>
      </c>
      <c r="AF15" s="197">
        <v>4281</v>
      </c>
      <c r="AG15" s="197">
        <v>4485</v>
      </c>
      <c r="AH15" s="197">
        <v>4263</v>
      </c>
      <c r="AI15" s="197">
        <v>4182</v>
      </c>
      <c r="AJ15" s="197">
        <v>4177</v>
      </c>
      <c r="AK15" s="197">
        <v>4224</v>
      </c>
      <c r="AL15" s="197">
        <v>4531</v>
      </c>
      <c r="AM15" s="197">
        <v>4403</v>
      </c>
      <c r="AN15" s="197">
        <v>4565</v>
      </c>
      <c r="AO15" s="197">
        <v>4409</v>
      </c>
      <c r="AP15" s="197">
        <v>3787</v>
      </c>
      <c r="AQ15" s="198">
        <v>4719</v>
      </c>
      <c r="AR15" s="197"/>
      <c r="AS15" s="221"/>
      <c r="AT15" s="221"/>
    </row>
    <row r="16" spans="1:46">
      <c r="A16" s="196" t="s">
        <v>321</v>
      </c>
      <c r="B16" s="197">
        <v>9635</v>
      </c>
      <c r="C16" s="197">
        <v>8425</v>
      </c>
      <c r="D16" s="197">
        <v>8262</v>
      </c>
      <c r="E16" s="197">
        <v>7954</v>
      </c>
      <c r="F16" s="197">
        <v>7989</v>
      </c>
      <c r="G16" s="197">
        <v>7187</v>
      </c>
      <c r="H16" s="197">
        <v>6530</v>
      </c>
      <c r="I16" s="197">
        <v>5409</v>
      </c>
      <c r="J16" s="197">
        <v>6773</v>
      </c>
      <c r="K16" s="197">
        <v>6976</v>
      </c>
      <c r="L16" s="197">
        <v>7333</v>
      </c>
      <c r="M16" s="197">
        <v>7468</v>
      </c>
      <c r="N16" s="197">
        <v>7378</v>
      </c>
      <c r="O16" s="197">
        <v>7219</v>
      </c>
      <c r="P16" s="197">
        <v>7277</v>
      </c>
      <c r="Q16" s="197">
        <v>7494</v>
      </c>
      <c r="R16" s="197">
        <v>8106</v>
      </c>
      <c r="S16" s="197">
        <v>7314</v>
      </c>
      <c r="T16" s="197">
        <v>7614</v>
      </c>
      <c r="U16" s="197">
        <v>8055</v>
      </c>
      <c r="V16" s="197">
        <v>7769</v>
      </c>
      <c r="W16" s="197">
        <v>7999</v>
      </c>
      <c r="X16" s="197">
        <v>7764</v>
      </c>
      <c r="Y16" s="197">
        <v>7530</v>
      </c>
      <c r="Z16" s="197">
        <v>7586</v>
      </c>
      <c r="AA16" s="197">
        <v>7950</v>
      </c>
      <c r="AB16" s="197">
        <v>8268</v>
      </c>
      <c r="AC16" s="197">
        <v>8298</v>
      </c>
      <c r="AD16" s="197">
        <v>7761</v>
      </c>
      <c r="AE16" s="197">
        <v>8214</v>
      </c>
      <c r="AF16" s="197">
        <v>8005</v>
      </c>
      <c r="AG16" s="197">
        <v>8866</v>
      </c>
      <c r="AH16" s="197">
        <v>9567</v>
      </c>
      <c r="AI16" s="197">
        <v>9516</v>
      </c>
      <c r="AJ16" s="197">
        <v>9951</v>
      </c>
      <c r="AK16" s="197">
        <v>10248</v>
      </c>
      <c r="AL16" s="197">
        <v>9830</v>
      </c>
      <c r="AM16" s="197">
        <v>9690</v>
      </c>
      <c r="AN16" s="197">
        <v>9305</v>
      </c>
      <c r="AO16" s="197">
        <v>8904</v>
      </c>
      <c r="AP16" s="197">
        <v>7596</v>
      </c>
      <c r="AQ16" s="198">
        <v>10067</v>
      </c>
      <c r="AR16" s="197"/>
      <c r="AS16" s="221"/>
      <c r="AT16" s="221"/>
    </row>
    <row r="17" spans="1:46">
      <c r="A17" s="196" t="s">
        <v>322</v>
      </c>
      <c r="B17" s="197">
        <v>4613</v>
      </c>
      <c r="C17" s="197">
        <v>4467</v>
      </c>
      <c r="D17" s="197">
        <v>4207</v>
      </c>
      <c r="E17" s="197">
        <v>4447</v>
      </c>
      <c r="F17" s="197">
        <v>4049</v>
      </c>
      <c r="G17" s="197">
        <v>3953</v>
      </c>
      <c r="H17" s="197">
        <v>3600</v>
      </c>
      <c r="I17" s="197">
        <v>3496</v>
      </c>
      <c r="J17" s="197">
        <v>3502</v>
      </c>
      <c r="K17" s="197">
        <v>3614</v>
      </c>
      <c r="L17" s="197">
        <v>3636</v>
      </c>
      <c r="M17" s="197">
        <v>3760</v>
      </c>
      <c r="N17" s="197">
        <v>3496</v>
      </c>
      <c r="O17" s="197">
        <v>3267</v>
      </c>
      <c r="P17" s="197">
        <v>3289</v>
      </c>
      <c r="Q17" s="197">
        <v>3269</v>
      </c>
      <c r="R17" s="197">
        <v>3411</v>
      </c>
      <c r="S17" s="197">
        <v>3252</v>
      </c>
      <c r="T17" s="197">
        <v>3268</v>
      </c>
      <c r="U17" s="197">
        <v>3598</v>
      </c>
      <c r="V17" s="197">
        <v>3330</v>
      </c>
      <c r="W17" s="197">
        <v>3352</v>
      </c>
      <c r="X17" s="197">
        <v>3167</v>
      </c>
      <c r="Y17" s="197">
        <v>3073</v>
      </c>
      <c r="Z17" s="197">
        <v>2382</v>
      </c>
      <c r="AA17" s="197">
        <v>2757</v>
      </c>
      <c r="AB17" s="197">
        <v>2729</v>
      </c>
      <c r="AC17" s="197">
        <v>2863</v>
      </c>
      <c r="AD17" s="197">
        <v>2982</v>
      </c>
      <c r="AE17" s="197">
        <v>3127</v>
      </c>
      <c r="AF17" s="197">
        <v>3235</v>
      </c>
      <c r="AG17" s="197">
        <v>3333</v>
      </c>
      <c r="AH17" s="197">
        <v>3435</v>
      </c>
      <c r="AI17" s="197">
        <v>3232</v>
      </c>
      <c r="AJ17" s="197">
        <v>3104</v>
      </c>
      <c r="AK17" s="197">
        <v>3231</v>
      </c>
      <c r="AL17" s="197">
        <v>3533</v>
      </c>
      <c r="AM17" s="197">
        <v>3358</v>
      </c>
      <c r="AN17" s="197">
        <v>3613</v>
      </c>
      <c r="AO17" s="197">
        <v>3606</v>
      </c>
      <c r="AP17" s="197">
        <v>2901</v>
      </c>
      <c r="AQ17" s="198">
        <v>3786</v>
      </c>
      <c r="AR17" s="197"/>
      <c r="AS17" s="221"/>
      <c r="AT17" s="221"/>
    </row>
    <row r="18" spans="1:46">
      <c r="A18" s="196" t="s">
        <v>323</v>
      </c>
      <c r="B18" s="197">
        <v>11618</v>
      </c>
      <c r="C18" s="197">
        <v>10085</v>
      </c>
      <c r="D18" s="197">
        <v>9948</v>
      </c>
      <c r="E18" s="197">
        <v>8937</v>
      </c>
      <c r="F18" s="197">
        <v>8827</v>
      </c>
      <c r="G18" s="197">
        <v>12373</v>
      </c>
      <c r="H18" s="197">
        <v>7989</v>
      </c>
      <c r="I18" s="197">
        <v>7435</v>
      </c>
      <c r="J18" s="197">
        <v>8170</v>
      </c>
      <c r="K18" s="197">
        <v>8340</v>
      </c>
      <c r="L18" s="197">
        <v>8895</v>
      </c>
      <c r="M18" s="197">
        <v>9042</v>
      </c>
      <c r="N18" s="197">
        <v>9371</v>
      </c>
      <c r="O18" s="197">
        <v>9636</v>
      </c>
      <c r="P18" s="197">
        <v>8978</v>
      </c>
      <c r="Q18" s="197">
        <v>9005</v>
      </c>
      <c r="R18" s="197">
        <v>9523</v>
      </c>
      <c r="S18" s="197">
        <v>8616</v>
      </c>
      <c r="T18" s="197">
        <v>8866</v>
      </c>
      <c r="U18" s="197">
        <v>9108</v>
      </c>
      <c r="V18" s="197">
        <v>9141</v>
      </c>
      <c r="W18" s="197">
        <v>9052</v>
      </c>
      <c r="X18" s="197">
        <v>8400</v>
      </c>
      <c r="Y18" s="197">
        <v>7729</v>
      </c>
      <c r="Z18" s="197">
        <v>8442</v>
      </c>
      <c r="AA18" s="197">
        <v>8839</v>
      </c>
      <c r="AB18" s="197">
        <v>7698</v>
      </c>
      <c r="AC18" s="197">
        <v>8118</v>
      </c>
      <c r="AD18" s="197">
        <v>8693</v>
      </c>
      <c r="AE18" s="197">
        <v>8690</v>
      </c>
      <c r="AF18" s="197">
        <v>9098</v>
      </c>
      <c r="AG18" s="197">
        <v>9184</v>
      </c>
      <c r="AH18" s="197">
        <v>9056</v>
      </c>
      <c r="AI18" s="197">
        <v>8868</v>
      </c>
      <c r="AJ18" s="197">
        <v>8947</v>
      </c>
      <c r="AK18" s="197">
        <v>9391</v>
      </c>
      <c r="AL18" s="197">
        <v>9367</v>
      </c>
      <c r="AM18" s="197">
        <v>9318</v>
      </c>
      <c r="AN18" s="197">
        <v>8996</v>
      </c>
      <c r="AO18" s="197">
        <v>9255</v>
      </c>
      <c r="AP18" s="197">
        <v>7198</v>
      </c>
      <c r="AQ18" s="198">
        <v>9605</v>
      </c>
      <c r="AR18" s="197"/>
      <c r="AS18" s="221"/>
      <c r="AT18" s="221"/>
    </row>
    <row r="19" spans="1:46">
      <c r="A19" s="196" t="s">
        <v>324</v>
      </c>
      <c r="B19" s="197">
        <v>6936</v>
      </c>
      <c r="C19" s="197">
        <v>6055</v>
      </c>
      <c r="D19" s="197">
        <v>5433</v>
      </c>
      <c r="E19" s="197">
        <v>5813</v>
      </c>
      <c r="F19" s="197">
        <v>5510</v>
      </c>
      <c r="G19" s="197">
        <v>4952</v>
      </c>
      <c r="H19" s="197">
        <v>4705</v>
      </c>
      <c r="I19" s="197">
        <v>4093</v>
      </c>
      <c r="J19" s="197">
        <v>5016</v>
      </c>
      <c r="K19" s="197">
        <v>5489</v>
      </c>
      <c r="L19" s="197">
        <v>5388</v>
      </c>
      <c r="M19" s="197">
        <v>5659</v>
      </c>
      <c r="N19" s="197">
        <v>5214</v>
      </c>
      <c r="O19" s="197">
        <v>4962</v>
      </c>
      <c r="P19" s="197">
        <v>4909</v>
      </c>
      <c r="Q19" s="197">
        <v>4831</v>
      </c>
      <c r="R19" s="197">
        <v>4852</v>
      </c>
      <c r="S19" s="197">
        <v>4762</v>
      </c>
      <c r="T19" s="197">
        <v>5020</v>
      </c>
      <c r="U19" s="197">
        <v>4964</v>
      </c>
      <c r="V19" s="197">
        <v>4659</v>
      </c>
      <c r="W19" s="197">
        <v>4577</v>
      </c>
      <c r="X19" s="197">
        <v>4515</v>
      </c>
      <c r="Y19" s="197">
        <v>4244</v>
      </c>
      <c r="Z19" s="197">
        <v>3901</v>
      </c>
      <c r="AA19" s="197">
        <v>4029</v>
      </c>
      <c r="AB19" s="197">
        <v>4428</v>
      </c>
      <c r="AC19" s="197">
        <v>4266</v>
      </c>
      <c r="AD19" s="197">
        <v>4386</v>
      </c>
      <c r="AE19" s="197">
        <v>4672</v>
      </c>
      <c r="AF19" s="197">
        <v>4439</v>
      </c>
      <c r="AG19" s="197">
        <v>4649</v>
      </c>
      <c r="AH19" s="197">
        <v>4894</v>
      </c>
      <c r="AI19" s="197">
        <v>4611</v>
      </c>
      <c r="AJ19" s="197">
        <v>4770</v>
      </c>
      <c r="AK19" s="197">
        <v>4831</v>
      </c>
      <c r="AL19" s="197">
        <v>4753</v>
      </c>
      <c r="AM19" s="197">
        <v>4768</v>
      </c>
      <c r="AN19" s="197">
        <v>4564</v>
      </c>
      <c r="AO19" s="197">
        <v>4432</v>
      </c>
      <c r="AP19" s="197">
        <v>3387</v>
      </c>
      <c r="AQ19" s="198">
        <v>4706</v>
      </c>
      <c r="AR19" s="197"/>
      <c r="AS19" s="221"/>
      <c r="AT19" s="221"/>
    </row>
    <row r="20" spans="1:46">
      <c r="A20" s="196" t="s">
        <v>325</v>
      </c>
      <c r="B20" s="197">
        <v>12509</v>
      </c>
      <c r="C20" s="197">
        <v>10173</v>
      </c>
      <c r="D20" s="197">
        <v>9804</v>
      </c>
      <c r="E20" s="197">
        <v>10864</v>
      </c>
      <c r="F20" s="197">
        <v>9830</v>
      </c>
      <c r="G20" s="197">
        <v>8922</v>
      </c>
      <c r="H20" s="197">
        <v>8476</v>
      </c>
      <c r="I20" s="197">
        <v>7700</v>
      </c>
      <c r="J20" s="197">
        <v>9520</v>
      </c>
      <c r="K20" s="197">
        <v>10033</v>
      </c>
      <c r="L20" s="197">
        <v>9414</v>
      </c>
      <c r="M20" s="197">
        <v>9710</v>
      </c>
      <c r="N20" s="197">
        <v>10296</v>
      </c>
      <c r="O20" s="197">
        <v>10513</v>
      </c>
      <c r="P20" s="197">
        <v>10203</v>
      </c>
      <c r="Q20" s="197">
        <v>10062</v>
      </c>
      <c r="R20" s="197">
        <v>11228</v>
      </c>
      <c r="S20" s="197">
        <v>10467</v>
      </c>
      <c r="T20" s="197">
        <v>10407</v>
      </c>
      <c r="U20" s="197">
        <v>10484</v>
      </c>
      <c r="V20" s="197">
        <v>10869</v>
      </c>
      <c r="W20" s="197">
        <v>11258</v>
      </c>
      <c r="X20" s="197">
        <v>10909</v>
      </c>
      <c r="Y20" s="197">
        <v>10628</v>
      </c>
      <c r="Z20" s="197">
        <v>9949</v>
      </c>
      <c r="AA20" s="197">
        <v>9629</v>
      </c>
      <c r="AB20" s="197">
        <v>10737</v>
      </c>
      <c r="AC20" s="197">
        <v>10973</v>
      </c>
      <c r="AD20" s="197">
        <v>11323</v>
      </c>
      <c r="AE20" s="197">
        <v>10862</v>
      </c>
      <c r="AF20" s="197">
        <v>11083</v>
      </c>
      <c r="AG20" s="197">
        <v>10700</v>
      </c>
      <c r="AH20" s="197">
        <v>10919</v>
      </c>
      <c r="AI20" s="197">
        <v>10032</v>
      </c>
      <c r="AJ20" s="197">
        <v>10630</v>
      </c>
      <c r="AK20" s="197">
        <v>10362</v>
      </c>
      <c r="AL20" s="197">
        <v>10945</v>
      </c>
      <c r="AM20" s="197">
        <v>10608</v>
      </c>
      <c r="AN20" s="197">
        <v>9849</v>
      </c>
      <c r="AO20" s="197">
        <v>11975</v>
      </c>
      <c r="AP20" s="197">
        <v>9905</v>
      </c>
      <c r="AQ20" s="198">
        <v>13047</v>
      </c>
      <c r="AR20" s="197"/>
      <c r="AS20" s="221"/>
      <c r="AT20" s="221"/>
    </row>
    <row r="21" spans="1:46">
      <c r="A21" s="200" t="s">
        <v>318</v>
      </c>
      <c r="B21" s="202">
        <v>51979</v>
      </c>
      <c r="C21" s="202">
        <v>44680</v>
      </c>
      <c r="D21" s="202">
        <v>42885</v>
      </c>
      <c r="E21" s="202">
        <v>43386</v>
      </c>
      <c r="F21" s="202">
        <v>41731</v>
      </c>
      <c r="G21" s="202">
        <v>42524</v>
      </c>
      <c r="H21" s="202">
        <v>35870</v>
      </c>
      <c r="I21" s="202">
        <v>32625</v>
      </c>
      <c r="J21" s="202">
        <v>37607</v>
      </c>
      <c r="K21" s="202">
        <v>38395</v>
      </c>
      <c r="L21" s="202">
        <v>39205</v>
      </c>
      <c r="M21" s="202">
        <v>40416</v>
      </c>
      <c r="N21" s="202">
        <v>40744</v>
      </c>
      <c r="O21" s="202">
        <v>40302</v>
      </c>
      <c r="P21" s="202">
        <v>39409</v>
      </c>
      <c r="Q21" s="202">
        <v>39145</v>
      </c>
      <c r="R21" s="202">
        <v>42025</v>
      </c>
      <c r="S21" s="202">
        <v>38985</v>
      </c>
      <c r="T21" s="202">
        <v>40045</v>
      </c>
      <c r="U21" s="202">
        <v>41215</v>
      </c>
      <c r="V21" s="202">
        <v>40366</v>
      </c>
      <c r="W21" s="202">
        <v>41118</v>
      </c>
      <c r="X21" s="202">
        <v>39367</v>
      </c>
      <c r="Y21" s="202">
        <v>37445</v>
      </c>
      <c r="Z21" s="202">
        <v>36261</v>
      </c>
      <c r="AA21" s="202">
        <v>37126</v>
      </c>
      <c r="AB21" s="202">
        <v>37977</v>
      </c>
      <c r="AC21" s="202">
        <v>38778</v>
      </c>
      <c r="AD21" s="202">
        <v>39631</v>
      </c>
      <c r="AE21" s="202">
        <v>39928</v>
      </c>
      <c r="AF21" s="202">
        <v>40141</v>
      </c>
      <c r="AG21" s="202">
        <v>41217</v>
      </c>
      <c r="AH21" s="202">
        <v>42134</v>
      </c>
      <c r="AI21" s="202">
        <f t="shared" ref="AI21:AQ21" si="2">SUM(AI15:AI20)</f>
        <v>40441</v>
      </c>
      <c r="AJ21" s="202">
        <f t="shared" si="2"/>
        <v>41579</v>
      </c>
      <c r="AK21" s="202">
        <f t="shared" si="2"/>
        <v>42287</v>
      </c>
      <c r="AL21" s="202">
        <f t="shared" si="2"/>
        <v>42959</v>
      </c>
      <c r="AM21" s="202">
        <f t="shared" si="2"/>
        <v>42145</v>
      </c>
      <c r="AN21" s="202">
        <f t="shared" si="2"/>
        <v>40892</v>
      </c>
      <c r="AO21" s="202">
        <f t="shared" si="2"/>
        <v>42581</v>
      </c>
      <c r="AP21" s="202">
        <f t="shared" si="2"/>
        <v>34774</v>
      </c>
      <c r="AQ21" s="203">
        <f t="shared" si="2"/>
        <v>45930</v>
      </c>
      <c r="AR21" s="197"/>
      <c r="AS21" s="221"/>
      <c r="AT21" s="221"/>
    </row>
    <row r="22" spans="1:46">
      <c r="A22" s="193" t="s">
        <v>326</v>
      </c>
      <c r="B22" s="197"/>
      <c r="C22" s="197"/>
      <c r="D22" s="197"/>
      <c r="E22" s="197"/>
      <c r="F22" s="197"/>
      <c r="G22" s="197"/>
      <c r="H22" s="197"/>
      <c r="I22" s="197"/>
      <c r="J22" s="197"/>
      <c r="K22" s="197"/>
      <c r="L22" s="197"/>
      <c r="M22" s="197"/>
      <c r="N22" s="197"/>
      <c r="O22" s="197"/>
      <c r="P22" s="197"/>
      <c r="Q22" s="197"/>
      <c r="R22" s="197"/>
      <c r="S22" s="197"/>
      <c r="T22" s="197"/>
      <c r="U22" s="197"/>
      <c r="V22" s="197"/>
      <c r="W22" s="197"/>
      <c r="X22" s="197"/>
      <c r="Y22" s="197"/>
      <c r="Z22" s="197"/>
      <c r="AA22" s="197"/>
      <c r="AB22" s="197"/>
      <c r="AC22" s="197"/>
      <c r="AD22" s="197"/>
      <c r="AE22" s="197"/>
      <c r="AF22" s="197"/>
      <c r="AG22" s="197"/>
      <c r="AH22" s="197"/>
      <c r="AI22" s="197"/>
      <c r="AJ22" s="197"/>
      <c r="AK22" s="194"/>
      <c r="AL22" s="194"/>
      <c r="AM22" s="194"/>
      <c r="AN22" s="194"/>
      <c r="AO22" s="194"/>
      <c r="AP22" s="194"/>
      <c r="AQ22" s="198"/>
      <c r="AR22" s="197"/>
      <c r="AS22" s="221"/>
      <c r="AT22" s="221"/>
    </row>
    <row r="23" spans="1:46">
      <c r="A23" s="196" t="s">
        <v>327</v>
      </c>
      <c r="B23" s="197">
        <v>11256</v>
      </c>
      <c r="C23" s="197">
        <v>10640</v>
      </c>
      <c r="D23" s="197">
        <v>10147</v>
      </c>
      <c r="E23" s="197">
        <v>10275</v>
      </c>
      <c r="F23" s="197">
        <v>9192</v>
      </c>
      <c r="G23" s="197">
        <v>8580</v>
      </c>
      <c r="H23" s="197">
        <v>8356</v>
      </c>
      <c r="I23" s="197">
        <v>8321</v>
      </c>
      <c r="J23" s="197">
        <v>8232</v>
      </c>
      <c r="K23" s="197">
        <v>8622</v>
      </c>
      <c r="L23" s="197">
        <v>7947</v>
      </c>
      <c r="M23" s="197">
        <v>8263</v>
      </c>
      <c r="N23" s="197">
        <v>7944</v>
      </c>
      <c r="O23" s="197">
        <v>7782</v>
      </c>
      <c r="P23" s="197">
        <v>8267</v>
      </c>
      <c r="Q23" s="197">
        <v>8092</v>
      </c>
      <c r="R23" s="197">
        <v>8526</v>
      </c>
      <c r="S23" s="197">
        <v>7677</v>
      </c>
      <c r="T23" s="197">
        <v>7777</v>
      </c>
      <c r="U23" s="197">
        <v>7617</v>
      </c>
      <c r="V23" s="197">
        <v>7539</v>
      </c>
      <c r="W23" s="197">
        <v>6682</v>
      </c>
      <c r="X23" s="197">
        <v>6898</v>
      </c>
      <c r="Y23" s="197">
        <v>7039</v>
      </c>
      <c r="Z23" s="197">
        <v>7487</v>
      </c>
      <c r="AA23" s="197">
        <v>6952</v>
      </c>
      <c r="AB23" s="197">
        <v>5935</v>
      </c>
      <c r="AC23" s="197">
        <v>7068</v>
      </c>
      <c r="AD23" s="197">
        <v>7241</v>
      </c>
      <c r="AE23" s="197">
        <v>7144</v>
      </c>
      <c r="AF23" s="197">
        <v>7267</v>
      </c>
      <c r="AG23" s="197">
        <v>7541</v>
      </c>
      <c r="AH23" s="197">
        <v>7635</v>
      </c>
      <c r="AI23" s="197">
        <v>7412</v>
      </c>
      <c r="AJ23" s="197">
        <v>8120</v>
      </c>
      <c r="AK23" s="197">
        <v>8019</v>
      </c>
      <c r="AL23" s="197">
        <v>8047</v>
      </c>
      <c r="AM23" s="197">
        <v>7555</v>
      </c>
      <c r="AN23" s="197">
        <v>7394</v>
      </c>
      <c r="AO23" s="197">
        <v>7971</v>
      </c>
      <c r="AP23" s="197">
        <v>6322</v>
      </c>
      <c r="AQ23" s="198">
        <v>8919</v>
      </c>
      <c r="AR23" s="197"/>
      <c r="AS23" s="221"/>
      <c r="AT23" s="221"/>
    </row>
    <row r="24" spans="1:46">
      <c r="A24" s="196" t="s">
        <v>328</v>
      </c>
      <c r="B24" s="197">
        <v>12745</v>
      </c>
      <c r="C24" s="197">
        <v>10661</v>
      </c>
      <c r="D24" s="197">
        <v>10922</v>
      </c>
      <c r="E24" s="197">
        <v>11042</v>
      </c>
      <c r="F24" s="197">
        <v>10085</v>
      </c>
      <c r="G24" s="197">
        <v>9201</v>
      </c>
      <c r="H24" s="197">
        <v>8593</v>
      </c>
      <c r="I24" s="197">
        <v>8657</v>
      </c>
      <c r="J24" s="197">
        <v>8773</v>
      </c>
      <c r="K24" s="197">
        <v>10050</v>
      </c>
      <c r="L24" s="197">
        <v>10128</v>
      </c>
      <c r="M24" s="197">
        <v>10691</v>
      </c>
      <c r="N24" s="197">
        <v>9749</v>
      </c>
      <c r="O24" s="197">
        <v>9451</v>
      </c>
      <c r="P24" s="197">
        <v>9215</v>
      </c>
      <c r="Q24" s="197">
        <v>8728</v>
      </c>
      <c r="R24" s="197">
        <v>9184</v>
      </c>
      <c r="S24" s="197">
        <v>8599</v>
      </c>
      <c r="T24" s="197">
        <v>8424</v>
      </c>
      <c r="U24" s="197">
        <v>8444</v>
      </c>
      <c r="V24" s="197">
        <v>8789</v>
      </c>
      <c r="W24" s="197">
        <v>8740</v>
      </c>
      <c r="X24" s="197">
        <v>8087</v>
      </c>
      <c r="Y24" s="197">
        <v>7782</v>
      </c>
      <c r="Z24" s="197">
        <v>7046</v>
      </c>
      <c r="AA24" s="197">
        <v>7218</v>
      </c>
      <c r="AB24" s="197">
        <v>7449</v>
      </c>
      <c r="AC24" s="197">
        <v>8337</v>
      </c>
      <c r="AD24" s="197">
        <v>8361</v>
      </c>
      <c r="AE24" s="197">
        <v>9039</v>
      </c>
      <c r="AF24" s="197">
        <v>8629</v>
      </c>
      <c r="AG24" s="197">
        <v>8839</v>
      </c>
      <c r="AH24" s="197">
        <v>9216</v>
      </c>
      <c r="AI24" s="197">
        <v>8635</v>
      </c>
      <c r="AJ24" s="197">
        <v>8981</v>
      </c>
      <c r="AK24" s="197">
        <v>9232</v>
      </c>
      <c r="AL24" s="197">
        <v>9141</v>
      </c>
      <c r="AM24" s="197">
        <v>9316</v>
      </c>
      <c r="AN24" s="197">
        <v>9393</v>
      </c>
      <c r="AO24" s="197">
        <v>9602</v>
      </c>
      <c r="AP24" s="197">
        <v>7939</v>
      </c>
      <c r="AQ24" s="198">
        <v>10544</v>
      </c>
      <c r="AR24" s="197"/>
      <c r="AS24" s="221"/>
      <c r="AT24" s="221"/>
    </row>
    <row r="25" spans="1:46">
      <c r="A25" s="196" t="s">
        <v>329</v>
      </c>
      <c r="B25" s="197">
        <v>5235</v>
      </c>
      <c r="C25" s="197">
        <v>4520</v>
      </c>
      <c r="D25" s="197">
        <v>4684</v>
      </c>
      <c r="E25" s="197">
        <v>4834</v>
      </c>
      <c r="F25" s="197">
        <v>4493</v>
      </c>
      <c r="G25" s="197">
        <v>4242</v>
      </c>
      <c r="H25" s="197">
        <v>4131</v>
      </c>
      <c r="I25" s="197">
        <v>4492</v>
      </c>
      <c r="J25" s="197">
        <v>4156</v>
      </c>
      <c r="K25" s="197">
        <v>4804</v>
      </c>
      <c r="L25" s="197">
        <v>4720</v>
      </c>
      <c r="M25" s="197">
        <v>4993</v>
      </c>
      <c r="N25" s="197">
        <v>4583</v>
      </c>
      <c r="O25" s="197">
        <v>4434</v>
      </c>
      <c r="P25" s="197">
        <v>4452</v>
      </c>
      <c r="Q25" s="197">
        <v>4282</v>
      </c>
      <c r="R25" s="197">
        <v>4255</v>
      </c>
      <c r="S25" s="197">
        <v>4173</v>
      </c>
      <c r="T25" s="197">
        <v>4366</v>
      </c>
      <c r="U25" s="197">
        <v>4610</v>
      </c>
      <c r="V25" s="197">
        <v>4431</v>
      </c>
      <c r="W25" s="197">
        <v>4212</v>
      </c>
      <c r="X25" s="197">
        <v>3892</v>
      </c>
      <c r="Y25" s="197">
        <v>4325</v>
      </c>
      <c r="Z25" s="197">
        <v>3817</v>
      </c>
      <c r="AA25" s="197">
        <v>3852</v>
      </c>
      <c r="AB25" s="197">
        <v>4042</v>
      </c>
      <c r="AC25" s="197">
        <v>4202</v>
      </c>
      <c r="AD25" s="197">
        <v>4334</v>
      </c>
      <c r="AE25" s="197">
        <v>4081</v>
      </c>
      <c r="AF25" s="197">
        <v>4217</v>
      </c>
      <c r="AG25" s="197">
        <v>4205</v>
      </c>
      <c r="AH25" s="197">
        <v>4013</v>
      </c>
      <c r="AI25" s="197">
        <v>3131</v>
      </c>
      <c r="AJ25" s="197">
        <v>3440</v>
      </c>
      <c r="AK25" s="197">
        <v>4381</v>
      </c>
      <c r="AL25" s="197">
        <v>3989</v>
      </c>
      <c r="AM25" s="197">
        <v>3962</v>
      </c>
      <c r="AN25" s="197">
        <v>4031</v>
      </c>
      <c r="AO25" s="197">
        <v>3626</v>
      </c>
      <c r="AP25" s="197">
        <v>2943</v>
      </c>
      <c r="AQ25" s="198">
        <v>4327</v>
      </c>
      <c r="AR25" s="197"/>
      <c r="AS25" s="221"/>
      <c r="AT25" s="221"/>
    </row>
    <row r="26" spans="1:46">
      <c r="A26" s="196" t="s">
        <v>330</v>
      </c>
      <c r="B26" s="197">
        <v>4912</v>
      </c>
      <c r="C26" s="197">
        <v>4643</v>
      </c>
      <c r="D26" s="197">
        <v>4547</v>
      </c>
      <c r="E26" s="197">
        <v>4661</v>
      </c>
      <c r="F26" s="197">
        <v>4589</v>
      </c>
      <c r="G26" s="197">
        <v>3969</v>
      </c>
      <c r="H26" s="197">
        <v>3718</v>
      </c>
      <c r="I26" s="197">
        <v>3567</v>
      </c>
      <c r="J26" s="197">
        <v>3803</v>
      </c>
      <c r="K26" s="197">
        <v>3952</v>
      </c>
      <c r="L26" s="197">
        <v>3877</v>
      </c>
      <c r="M26" s="197">
        <v>3793</v>
      </c>
      <c r="N26" s="197">
        <v>3825</v>
      </c>
      <c r="O26" s="197">
        <v>3835</v>
      </c>
      <c r="P26" s="197">
        <v>3713</v>
      </c>
      <c r="Q26" s="197">
        <v>3778</v>
      </c>
      <c r="R26" s="197">
        <v>3794</v>
      </c>
      <c r="S26" s="197">
        <v>3747</v>
      </c>
      <c r="T26" s="197">
        <v>3761</v>
      </c>
      <c r="U26" s="197">
        <v>3881</v>
      </c>
      <c r="V26" s="197">
        <v>3752</v>
      </c>
      <c r="W26" s="197">
        <v>3406</v>
      </c>
      <c r="X26" s="197">
        <v>3322</v>
      </c>
      <c r="Y26" s="197">
        <v>3090</v>
      </c>
      <c r="Z26" s="197">
        <v>3093</v>
      </c>
      <c r="AA26" s="197">
        <v>3243</v>
      </c>
      <c r="AB26" s="197">
        <v>2803</v>
      </c>
      <c r="AC26" s="197">
        <v>2876</v>
      </c>
      <c r="AD26" s="197">
        <v>3455</v>
      </c>
      <c r="AE26" s="197">
        <v>3477</v>
      </c>
      <c r="AF26" s="197">
        <v>3321</v>
      </c>
      <c r="AG26" s="197">
        <v>3413</v>
      </c>
      <c r="AH26" s="197">
        <v>3483</v>
      </c>
      <c r="AI26" s="197">
        <v>3136</v>
      </c>
      <c r="AJ26" s="197">
        <v>3759</v>
      </c>
      <c r="AK26" s="197">
        <v>3592</v>
      </c>
      <c r="AL26" s="197">
        <v>3502</v>
      </c>
      <c r="AM26" s="197">
        <v>3609</v>
      </c>
      <c r="AN26" s="197">
        <v>3456</v>
      </c>
      <c r="AO26" s="197">
        <v>3519</v>
      </c>
      <c r="AP26" s="197">
        <v>2829</v>
      </c>
      <c r="AQ26" s="198">
        <v>3329</v>
      </c>
      <c r="AR26" s="197"/>
      <c r="AS26" s="221"/>
      <c r="AT26" s="221"/>
    </row>
    <row r="27" spans="1:46">
      <c r="A27" s="196" t="s">
        <v>331</v>
      </c>
      <c r="B27" s="197">
        <v>5211</v>
      </c>
      <c r="C27" s="197">
        <v>4455</v>
      </c>
      <c r="D27" s="197">
        <v>4322</v>
      </c>
      <c r="E27" s="197">
        <v>4206</v>
      </c>
      <c r="F27" s="197">
        <v>3469</v>
      </c>
      <c r="G27" s="197">
        <v>3915</v>
      </c>
      <c r="H27" s="197">
        <v>3178</v>
      </c>
      <c r="I27" s="197">
        <v>3193</v>
      </c>
      <c r="J27" s="197">
        <v>3706</v>
      </c>
      <c r="K27" s="197">
        <v>4443</v>
      </c>
      <c r="L27" s="197">
        <v>3993</v>
      </c>
      <c r="M27" s="197">
        <v>4193</v>
      </c>
      <c r="N27" s="197">
        <v>3803</v>
      </c>
      <c r="O27" s="197">
        <v>3978</v>
      </c>
      <c r="P27" s="197">
        <v>3725</v>
      </c>
      <c r="Q27" s="197">
        <v>3521</v>
      </c>
      <c r="R27" s="197">
        <v>3911</v>
      </c>
      <c r="S27" s="197">
        <v>3775</v>
      </c>
      <c r="T27" s="197">
        <v>4071</v>
      </c>
      <c r="U27" s="197">
        <v>3916</v>
      </c>
      <c r="V27" s="197">
        <v>3549</v>
      </c>
      <c r="W27" s="197">
        <v>3653</v>
      </c>
      <c r="X27" s="197">
        <v>3413</v>
      </c>
      <c r="Y27" s="197">
        <v>3332</v>
      </c>
      <c r="Z27" s="197">
        <v>3076</v>
      </c>
      <c r="AA27" s="197">
        <v>3215</v>
      </c>
      <c r="AB27" s="197">
        <v>3186</v>
      </c>
      <c r="AC27" s="197">
        <v>3298</v>
      </c>
      <c r="AD27" s="197">
        <v>3479</v>
      </c>
      <c r="AE27" s="197">
        <v>3092</v>
      </c>
      <c r="AF27" s="197">
        <v>3342</v>
      </c>
      <c r="AG27" s="197">
        <v>3692</v>
      </c>
      <c r="AH27" s="197">
        <v>3296</v>
      </c>
      <c r="AI27" s="197">
        <v>4023</v>
      </c>
      <c r="AJ27" s="197">
        <v>4116</v>
      </c>
      <c r="AK27" s="197">
        <v>3474</v>
      </c>
      <c r="AL27" s="197">
        <v>3344</v>
      </c>
      <c r="AM27" s="197">
        <v>3312</v>
      </c>
      <c r="AN27" s="197">
        <v>3574</v>
      </c>
      <c r="AO27" s="197">
        <v>3389</v>
      </c>
      <c r="AP27" s="197">
        <v>2471</v>
      </c>
      <c r="AQ27" s="198">
        <v>3121</v>
      </c>
      <c r="AR27" s="197"/>
      <c r="AS27" s="221"/>
      <c r="AT27" s="221"/>
    </row>
    <row r="28" spans="1:46">
      <c r="A28" s="196" t="s">
        <v>332</v>
      </c>
      <c r="B28" s="197">
        <v>13651</v>
      </c>
      <c r="C28" s="197">
        <v>12400</v>
      </c>
      <c r="D28" s="197">
        <v>12436</v>
      </c>
      <c r="E28" s="197">
        <v>12590</v>
      </c>
      <c r="F28" s="197">
        <v>10924</v>
      </c>
      <c r="G28" s="197">
        <v>10615</v>
      </c>
      <c r="H28" s="197">
        <v>9761</v>
      </c>
      <c r="I28" s="197">
        <v>9624</v>
      </c>
      <c r="J28" s="197">
        <v>9795</v>
      </c>
      <c r="K28" s="197">
        <v>10092</v>
      </c>
      <c r="L28" s="197">
        <v>10127</v>
      </c>
      <c r="M28" s="197">
        <v>10255</v>
      </c>
      <c r="N28" s="197">
        <v>10570</v>
      </c>
      <c r="O28" s="197">
        <v>10447</v>
      </c>
      <c r="P28" s="197">
        <v>10634</v>
      </c>
      <c r="Q28" s="197">
        <v>9793</v>
      </c>
      <c r="R28" s="197">
        <v>10883</v>
      </c>
      <c r="S28" s="197">
        <v>9706</v>
      </c>
      <c r="T28" s="197">
        <v>9322</v>
      </c>
      <c r="U28" s="197">
        <v>8971</v>
      </c>
      <c r="V28" s="197">
        <v>9543</v>
      </c>
      <c r="W28" s="197">
        <v>8379</v>
      </c>
      <c r="X28" s="197">
        <v>8186</v>
      </c>
      <c r="Y28" s="197">
        <v>7624</v>
      </c>
      <c r="Z28" s="197">
        <v>7723</v>
      </c>
      <c r="AA28" s="197">
        <v>7510</v>
      </c>
      <c r="AB28" s="197">
        <v>7742</v>
      </c>
      <c r="AC28" s="197">
        <v>8037</v>
      </c>
      <c r="AD28" s="197">
        <v>8375</v>
      </c>
      <c r="AE28" s="197">
        <v>8870</v>
      </c>
      <c r="AF28" s="197">
        <v>8355</v>
      </c>
      <c r="AG28" s="197">
        <v>8272</v>
      </c>
      <c r="AH28" s="197">
        <v>8418</v>
      </c>
      <c r="AI28" s="197">
        <v>8365</v>
      </c>
      <c r="AJ28" s="197">
        <v>8558</v>
      </c>
      <c r="AK28" s="197">
        <v>9015</v>
      </c>
      <c r="AL28" s="197">
        <v>9121</v>
      </c>
      <c r="AM28" s="197">
        <v>8987</v>
      </c>
      <c r="AN28" s="197">
        <v>8967</v>
      </c>
      <c r="AO28" s="197">
        <v>8444</v>
      </c>
      <c r="AP28" s="197">
        <v>6371</v>
      </c>
      <c r="AQ28" s="198">
        <v>8300</v>
      </c>
      <c r="AR28" s="197"/>
      <c r="AS28" s="221"/>
      <c r="AT28" s="221"/>
    </row>
    <row r="29" spans="1:46">
      <c r="A29" s="196" t="s">
        <v>333</v>
      </c>
      <c r="B29" s="197">
        <v>6580</v>
      </c>
      <c r="C29" s="197">
        <v>6224</v>
      </c>
      <c r="D29" s="197">
        <v>5822</v>
      </c>
      <c r="E29" s="197">
        <v>6175</v>
      </c>
      <c r="F29" s="197">
        <v>5636</v>
      </c>
      <c r="G29" s="197">
        <v>4895</v>
      </c>
      <c r="H29" s="197">
        <v>4746</v>
      </c>
      <c r="I29" s="197">
        <v>4986</v>
      </c>
      <c r="J29" s="197">
        <v>4734</v>
      </c>
      <c r="K29" s="197">
        <v>5125</v>
      </c>
      <c r="L29" s="197">
        <v>5137</v>
      </c>
      <c r="M29" s="197">
        <v>5475</v>
      </c>
      <c r="N29" s="197">
        <v>5068</v>
      </c>
      <c r="O29" s="197">
        <v>4938</v>
      </c>
      <c r="P29" s="197">
        <v>5230</v>
      </c>
      <c r="Q29" s="197">
        <v>4941</v>
      </c>
      <c r="R29" s="197">
        <v>5644</v>
      </c>
      <c r="S29" s="197">
        <v>5530</v>
      </c>
      <c r="T29" s="197">
        <v>5272</v>
      </c>
      <c r="U29" s="197">
        <v>5693</v>
      </c>
      <c r="V29" s="197">
        <v>5684</v>
      </c>
      <c r="W29" s="197">
        <v>5338</v>
      </c>
      <c r="X29" s="197">
        <v>5269</v>
      </c>
      <c r="Y29" s="197">
        <v>4833</v>
      </c>
      <c r="Z29" s="197">
        <v>4811</v>
      </c>
      <c r="AA29" s="197">
        <v>4318</v>
      </c>
      <c r="AB29" s="197">
        <v>3932</v>
      </c>
      <c r="AC29" s="197">
        <v>4132</v>
      </c>
      <c r="AD29" s="197">
        <v>4759</v>
      </c>
      <c r="AE29" s="197">
        <v>4677</v>
      </c>
      <c r="AF29" s="197">
        <v>4438</v>
      </c>
      <c r="AG29" s="197">
        <v>4684</v>
      </c>
      <c r="AH29" s="197">
        <v>4984</v>
      </c>
      <c r="AI29" s="197">
        <v>4777</v>
      </c>
      <c r="AJ29" s="197">
        <v>4484</v>
      </c>
      <c r="AK29" s="197">
        <v>4795</v>
      </c>
      <c r="AL29" s="197">
        <v>4585</v>
      </c>
      <c r="AM29" s="197">
        <v>4487</v>
      </c>
      <c r="AN29" s="197">
        <v>4413</v>
      </c>
      <c r="AO29" s="197">
        <v>4464</v>
      </c>
      <c r="AP29" s="197">
        <v>3292</v>
      </c>
      <c r="AQ29" s="198">
        <v>4420</v>
      </c>
      <c r="AR29" s="197"/>
      <c r="AS29" s="221"/>
      <c r="AT29" s="221"/>
    </row>
    <row r="30" spans="1:46">
      <c r="A30" s="196" t="s">
        <v>334</v>
      </c>
      <c r="B30" s="197">
        <v>3099</v>
      </c>
      <c r="C30" s="197">
        <v>2821</v>
      </c>
      <c r="D30" s="197">
        <v>2872</v>
      </c>
      <c r="E30" s="197">
        <v>3159</v>
      </c>
      <c r="F30" s="197">
        <v>3058</v>
      </c>
      <c r="G30" s="197">
        <v>2709</v>
      </c>
      <c r="H30" s="197">
        <v>2618</v>
      </c>
      <c r="I30" s="197">
        <v>2666</v>
      </c>
      <c r="J30" s="197">
        <v>2637</v>
      </c>
      <c r="K30" s="197">
        <v>3089</v>
      </c>
      <c r="L30" s="197">
        <v>2683</v>
      </c>
      <c r="M30" s="197">
        <v>2889</v>
      </c>
      <c r="N30" s="197">
        <v>2808</v>
      </c>
      <c r="O30" s="197">
        <v>2839</v>
      </c>
      <c r="P30" s="197">
        <v>2882</v>
      </c>
      <c r="Q30" s="197">
        <v>2788</v>
      </c>
      <c r="R30" s="197">
        <v>2832</v>
      </c>
      <c r="S30" s="197">
        <v>2598</v>
      </c>
      <c r="T30" s="197">
        <v>2772</v>
      </c>
      <c r="U30" s="197">
        <v>2798</v>
      </c>
      <c r="V30" s="197">
        <v>2905</v>
      </c>
      <c r="W30" s="197">
        <v>2694</v>
      </c>
      <c r="X30" s="197">
        <v>2381</v>
      </c>
      <c r="Y30" s="197">
        <v>2860</v>
      </c>
      <c r="Z30" s="197">
        <v>2496</v>
      </c>
      <c r="AA30" s="197">
        <v>2467</v>
      </c>
      <c r="AB30" s="197">
        <v>2449</v>
      </c>
      <c r="AC30" s="197">
        <v>2580</v>
      </c>
      <c r="AD30" s="197">
        <v>2550</v>
      </c>
      <c r="AE30" s="197">
        <v>2811</v>
      </c>
      <c r="AF30" s="197">
        <v>2639</v>
      </c>
      <c r="AG30" s="197">
        <v>2538</v>
      </c>
      <c r="AH30" s="197">
        <v>2779</v>
      </c>
      <c r="AI30" s="197">
        <v>2272</v>
      </c>
      <c r="AJ30" s="197">
        <v>2629</v>
      </c>
      <c r="AK30" s="197">
        <v>2880</v>
      </c>
      <c r="AL30" s="197">
        <v>2603</v>
      </c>
      <c r="AM30" s="197">
        <v>2692</v>
      </c>
      <c r="AN30" s="197">
        <v>2538</v>
      </c>
      <c r="AO30" s="197">
        <v>2661</v>
      </c>
      <c r="AP30" s="197">
        <v>2140</v>
      </c>
      <c r="AQ30" s="198">
        <v>2941</v>
      </c>
      <c r="AR30" s="197"/>
      <c r="AS30" s="221"/>
      <c r="AT30" s="221"/>
    </row>
    <row r="31" spans="1:46">
      <c r="A31" s="200" t="s">
        <v>260</v>
      </c>
      <c r="B31" s="201">
        <v>62689</v>
      </c>
      <c r="C31" s="202">
        <v>56364</v>
      </c>
      <c r="D31" s="202">
        <v>55752</v>
      </c>
      <c r="E31" s="202">
        <v>56942</v>
      </c>
      <c r="F31" s="202">
        <v>51446</v>
      </c>
      <c r="G31" s="202">
        <v>48126</v>
      </c>
      <c r="H31" s="202">
        <v>45101</v>
      </c>
      <c r="I31" s="202">
        <v>45506</v>
      </c>
      <c r="J31" s="202">
        <v>45836</v>
      </c>
      <c r="K31" s="202">
        <v>50177</v>
      </c>
      <c r="L31" s="202">
        <v>48612</v>
      </c>
      <c r="M31" s="202">
        <v>50552</v>
      </c>
      <c r="N31" s="202">
        <v>48350</v>
      </c>
      <c r="O31" s="202">
        <v>47704</v>
      </c>
      <c r="P31" s="202">
        <v>48118</v>
      </c>
      <c r="Q31" s="202">
        <v>45923</v>
      </c>
      <c r="R31" s="202">
        <v>49029</v>
      </c>
      <c r="S31" s="202">
        <v>45805</v>
      </c>
      <c r="T31" s="202">
        <v>45765</v>
      </c>
      <c r="U31" s="202">
        <v>45930</v>
      </c>
      <c r="V31" s="202">
        <v>46192</v>
      </c>
      <c r="W31" s="202">
        <v>43104</v>
      </c>
      <c r="X31" s="202">
        <v>41448</v>
      </c>
      <c r="Y31" s="202">
        <v>40885</v>
      </c>
      <c r="Z31" s="202">
        <v>39549</v>
      </c>
      <c r="AA31" s="202">
        <v>38775</v>
      </c>
      <c r="AB31" s="202">
        <v>37538</v>
      </c>
      <c r="AC31" s="202">
        <v>40530</v>
      </c>
      <c r="AD31" s="202">
        <v>42554</v>
      </c>
      <c r="AE31" s="202">
        <v>43191</v>
      </c>
      <c r="AF31" s="202">
        <v>42208</v>
      </c>
      <c r="AG31" s="202">
        <v>43184</v>
      </c>
      <c r="AH31" s="202">
        <v>43824</v>
      </c>
      <c r="AI31" s="202">
        <f t="shared" ref="AI31:AQ31" si="3">SUM(AI23:AI30)</f>
        <v>41751</v>
      </c>
      <c r="AJ31" s="202">
        <f t="shared" si="3"/>
        <v>44087</v>
      </c>
      <c r="AK31" s="202">
        <f t="shared" si="3"/>
        <v>45388</v>
      </c>
      <c r="AL31" s="202">
        <f t="shared" si="3"/>
        <v>44332</v>
      </c>
      <c r="AM31" s="202">
        <f t="shared" si="3"/>
        <v>43920</v>
      </c>
      <c r="AN31" s="202">
        <f t="shared" si="3"/>
        <v>43766</v>
      </c>
      <c r="AO31" s="202">
        <f t="shared" si="3"/>
        <v>43676</v>
      </c>
      <c r="AP31" s="202">
        <f t="shared" si="3"/>
        <v>34307</v>
      </c>
      <c r="AQ31" s="203">
        <f t="shared" si="3"/>
        <v>45901</v>
      </c>
      <c r="AR31" s="197"/>
      <c r="AS31" s="221"/>
      <c r="AT31" s="221"/>
    </row>
    <row r="32" spans="1:46">
      <c r="A32" s="193" t="s">
        <v>335</v>
      </c>
      <c r="B32" s="197"/>
      <c r="C32" s="197"/>
      <c r="D32" s="197"/>
      <c r="E32" s="197"/>
      <c r="F32" s="197"/>
      <c r="G32" s="197"/>
      <c r="H32" s="197"/>
      <c r="I32" s="197"/>
      <c r="J32" s="197"/>
      <c r="K32" s="197"/>
      <c r="L32" s="197"/>
      <c r="M32" s="197"/>
      <c r="N32" s="197"/>
      <c r="O32" s="197"/>
      <c r="P32" s="197"/>
      <c r="Q32" s="197"/>
      <c r="R32" s="197"/>
      <c r="S32" s="197"/>
      <c r="T32" s="197"/>
      <c r="U32" s="197"/>
      <c r="V32" s="197"/>
      <c r="W32" s="197"/>
      <c r="X32" s="197"/>
      <c r="Y32" s="197"/>
      <c r="Z32" s="197"/>
      <c r="AA32" s="197"/>
      <c r="AB32" s="197"/>
      <c r="AC32" s="197"/>
      <c r="AD32" s="197"/>
      <c r="AE32" s="197"/>
      <c r="AF32" s="197"/>
      <c r="AG32" s="197"/>
      <c r="AH32" s="197"/>
      <c r="AI32" s="197"/>
      <c r="AJ32" s="197"/>
      <c r="AK32" s="194"/>
      <c r="AL32" s="194"/>
      <c r="AM32" s="194"/>
      <c r="AN32" s="194"/>
      <c r="AO32" s="194"/>
      <c r="AP32" s="194"/>
      <c r="AQ32" s="198"/>
      <c r="AR32" s="197"/>
      <c r="AS32" s="221"/>
      <c r="AT32" s="221"/>
    </row>
    <row r="33" spans="1:46">
      <c r="A33" s="196" t="s">
        <v>336</v>
      </c>
      <c r="B33" s="197">
        <v>14999</v>
      </c>
      <c r="C33" s="197">
        <v>14498</v>
      </c>
      <c r="D33" s="197">
        <v>13195</v>
      </c>
      <c r="E33" s="197">
        <v>13061</v>
      </c>
      <c r="F33" s="197">
        <v>11929</v>
      </c>
      <c r="G33" s="197">
        <v>10387</v>
      </c>
      <c r="H33" s="197">
        <v>9784</v>
      </c>
      <c r="I33" s="197">
        <v>8526</v>
      </c>
      <c r="J33" s="197">
        <v>9876</v>
      </c>
      <c r="K33" s="197">
        <v>9768</v>
      </c>
      <c r="L33" s="197">
        <v>12616</v>
      </c>
      <c r="M33" s="197">
        <v>13565</v>
      </c>
      <c r="N33" s="197">
        <v>11173</v>
      </c>
      <c r="O33" s="197">
        <v>11168</v>
      </c>
      <c r="P33" s="197">
        <v>11373</v>
      </c>
      <c r="Q33" s="197">
        <v>11648</v>
      </c>
      <c r="R33" s="197">
        <v>11650</v>
      </c>
      <c r="S33" s="197">
        <v>11008</v>
      </c>
      <c r="T33" s="197">
        <v>12480</v>
      </c>
      <c r="U33" s="197">
        <v>12483</v>
      </c>
      <c r="V33" s="197">
        <v>12228</v>
      </c>
      <c r="W33" s="197">
        <v>11603</v>
      </c>
      <c r="X33" s="197">
        <v>11103</v>
      </c>
      <c r="Y33" s="197">
        <v>10554</v>
      </c>
      <c r="Z33" s="197">
        <v>10743</v>
      </c>
      <c r="AA33" s="197">
        <v>9842</v>
      </c>
      <c r="AB33" s="197">
        <v>9949</v>
      </c>
      <c r="AC33" s="197">
        <v>9689</v>
      </c>
      <c r="AD33" s="197">
        <v>10527</v>
      </c>
      <c r="AE33" s="197">
        <v>9958</v>
      </c>
      <c r="AF33" s="197">
        <v>9343</v>
      </c>
      <c r="AG33" s="197">
        <v>9967</v>
      </c>
      <c r="AH33" s="197">
        <v>9842</v>
      </c>
      <c r="AI33" s="197">
        <v>10143</v>
      </c>
      <c r="AJ33" s="197">
        <v>10083</v>
      </c>
      <c r="AK33" s="197">
        <v>10609</v>
      </c>
      <c r="AL33" s="197">
        <v>10751</v>
      </c>
      <c r="AM33" s="197">
        <v>10886</v>
      </c>
      <c r="AN33" s="197">
        <v>11148</v>
      </c>
      <c r="AO33" s="197">
        <v>11018</v>
      </c>
      <c r="AP33" s="197">
        <v>7913</v>
      </c>
      <c r="AQ33" s="198">
        <v>9071</v>
      </c>
      <c r="AR33" s="197"/>
      <c r="AS33" s="221"/>
      <c r="AT33" s="221"/>
    </row>
    <row r="34" spans="1:46">
      <c r="A34" s="196" t="s">
        <v>337</v>
      </c>
      <c r="B34" s="197">
        <v>10412</v>
      </c>
      <c r="C34" s="197">
        <v>9204</v>
      </c>
      <c r="D34" s="197">
        <v>7402</v>
      </c>
      <c r="E34" s="197">
        <v>8408</v>
      </c>
      <c r="F34" s="197">
        <v>8057</v>
      </c>
      <c r="G34" s="197">
        <v>7777</v>
      </c>
      <c r="H34" s="197">
        <v>7152</v>
      </c>
      <c r="I34" s="197">
        <v>8267</v>
      </c>
      <c r="J34" s="197">
        <v>8172</v>
      </c>
      <c r="K34" s="197">
        <v>8834</v>
      </c>
      <c r="L34" s="197">
        <v>6826</v>
      </c>
      <c r="M34" s="197">
        <v>7059</v>
      </c>
      <c r="N34" s="197">
        <v>8806</v>
      </c>
      <c r="O34" s="197">
        <v>8239</v>
      </c>
      <c r="P34" s="197">
        <v>8487</v>
      </c>
      <c r="Q34" s="197">
        <v>8654</v>
      </c>
      <c r="R34" s="197">
        <v>8573</v>
      </c>
      <c r="S34" s="197">
        <v>8804</v>
      </c>
      <c r="T34" s="197">
        <v>8570</v>
      </c>
      <c r="U34" s="197">
        <v>8632</v>
      </c>
      <c r="V34" s="197">
        <v>7916</v>
      </c>
      <c r="W34" s="197">
        <v>8453</v>
      </c>
      <c r="X34" s="197">
        <v>8720</v>
      </c>
      <c r="Y34" s="197">
        <v>8964</v>
      </c>
      <c r="Z34" s="197">
        <v>9140</v>
      </c>
      <c r="AA34" s="197">
        <v>8715</v>
      </c>
      <c r="AB34" s="197">
        <v>8791</v>
      </c>
      <c r="AC34" s="197">
        <v>9590</v>
      </c>
      <c r="AD34" s="197">
        <v>10206</v>
      </c>
      <c r="AE34" s="197">
        <v>9983</v>
      </c>
      <c r="AF34" s="197">
        <v>9709</v>
      </c>
      <c r="AG34" s="197">
        <v>9999</v>
      </c>
      <c r="AH34" s="197">
        <v>10334</v>
      </c>
      <c r="AI34" s="197">
        <v>10578</v>
      </c>
      <c r="AJ34" s="197">
        <v>10817</v>
      </c>
      <c r="AK34" s="197">
        <v>11191</v>
      </c>
      <c r="AL34" s="197">
        <v>10851</v>
      </c>
      <c r="AM34" s="197">
        <v>10570</v>
      </c>
      <c r="AN34" s="197">
        <v>10388</v>
      </c>
      <c r="AO34" s="197">
        <v>10111</v>
      </c>
      <c r="AP34" s="197">
        <v>7415</v>
      </c>
      <c r="AQ34" s="198">
        <v>10593</v>
      </c>
      <c r="AR34" s="197"/>
      <c r="AS34" s="221"/>
      <c r="AT34" s="221"/>
    </row>
    <row r="35" spans="1:46">
      <c r="A35" s="196" t="s">
        <v>338</v>
      </c>
      <c r="B35" s="197">
        <v>10970</v>
      </c>
      <c r="C35" s="197">
        <v>10251</v>
      </c>
      <c r="D35" s="197">
        <v>9763</v>
      </c>
      <c r="E35" s="197">
        <v>9838</v>
      </c>
      <c r="F35" s="197">
        <v>9526</v>
      </c>
      <c r="G35" s="197">
        <v>8861</v>
      </c>
      <c r="H35" s="197">
        <v>8999</v>
      </c>
      <c r="I35" s="197">
        <v>7613</v>
      </c>
      <c r="J35" s="197">
        <v>7750</v>
      </c>
      <c r="K35" s="197">
        <v>8250</v>
      </c>
      <c r="L35" s="197">
        <v>10392</v>
      </c>
      <c r="M35" s="197">
        <v>10446</v>
      </c>
      <c r="N35" s="197">
        <v>8727</v>
      </c>
      <c r="O35" s="197">
        <v>9098</v>
      </c>
      <c r="P35" s="197">
        <v>8988</v>
      </c>
      <c r="Q35" s="197">
        <v>7955</v>
      </c>
      <c r="R35" s="197">
        <v>8615</v>
      </c>
      <c r="S35" s="197">
        <v>8819</v>
      </c>
      <c r="T35" s="197">
        <v>9320</v>
      </c>
      <c r="U35" s="197">
        <v>8897</v>
      </c>
      <c r="V35" s="197">
        <v>8125</v>
      </c>
      <c r="W35" s="197">
        <v>8817</v>
      </c>
      <c r="X35" s="197">
        <v>8977</v>
      </c>
      <c r="Y35" s="197">
        <v>8047</v>
      </c>
      <c r="Z35" s="197">
        <v>7965</v>
      </c>
      <c r="AA35" s="197">
        <v>7747</v>
      </c>
      <c r="AB35" s="197">
        <v>7934</v>
      </c>
      <c r="AC35" s="197">
        <v>7769</v>
      </c>
      <c r="AD35" s="197">
        <v>8391</v>
      </c>
      <c r="AE35" s="197">
        <v>8640</v>
      </c>
      <c r="AF35" s="197">
        <v>8024</v>
      </c>
      <c r="AG35" s="197">
        <v>8357</v>
      </c>
      <c r="AH35" s="197">
        <v>8491</v>
      </c>
      <c r="AI35" s="197">
        <v>7887</v>
      </c>
      <c r="AJ35" s="197">
        <v>7631</v>
      </c>
      <c r="AK35" s="197">
        <v>7601</v>
      </c>
      <c r="AL35" s="197">
        <v>8331</v>
      </c>
      <c r="AM35" s="197">
        <v>8292</v>
      </c>
      <c r="AN35" s="197">
        <v>8063</v>
      </c>
      <c r="AO35" s="197">
        <v>7792</v>
      </c>
      <c r="AP35" s="197">
        <v>6279</v>
      </c>
      <c r="AQ35" s="198">
        <v>7972</v>
      </c>
      <c r="AR35" s="197"/>
      <c r="AS35" s="221"/>
      <c r="AT35" s="221"/>
    </row>
    <row r="36" spans="1:46">
      <c r="A36" s="196" t="s">
        <v>339</v>
      </c>
      <c r="B36" s="197">
        <v>6668</v>
      </c>
      <c r="C36" s="197">
        <v>5647</v>
      </c>
      <c r="D36" s="197">
        <v>5469</v>
      </c>
      <c r="E36" s="197">
        <v>5584</v>
      </c>
      <c r="F36" s="197">
        <v>5461</v>
      </c>
      <c r="G36" s="197">
        <v>5157</v>
      </c>
      <c r="H36" s="197">
        <v>4316</v>
      </c>
      <c r="I36" s="197">
        <v>4423</v>
      </c>
      <c r="J36" s="197">
        <v>4827</v>
      </c>
      <c r="K36" s="197">
        <v>4745</v>
      </c>
      <c r="L36" s="197">
        <v>5725</v>
      </c>
      <c r="M36" s="197">
        <v>6018</v>
      </c>
      <c r="N36" s="197">
        <v>4895</v>
      </c>
      <c r="O36" s="197">
        <v>4600</v>
      </c>
      <c r="P36" s="197">
        <v>4713</v>
      </c>
      <c r="Q36" s="197">
        <v>4330</v>
      </c>
      <c r="R36" s="197">
        <v>4803</v>
      </c>
      <c r="S36" s="197">
        <v>4534</v>
      </c>
      <c r="T36" s="197">
        <v>4693</v>
      </c>
      <c r="U36" s="197">
        <v>4705</v>
      </c>
      <c r="V36" s="197">
        <v>4656</v>
      </c>
      <c r="W36" s="197">
        <v>4490</v>
      </c>
      <c r="X36" s="197">
        <v>4800</v>
      </c>
      <c r="Y36" s="197">
        <v>4448</v>
      </c>
      <c r="Z36" s="197">
        <v>4226</v>
      </c>
      <c r="AA36" s="197">
        <v>4266</v>
      </c>
      <c r="AB36" s="197">
        <v>4254</v>
      </c>
      <c r="AC36" s="197">
        <v>4438</v>
      </c>
      <c r="AD36" s="197">
        <v>4583</v>
      </c>
      <c r="AE36" s="197">
        <v>4267</v>
      </c>
      <c r="AF36" s="197">
        <v>4239</v>
      </c>
      <c r="AG36" s="197">
        <v>4598</v>
      </c>
      <c r="AH36" s="197">
        <v>4536</v>
      </c>
      <c r="AI36" s="197">
        <v>4589</v>
      </c>
      <c r="AJ36" s="197">
        <v>4474</v>
      </c>
      <c r="AK36" s="197">
        <v>4683</v>
      </c>
      <c r="AL36" s="197">
        <v>4700</v>
      </c>
      <c r="AM36" s="197">
        <v>4876</v>
      </c>
      <c r="AN36" s="197">
        <v>4541</v>
      </c>
      <c r="AO36" s="197">
        <v>4721</v>
      </c>
      <c r="AP36" s="197">
        <v>3948</v>
      </c>
      <c r="AQ36" s="198">
        <v>5108</v>
      </c>
      <c r="AR36" s="197"/>
      <c r="AS36" s="221"/>
      <c r="AT36" s="221"/>
    </row>
    <row r="37" spans="1:46">
      <c r="A37" s="196" t="s">
        <v>340</v>
      </c>
      <c r="B37" s="197">
        <v>30118</v>
      </c>
      <c r="C37" s="197">
        <v>27585</v>
      </c>
      <c r="D37" s="197">
        <v>22989</v>
      </c>
      <c r="E37" s="197">
        <v>24526</v>
      </c>
      <c r="F37" s="197">
        <v>21987</v>
      </c>
      <c r="G37" s="197">
        <v>24238</v>
      </c>
      <c r="H37" s="197">
        <v>20707</v>
      </c>
      <c r="I37" s="197">
        <v>20247</v>
      </c>
      <c r="J37" s="197">
        <v>19190</v>
      </c>
      <c r="K37" s="197">
        <v>20378</v>
      </c>
      <c r="L37" s="197">
        <v>14576</v>
      </c>
      <c r="M37" s="197">
        <v>15285</v>
      </c>
      <c r="N37" s="197">
        <v>21846</v>
      </c>
      <c r="O37" s="197">
        <v>21965</v>
      </c>
      <c r="P37" s="197">
        <v>22193</v>
      </c>
      <c r="Q37" s="197">
        <v>21565</v>
      </c>
      <c r="R37" s="197">
        <v>23221</v>
      </c>
      <c r="S37" s="197">
        <v>21654</v>
      </c>
      <c r="T37" s="197">
        <v>20687</v>
      </c>
      <c r="U37" s="197">
        <v>21658</v>
      </c>
      <c r="V37" s="197">
        <v>21148</v>
      </c>
      <c r="W37" s="197">
        <v>21355</v>
      </c>
      <c r="X37" s="197">
        <v>20415</v>
      </c>
      <c r="Y37" s="197">
        <v>19443</v>
      </c>
      <c r="Z37" s="197">
        <v>20691</v>
      </c>
      <c r="AA37" s="197">
        <v>18069</v>
      </c>
      <c r="AB37" s="197">
        <v>18633</v>
      </c>
      <c r="AC37" s="197">
        <v>18729</v>
      </c>
      <c r="AD37" s="197">
        <v>17979</v>
      </c>
      <c r="AE37" s="197">
        <v>19187</v>
      </c>
      <c r="AF37" s="197">
        <v>19483</v>
      </c>
      <c r="AG37" s="197">
        <v>21916</v>
      </c>
      <c r="AH37" s="197">
        <v>21927</v>
      </c>
      <c r="AI37" s="197">
        <v>21268</v>
      </c>
      <c r="AJ37" s="197">
        <v>20932</v>
      </c>
      <c r="AK37" s="197">
        <v>22645</v>
      </c>
      <c r="AL37" s="197">
        <v>21102</v>
      </c>
      <c r="AM37" s="197">
        <v>21608</v>
      </c>
      <c r="AN37" s="197">
        <v>19467</v>
      </c>
      <c r="AO37" s="197">
        <v>19488</v>
      </c>
      <c r="AP37" s="197">
        <v>14668</v>
      </c>
      <c r="AQ37" s="198">
        <v>22709</v>
      </c>
      <c r="AR37" s="197"/>
      <c r="AS37" s="221"/>
      <c r="AT37" s="221"/>
    </row>
    <row r="38" spans="1:46">
      <c r="A38" s="200" t="s">
        <v>318</v>
      </c>
      <c r="B38" s="201">
        <v>73167</v>
      </c>
      <c r="C38" s="202">
        <v>67185</v>
      </c>
      <c r="D38" s="202">
        <v>58818</v>
      </c>
      <c r="E38" s="202">
        <v>61417</v>
      </c>
      <c r="F38" s="202">
        <v>56960</v>
      </c>
      <c r="G38" s="202">
        <v>56420</v>
      </c>
      <c r="H38" s="202">
        <v>50958</v>
      </c>
      <c r="I38" s="202">
        <v>49076</v>
      </c>
      <c r="J38" s="202">
        <v>49815</v>
      </c>
      <c r="K38" s="202">
        <v>51975</v>
      </c>
      <c r="L38" s="202">
        <v>50135</v>
      </c>
      <c r="M38" s="202">
        <v>52373</v>
      </c>
      <c r="N38" s="202">
        <v>55447</v>
      </c>
      <c r="O38" s="202">
        <v>55070</v>
      </c>
      <c r="P38" s="202">
        <v>55754</v>
      </c>
      <c r="Q38" s="202">
        <v>54152</v>
      </c>
      <c r="R38" s="202">
        <v>56862</v>
      </c>
      <c r="S38" s="202">
        <v>54819</v>
      </c>
      <c r="T38" s="202">
        <v>55750</v>
      </c>
      <c r="U38" s="202">
        <v>56375</v>
      </c>
      <c r="V38" s="202">
        <v>54073</v>
      </c>
      <c r="W38" s="202">
        <v>54718</v>
      </c>
      <c r="X38" s="202">
        <v>54015</v>
      </c>
      <c r="Y38" s="202">
        <v>51456</v>
      </c>
      <c r="Z38" s="202">
        <v>52765</v>
      </c>
      <c r="AA38" s="202">
        <v>48639</v>
      </c>
      <c r="AB38" s="202">
        <v>49561</v>
      </c>
      <c r="AC38" s="202">
        <v>50215</v>
      </c>
      <c r="AD38" s="202">
        <v>51686</v>
      </c>
      <c r="AE38" s="202">
        <v>52035</v>
      </c>
      <c r="AF38" s="202">
        <v>50798</v>
      </c>
      <c r="AG38" s="202">
        <v>54837</v>
      </c>
      <c r="AH38" s="202">
        <v>55130</v>
      </c>
      <c r="AI38" s="202">
        <f t="shared" ref="AI38:AQ38" si="4">SUM(AI33:AI37)</f>
        <v>54465</v>
      </c>
      <c r="AJ38" s="202">
        <f t="shared" si="4"/>
        <v>53937</v>
      </c>
      <c r="AK38" s="202">
        <f t="shared" si="4"/>
        <v>56729</v>
      </c>
      <c r="AL38" s="202">
        <f t="shared" si="4"/>
        <v>55735</v>
      </c>
      <c r="AM38" s="202">
        <f t="shared" si="4"/>
        <v>56232</v>
      </c>
      <c r="AN38" s="202">
        <f t="shared" si="4"/>
        <v>53607</v>
      </c>
      <c r="AO38" s="202">
        <f t="shared" si="4"/>
        <v>53130</v>
      </c>
      <c r="AP38" s="202">
        <f t="shared" si="4"/>
        <v>40223</v>
      </c>
      <c r="AQ38" s="203">
        <f t="shared" si="4"/>
        <v>55453</v>
      </c>
      <c r="AR38" s="197"/>
      <c r="AS38" s="221"/>
      <c r="AT38" s="221"/>
    </row>
    <row r="39" spans="1:46">
      <c r="A39" s="193" t="s">
        <v>341</v>
      </c>
      <c r="B39" s="197"/>
      <c r="C39" s="197"/>
      <c r="D39" s="197"/>
      <c r="E39" s="197"/>
      <c r="F39" s="197"/>
      <c r="G39" s="197"/>
      <c r="H39" s="197"/>
      <c r="I39" s="197"/>
      <c r="J39" s="197"/>
      <c r="K39" s="197"/>
      <c r="L39" s="197"/>
      <c r="M39" s="197"/>
      <c r="N39" s="197"/>
      <c r="O39" s="197"/>
      <c r="P39" s="197"/>
      <c r="Q39" s="197"/>
      <c r="R39" s="197"/>
      <c r="S39" s="197"/>
      <c r="T39" s="197"/>
      <c r="U39" s="197"/>
      <c r="V39" s="197"/>
      <c r="W39" s="197"/>
      <c r="X39" s="197"/>
      <c r="Y39" s="197"/>
      <c r="Z39" s="197"/>
      <c r="AA39" s="197"/>
      <c r="AB39" s="197"/>
      <c r="AC39" s="197"/>
      <c r="AD39" s="197"/>
      <c r="AE39" s="197"/>
      <c r="AF39" s="197"/>
      <c r="AG39" s="197"/>
      <c r="AH39" s="197"/>
      <c r="AI39" s="197"/>
      <c r="AJ39" s="197"/>
      <c r="AK39" s="194"/>
      <c r="AL39" s="194"/>
      <c r="AM39" s="194"/>
      <c r="AN39" s="194"/>
      <c r="AO39" s="194"/>
      <c r="AP39" s="194"/>
      <c r="AQ39" s="198"/>
      <c r="AR39" s="197"/>
      <c r="AS39" s="221"/>
      <c r="AT39" s="221"/>
    </row>
    <row r="40" spans="1:46">
      <c r="A40" s="196" t="s">
        <v>342</v>
      </c>
      <c r="B40" s="197">
        <v>12122</v>
      </c>
      <c r="C40" s="197">
        <v>11171</v>
      </c>
      <c r="D40" s="197">
        <v>10361</v>
      </c>
      <c r="E40" s="197">
        <v>10516</v>
      </c>
      <c r="F40" s="197">
        <v>9701</v>
      </c>
      <c r="G40" s="197">
        <v>9885</v>
      </c>
      <c r="H40" s="197">
        <v>9564</v>
      </c>
      <c r="I40" s="197">
        <v>8846</v>
      </c>
      <c r="J40" s="197">
        <v>9134</v>
      </c>
      <c r="K40" s="197">
        <v>10132</v>
      </c>
      <c r="L40" s="197">
        <v>10269</v>
      </c>
      <c r="M40" s="197">
        <v>10515</v>
      </c>
      <c r="N40" s="197">
        <v>9119</v>
      </c>
      <c r="O40" s="197">
        <v>8890</v>
      </c>
      <c r="P40" s="197">
        <v>9415</v>
      </c>
      <c r="Q40" s="197">
        <v>9024</v>
      </c>
      <c r="R40" s="197">
        <v>9258</v>
      </c>
      <c r="S40" s="197">
        <v>8781</v>
      </c>
      <c r="T40" s="197">
        <v>8918</v>
      </c>
      <c r="U40" s="197">
        <v>9346</v>
      </c>
      <c r="V40" s="197">
        <v>9141</v>
      </c>
      <c r="W40" s="197">
        <v>9530</v>
      </c>
      <c r="X40" s="197">
        <v>9313</v>
      </c>
      <c r="Y40" s="197">
        <v>7892</v>
      </c>
      <c r="Z40" s="197">
        <v>7787</v>
      </c>
      <c r="AA40" s="197">
        <v>7156</v>
      </c>
      <c r="AB40" s="197">
        <v>7422</v>
      </c>
      <c r="AC40" s="197">
        <v>8018</v>
      </c>
      <c r="AD40" s="197">
        <v>8461</v>
      </c>
      <c r="AE40" s="197">
        <v>8233</v>
      </c>
      <c r="AF40" s="197">
        <v>7445</v>
      </c>
      <c r="AG40" s="197">
        <v>8398</v>
      </c>
      <c r="AH40" s="197">
        <v>8177</v>
      </c>
      <c r="AI40" s="197">
        <v>7761</v>
      </c>
      <c r="AJ40" s="197">
        <v>8177</v>
      </c>
      <c r="AK40" s="197">
        <v>7974</v>
      </c>
      <c r="AL40" s="197">
        <v>7980</v>
      </c>
      <c r="AM40" s="197">
        <v>8895</v>
      </c>
      <c r="AN40" s="197">
        <v>7876</v>
      </c>
      <c r="AO40" s="197">
        <v>7459</v>
      </c>
      <c r="AP40" s="197">
        <v>6274</v>
      </c>
      <c r="AQ40" s="198">
        <v>7383</v>
      </c>
      <c r="AR40" s="197"/>
      <c r="AS40" s="221"/>
      <c r="AT40" s="221"/>
    </row>
    <row r="41" spans="1:46">
      <c r="A41" s="196" t="s">
        <v>343</v>
      </c>
      <c r="B41" s="197">
        <v>52832</v>
      </c>
      <c r="C41" s="197">
        <v>48771</v>
      </c>
      <c r="D41" s="197">
        <v>46714</v>
      </c>
      <c r="E41" s="197">
        <v>44583</v>
      </c>
      <c r="F41" s="197">
        <v>40442</v>
      </c>
      <c r="G41" s="197">
        <v>37481</v>
      </c>
      <c r="H41" s="197">
        <v>37334</v>
      </c>
      <c r="I41" s="197">
        <v>35292</v>
      </c>
      <c r="J41" s="197">
        <v>36509</v>
      </c>
      <c r="K41" s="197">
        <v>40399</v>
      </c>
      <c r="L41" s="197">
        <v>40574</v>
      </c>
      <c r="M41" s="197">
        <v>41767</v>
      </c>
      <c r="N41" s="197">
        <v>42585</v>
      </c>
      <c r="O41" s="197">
        <v>40394</v>
      </c>
      <c r="P41" s="197">
        <v>40182</v>
      </c>
      <c r="Q41" s="197">
        <v>35199</v>
      </c>
      <c r="R41" s="197">
        <v>40584</v>
      </c>
      <c r="S41" s="197">
        <v>40849</v>
      </c>
      <c r="T41" s="197">
        <v>39630</v>
      </c>
      <c r="U41" s="197">
        <v>40520</v>
      </c>
      <c r="V41" s="197">
        <v>40338</v>
      </c>
      <c r="W41" s="197">
        <v>38053</v>
      </c>
      <c r="X41" s="197">
        <v>37474</v>
      </c>
      <c r="Y41" s="197">
        <v>34100</v>
      </c>
      <c r="Z41" s="197">
        <v>37419</v>
      </c>
      <c r="AA41" s="197">
        <v>34330</v>
      </c>
      <c r="AB41" s="197">
        <v>34771</v>
      </c>
      <c r="AC41" s="197">
        <v>37570</v>
      </c>
      <c r="AD41" s="197">
        <v>36686</v>
      </c>
      <c r="AE41" s="197">
        <v>36587</v>
      </c>
      <c r="AF41" s="197">
        <v>37398</v>
      </c>
      <c r="AG41" s="197">
        <v>38839</v>
      </c>
      <c r="AH41" s="197">
        <v>40352</v>
      </c>
      <c r="AI41" s="197">
        <v>39162</v>
      </c>
      <c r="AJ41" s="197">
        <v>41894</v>
      </c>
      <c r="AK41" s="197">
        <v>43845</v>
      </c>
      <c r="AL41" s="197">
        <v>42290</v>
      </c>
      <c r="AM41" s="197">
        <v>43115</v>
      </c>
      <c r="AN41" s="197">
        <v>43409</v>
      </c>
      <c r="AO41" s="197">
        <v>42050</v>
      </c>
      <c r="AP41" s="197">
        <v>32089</v>
      </c>
      <c r="AQ41" s="198">
        <v>43752</v>
      </c>
      <c r="AR41" s="197"/>
      <c r="AS41" s="221"/>
      <c r="AT41" s="221"/>
    </row>
    <row r="42" spans="1:46">
      <c r="A42" s="196" t="s">
        <v>344</v>
      </c>
      <c r="B42" s="197">
        <v>12980</v>
      </c>
      <c r="C42" s="197">
        <v>11047</v>
      </c>
      <c r="D42" s="197">
        <v>10810</v>
      </c>
      <c r="E42" s="197">
        <v>11641</v>
      </c>
      <c r="F42" s="197">
        <v>10593</v>
      </c>
      <c r="G42" s="197">
        <v>12291</v>
      </c>
      <c r="H42" s="197">
        <v>9797</v>
      </c>
      <c r="I42" s="197">
        <v>9219</v>
      </c>
      <c r="J42" s="197">
        <v>10333</v>
      </c>
      <c r="K42" s="197">
        <v>10672</v>
      </c>
      <c r="L42" s="197">
        <v>11217</v>
      </c>
      <c r="M42" s="197">
        <v>11700</v>
      </c>
      <c r="N42" s="197">
        <v>11699</v>
      </c>
      <c r="O42" s="197">
        <v>11927</v>
      </c>
      <c r="P42" s="197">
        <v>12002</v>
      </c>
      <c r="Q42" s="197">
        <v>10436</v>
      </c>
      <c r="R42" s="197">
        <v>11187</v>
      </c>
      <c r="S42" s="197">
        <v>12040</v>
      </c>
      <c r="T42" s="197">
        <v>11784</v>
      </c>
      <c r="U42" s="197">
        <v>11766</v>
      </c>
      <c r="V42" s="197">
        <v>11183</v>
      </c>
      <c r="W42" s="197">
        <v>12397</v>
      </c>
      <c r="X42" s="197">
        <v>10189</v>
      </c>
      <c r="Y42" s="197">
        <v>9735</v>
      </c>
      <c r="Z42" s="197">
        <v>11160</v>
      </c>
      <c r="AA42" s="197">
        <v>10009</v>
      </c>
      <c r="AB42" s="197">
        <v>11187</v>
      </c>
      <c r="AC42" s="197">
        <v>12368</v>
      </c>
      <c r="AD42" s="197">
        <v>12873</v>
      </c>
      <c r="AE42" s="197">
        <v>12467</v>
      </c>
      <c r="AF42" s="197">
        <v>11756</v>
      </c>
      <c r="AG42" s="197">
        <v>12412</v>
      </c>
      <c r="AH42" s="197">
        <v>12107</v>
      </c>
      <c r="AI42" s="197">
        <v>11872</v>
      </c>
      <c r="AJ42" s="197">
        <v>12854</v>
      </c>
      <c r="AK42" s="197">
        <v>12985</v>
      </c>
      <c r="AL42" s="197">
        <v>12404</v>
      </c>
      <c r="AM42" s="197">
        <v>13108</v>
      </c>
      <c r="AN42" s="197">
        <v>13581</v>
      </c>
      <c r="AO42" s="197">
        <v>13996</v>
      </c>
      <c r="AP42" s="197">
        <v>10717</v>
      </c>
      <c r="AQ42" s="198">
        <v>14750</v>
      </c>
      <c r="AR42" s="197"/>
      <c r="AS42" s="221"/>
      <c r="AT42" s="221"/>
    </row>
    <row r="43" spans="1:46">
      <c r="A43" s="196" t="s">
        <v>345</v>
      </c>
      <c r="B43" s="197">
        <v>30138</v>
      </c>
      <c r="C43" s="197">
        <v>27718</v>
      </c>
      <c r="D43" s="197">
        <v>27782</v>
      </c>
      <c r="E43" s="197">
        <v>26075</v>
      </c>
      <c r="F43" s="197">
        <v>24160</v>
      </c>
      <c r="G43" s="197">
        <v>22587</v>
      </c>
      <c r="H43" s="197">
        <v>21664</v>
      </c>
      <c r="I43" s="197">
        <v>21638</v>
      </c>
      <c r="J43" s="197">
        <v>22644</v>
      </c>
      <c r="K43" s="197">
        <v>24104</v>
      </c>
      <c r="L43" s="197">
        <v>21673</v>
      </c>
      <c r="M43" s="197">
        <v>22906</v>
      </c>
      <c r="N43" s="197">
        <v>23804</v>
      </c>
      <c r="O43" s="197">
        <v>23055</v>
      </c>
      <c r="P43" s="197">
        <v>22504</v>
      </c>
      <c r="Q43" s="197">
        <v>19930</v>
      </c>
      <c r="R43" s="197">
        <v>24432</v>
      </c>
      <c r="S43" s="197">
        <v>23270</v>
      </c>
      <c r="T43" s="197">
        <v>24384</v>
      </c>
      <c r="U43" s="197">
        <v>24031</v>
      </c>
      <c r="V43" s="197">
        <v>24543</v>
      </c>
      <c r="W43" s="197">
        <v>24531</v>
      </c>
      <c r="X43" s="197">
        <v>22482</v>
      </c>
      <c r="Y43" s="197">
        <v>22626</v>
      </c>
      <c r="Z43" s="197">
        <v>23926</v>
      </c>
      <c r="AA43" s="197">
        <v>21662</v>
      </c>
      <c r="AB43" s="197">
        <v>22507</v>
      </c>
      <c r="AC43" s="197">
        <v>23143</v>
      </c>
      <c r="AD43" s="197">
        <v>22863</v>
      </c>
      <c r="AE43" s="197">
        <v>15894</v>
      </c>
      <c r="AF43" s="197">
        <v>19031</v>
      </c>
      <c r="AG43" s="197">
        <v>21198</v>
      </c>
      <c r="AH43" s="197">
        <v>21161</v>
      </c>
      <c r="AI43" s="197">
        <v>20380</v>
      </c>
      <c r="AJ43" s="197">
        <v>22854</v>
      </c>
      <c r="AK43" s="197">
        <v>22996</v>
      </c>
      <c r="AL43" s="197">
        <v>23428</v>
      </c>
      <c r="AM43" s="197">
        <v>23626</v>
      </c>
      <c r="AN43" s="197">
        <v>24050</v>
      </c>
      <c r="AO43" s="197">
        <v>23742</v>
      </c>
      <c r="AP43" s="197">
        <v>18035</v>
      </c>
      <c r="AQ43" s="198">
        <v>26514</v>
      </c>
      <c r="AR43" s="197"/>
      <c r="AS43" s="221"/>
      <c r="AT43" s="221"/>
    </row>
    <row r="44" spans="1:46">
      <c r="A44" s="196" t="s">
        <v>346</v>
      </c>
      <c r="B44" s="197">
        <v>9748</v>
      </c>
      <c r="C44" s="197">
        <v>9330</v>
      </c>
      <c r="D44" s="197">
        <v>9140</v>
      </c>
      <c r="E44" s="197">
        <v>9349</v>
      </c>
      <c r="F44" s="197">
        <v>7986</v>
      </c>
      <c r="G44" s="197">
        <v>9225</v>
      </c>
      <c r="H44" s="197">
        <v>8199</v>
      </c>
      <c r="I44" s="197">
        <v>6582</v>
      </c>
      <c r="J44" s="197">
        <v>7546</v>
      </c>
      <c r="K44" s="197">
        <v>8067</v>
      </c>
      <c r="L44" s="197">
        <v>8462</v>
      </c>
      <c r="M44" s="197">
        <v>8738</v>
      </c>
      <c r="N44" s="197">
        <v>8508</v>
      </c>
      <c r="O44" s="197">
        <v>8368</v>
      </c>
      <c r="P44" s="197">
        <v>8394</v>
      </c>
      <c r="Q44" s="197">
        <v>7630</v>
      </c>
      <c r="R44" s="197">
        <v>8565</v>
      </c>
      <c r="S44" s="197">
        <v>8096</v>
      </c>
      <c r="T44" s="197">
        <v>8581</v>
      </c>
      <c r="U44" s="197">
        <v>8035</v>
      </c>
      <c r="V44" s="197">
        <v>7920</v>
      </c>
      <c r="W44" s="197">
        <v>8449</v>
      </c>
      <c r="X44" s="197">
        <v>7946</v>
      </c>
      <c r="Y44" s="197">
        <v>8559</v>
      </c>
      <c r="Z44" s="197">
        <v>8400</v>
      </c>
      <c r="AA44" s="197">
        <v>8455</v>
      </c>
      <c r="AB44" s="197">
        <v>7777</v>
      </c>
      <c r="AC44" s="197">
        <v>8117</v>
      </c>
      <c r="AD44" s="197">
        <v>8058</v>
      </c>
      <c r="AE44" s="197">
        <v>8388</v>
      </c>
      <c r="AF44" s="197">
        <v>8002</v>
      </c>
      <c r="AG44" s="197">
        <v>8035</v>
      </c>
      <c r="AH44" s="197">
        <v>8814</v>
      </c>
      <c r="AI44" s="197">
        <v>8234</v>
      </c>
      <c r="AJ44" s="197">
        <v>8581</v>
      </c>
      <c r="AK44" s="197">
        <v>8777</v>
      </c>
      <c r="AL44" s="197">
        <v>8849</v>
      </c>
      <c r="AM44" s="197">
        <v>9312</v>
      </c>
      <c r="AN44" s="197">
        <v>8936</v>
      </c>
      <c r="AO44" s="197">
        <v>8835</v>
      </c>
      <c r="AP44" s="197">
        <v>6455</v>
      </c>
      <c r="AQ44" s="198">
        <v>9712</v>
      </c>
      <c r="AR44" s="197"/>
      <c r="AS44" s="221"/>
      <c r="AT44" s="221"/>
    </row>
    <row r="45" spans="1:46">
      <c r="A45" s="200" t="s">
        <v>318</v>
      </c>
      <c r="B45" s="201">
        <v>117820</v>
      </c>
      <c r="C45" s="202">
        <v>108037</v>
      </c>
      <c r="D45" s="202">
        <v>104807</v>
      </c>
      <c r="E45" s="202">
        <v>102164</v>
      </c>
      <c r="F45" s="202">
        <v>92882</v>
      </c>
      <c r="G45" s="202">
        <v>91469</v>
      </c>
      <c r="H45" s="202">
        <v>86558</v>
      </c>
      <c r="I45" s="202">
        <v>81577</v>
      </c>
      <c r="J45" s="202">
        <v>86166</v>
      </c>
      <c r="K45" s="202">
        <v>93374</v>
      </c>
      <c r="L45" s="202">
        <v>92195</v>
      </c>
      <c r="M45" s="202">
        <v>95626</v>
      </c>
      <c r="N45" s="202">
        <v>95715</v>
      </c>
      <c r="O45" s="202">
        <v>92634</v>
      </c>
      <c r="P45" s="202">
        <v>92497</v>
      </c>
      <c r="Q45" s="202">
        <v>82219</v>
      </c>
      <c r="R45" s="202">
        <v>94026</v>
      </c>
      <c r="S45" s="202">
        <v>93036</v>
      </c>
      <c r="T45" s="202">
        <v>93297</v>
      </c>
      <c r="U45" s="202">
        <v>93698</v>
      </c>
      <c r="V45" s="202">
        <v>93125</v>
      </c>
      <c r="W45" s="202">
        <v>92960</v>
      </c>
      <c r="X45" s="202">
        <v>87404</v>
      </c>
      <c r="Y45" s="202">
        <v>82912</v>
      </c>
      <c r="Z45" s="202">
        <v>88692</v>
      </c>
      <c r="AA45" s="202">
        <v>81612</v>
      </c>
      <c r="AB45" s="202">
        <v>83664</v>
      </c>
      <c r="AC45" s="202">
        <v>89216</v>
      </c>
      <c r="AD45" s="202">
        <v>88941</v>
      </c>
      <c r="AE45" s="202">
        <v>81569</v>
      </c>
      <c r="AF45" s="202">
        <v>83632</v>
      </c>
      <c r="AG45" s="202">
        <v>88882</v>
      </c>
      <c r="AH45" s="202">
        <v>90611</v>
      </c>
      <c r="AI45" s="202">
        <f t="shared" ref="AI45:AQ45" si="5">SUM(AI40:AI44)</f>
        <v>87409</v>
      </c>
      <c r="AJ45" s="202">
        <f t="shared" si="5"/>
        <v>94360</v>
      </c>
      <c r="AK45" s="202">
        <f t="shared" si="5"/>
        <v>96577</v>
      </c>
      <c r="AL45" s="202">
        <f t="shared" si="5"/>
        <v>94951</v>
      </c>
      <c r="AM45" s="202">
        <f t="shared" si="5"/>
        <v>98056</v>
      </c>
      <c r="AN45" s="202">
        <f t="shared" si="5"/>
        <v>97852</v>
      </c>
      <c r="AO45" s="202">
        <f t="shared" si="5"/>
        <v>96082</v>
      </c>
      <c r="AP45" s="202">
        <f t="shared" si="5"/>
        <v>73570</v>
      </c>
      <c r="AQ45" s="203">
        <f t="shared" si="5"/>
        <v>102111</v>
      </c>
      <c r="AR45" s="197"/>
      <c r="AS45" s="221"/>
      <c r="AT45" s="221"/>
    </row>
    <row r="46" spans="1:46">
      <c r="A46" s="193" t="s">
        <v>347</v>
      </c>
      <c r="B46" s="197"/>
      <c r="C46" s="197"/>
      <c r="D46" s="197"/>
      <c r="E46" s="197"/>
      <c r="F46" s="197"/>
      <c r="G46" s="197"/>
      <c r="H46" s="197"/>
      <c r="I46" s="197"/>
      <c r="J46" s="197"/>
      <c r="K46" s="197"/>
      <c r="L46" s="197"/>
      <c r="M46" s="197"/>
      <c r="N46" s="197"/>
      <c r="O46" s="197"/>
      <c r="P46" s="197"/>
      <c r="Q46" s="197"/>
      <c r="R46" s="197"/>
      <c r="S46" s="197"/>
      <c r="T46" s="197"/>
      <c r="U46" s="197"/>
      <c r="V46" s="197"/>
      <c r="W46" s="197"/>
      <c r="X46" s="197"/>
      <c r="Y46" s="197"/>
      <c r="Z46" s="197"/>
      <c r="AA46" s="197"/>
      <c r="AB46" s="197"/>
      <c r="AC46" s="197"/>
      <c r="AD46" s="197"/>
      <c r="AE46" s="197"/>
      <c r="AF46" s="197"/>
      <c r="AG46" s="197"/>
      <c r="AH46" s="197"/>
      <c r="AI46" s="197"/>
      <c r="AJ46" s="197"/>
      <c r="AK46" s="194"/>
      <c r="AL46" s="194"/>
      <c r="AM46" s="194"/>
      <c r="AN46" s="194"/>
      <c r="AO46" s="194"/>
      <c r="AP46" s="194"/>
      <c r="AQ46" s="198"/>
      <c r="AR46" s="197"/>
      <c r="AS46" s="221"/>
      <c r="AT46" s="221"/>
    </row>
    <row r="47" spans="1:46">
      <c r="A47" s="196" t="s">
        <v>348</v>
      </c>
      <c r="B47" s="197">
        <v>6825</v>
      </c>
      <c r="C47" s="197">
        <v>6180</v>
      </c>
      <c r="D47" s="197">
        <v>5951</v>
      </c>
      <c r="E47" s="197">
        <v>5690</v>
      </c>
      <c r="F47" s="197">
        <v>5128</v>
      </c>
      <c r="G47" s="197">
        <v>5384</v>
      </c>
      <c r="H47" s="197">
        <v>4672</v>
      </c>
      <c r="I47" s="197">
        <v>4343</v>
      </c>
      <c r="J47" s="197">
        <v>5042</v>
      </c>
      <c r="K47" s="197">
        <v>5235</v>
      </c>
      <c r="L47" s="197">
        <v>5154</v>
      </c>
      <c r="M47" s="197">
        <v>4784</v>
      </c>
      <c r="N47" s="197">
        <v>4738</v>
      </c>
      <c r="O47" s="197">
        <v>4546</v>
      </c>
      <c r="P47" s="197">
        <v>4694</v>
      </c>
      <c r="Q47" s="197">
        <v>4692</v>
      </c>
      <c r="R47" s="197">
        <v>5017</v>
      </c>
      <c r="S47" s="197">
        <v>4588</v>
      </c>
      <c r="T47" s="197">
        <v>4409</v>
      </c>
      <c r="U47" s="197">
        <v>4644</v>
      </c>
      <c r="V47" s="197">
        <v>4870</v>
      </c>
      <c r="W47" s="197">
        <v>4403</v>
      </c>
      <c r="X47" s="197">
        <v>4506</v>
      </c>
      <c r="Y47" s="197">
        <v>4366</v>
      </c>
      <c r="Z47" s="197">
        <v>3878</v>
      </c>
      <c r="AA47" s="197">
        <v>3840</v>
      </c>
      <c r="AB47" s="197">
        <v>3853</v>
      </c>
      <c r="AC47" s="197">
        <v>3829</v>
      </c>
      <c r="AD47" s="197">
        <v>4305</v>
      </c>
      <c r="AE47" s="197">
        <v>4097</v>
      </c>
      <c r="AF47" s="197">
        <v>3814</v>
      </c>
      <c r="AG47" s="197">
        <v>4005</v>
      </c>
      <c r="AH47" s="197">
        <v>3986</v>
      </c>
      <c r="AI47" s="197">
        <v>3820</v>
      </c>
      <c r="AJ47" s="197">
        <v>4101</v>
      </c>
      <c r="AK47" s="197">
        <v>4128</v>
      </c>
      <c r="AL47" s="197">
        <v>4096</v>
      </c>
      <c r="AM47" s="197">
        <v>4173</v>
      </c>
      <c r="AN47" s="197">
        <v>4464</v>
      </c>
      <c r="AO47" s="197">
        <v>4214</v>
      </c>
      <c r="AP47" s="197">
        <v>3452</v>
      </c>
      <c r="AQ47" s="198">
        <v>4892</v>
      </c>
      <c r="AR47" s="197"/>
      <c r="AS47" s="221"/>
      <c r="AT47" s="221"/>
    </row>
    <row r="48" spans="1:46">
      <c r="A48" s="196" t="s">
        <v>349</v>
      </c>
      <c r="B48" s="197">
        <v>6729</v>
      </c>
      <c r="C48" s="197">
        <v>5686</v>
      </c>
      <c r="D48" s="197">
        <v>5719</v>
      </c>
      <c r="E48" s="197">
        <v>5468</v>
      </c>
      <c r="F48" s="197">
        <v>5359</v>
      </c>
      <c r="G48" s="197">
        <v>4883</v>
      </c>
      <c r="H48" s="197">
        <v>4827</v>
      </c>
      <c r="I48" s="197">
        <v>4673</v>
      </c>
      <c r="J48" s="197">
        <v>4890</v>
      </c>
      <c r="K48" s="197">
        <v>5401</v>
      </c>
      <c r="L48" s="197">
        <v>5405</v>
      </c>
      <c r="M48" s="197">
        <v>5612</v>
      </c>
      <c r="N48" s="197">
        <v>5159</v>
      </c>
      <c r="O48" s="197">
        <v>4895</v>
      </c>
      <c r="P48" s="197">
        <v>4864</v>
      </c>
      <c r="Q48" s="197">
        <v>4791</v>
      </c>
      <c r="R48" s="197">
        <v>5330</v>
      </c>
      <c r="S48" s="197">
        <v>4795</v>
      </c>
      <c r="T48" s="197">
        <v>4683</v>
      </c>
      <c r="U48" s="197">
        <v>4507</v>
      </c>
      <c r="V48" s="197">
        <v>4514</v>
      </c>
      <c r="W48" s="197">
        <v>4427</v>
      </c>
      <c r="X48" s="197">
        <v>4485</v>
      </c>
      <c r="Y48" s="197">
        <v>4184</v>
      </c>
      <c r="Z48" s="197">
        <v>3955</v>
      </c>
      <c r="AA48" s="197">
        <v>4397</v>
      </c>
      <c r="AB48" s="197">
        <v>4481</v>
      </c>
      <c r="AC48" s="197">
        <v>4667</v>
      </c>
      <c r="AD48" s="197">
        <v>4789</v>
      </c>
      <c r="AE48" s="197">
        <v>4758</v>
      </c>
      <c r="AF48" s="197">
        <v>4767</v>
      </c>
      <c r="AG48" s="197">
        <v>4650</v>
      </c>
      <c r="AH48" s="197">
        <v>4909</v>
      </c>
      <c r="AI48" s="197">
        <v>4710</v>
      </c>
      <c r="AJ48" s="197">
        <v>4812</v>
      </c>
      <c r="AK48" s="197">
        <v>4980</v>
      </c>
      <c r="AL48" s="197">
        <v>4951</v>
      </c>
      <c r="AM48" s="197">
        <v>5003</v>
      </c>
      <c r="AN48" s="197">
        <v>4967</v>
      </c>
      <c r="AO48" s="197">
        <v>5018</v>
      </c>
      <c r="AP48" s="197">
        <v>3817</v>
      </c>
      <c r="AQ48" s="198">
        <v>5447</v>
      </c>
      <c r="AR48" s="197"/>
      <c r="AS48" s="221"/>
      <c r="AT48" s="221"/>
    </row>
    <row r="49" spans="1:46">
      <c r="A49" s="196" t="s">
        <v>350</v>
      </c>
      <c r="B49" s="197">
        <v>12622</v>
      </c>
      <c r="C49" s="197">
        <v>11733</v>
      </c>
      <c r="D49" s="197">
        <v>11461</v>
      </c>
      <c r="E49" s="197">
        <v>10724</v>
      </c>
      <c r="F49" s="197">
        <v>9778</v>
      </c>
      <c r="G49" s="197">
        <v>10407</v>
      </c>
      <c r="H49" s="197">
        <v>9298</v>
      </c>
      <c r="I49" s="197">
        <v>8434</v>
      </c>
      <c r="J49" s="197">
        <v>9604</v>
      </c>
      <c r="K49" s="197">
        <v>10702</v>
      </c>
      <c r="L49" s="197">
        <v>10714</v>
      </c>
      <c r="M49" s="197">
        <v>11002</v>
      </c>
      <c r="N49" s="197">
        <v>10420</v>
      </c>
      <c r="O49" s="197">
        <v>9509</v>
      </c>
      <c r="P49" s="197">
        <v>9561</v>
      </c>
      <c r="Q49" s="197">
        <v>9753</v>
      </c>
      <c r="R49" s="197">
        <v>9860</v>
      </c>
      <c r="S49" s="197">
        <v>9560</v>
      </c>
      <c r="T49" s="197">
        <v>8956</v>
      </c>
      <c r="U49" s="197">
        <v>8638</v>
      </c>
      <c r="V49" s="197">
        <v>8856</v>
      </c>
      <c r="W49" s="197">
        <v>8729</v>
      </c>
      <c r="X49" s="197">
        <v>8384</v>
      </c>
      <c r="Y49" s="197">
        <v>7711</v>
      </c>
      <c r="Z49" s="197">
        <v>6556</v>
      </c>
      <c r="AA49" s="197">
        <v>6197</v>
      </c>
      <c r="AB49" s="197">
        <v>7069</v>
      </c>
      <c r="AC49" s="197">
        <v>7130</v>
      </c>
      <c r="AD49" s="197">
        <v>7621</v>
      </c>
      <c r="AE49" s="197">
        <v>7892</v>
      </c>
      <c r="AF49" s="197">
        <v>8296</v>
      </c>
      <c r="AG49" s="197">
        <v>9012</v>
      </c>
      <c r="AH49" s="197">
        <v>9493</v>
      </c>
      <c r="AI49" s="197">
        <v>3142</v>
      </c>
      <c r="AJ49" s="197">
        <v>3386</v>
      </c>
      <c r="AK49" s="197">
        <v>9754</v>
      </c>
      <c r="AL49" s="197">
        <v>10016</v>
      </c>
      <c r="AM49" s="197">
        <v>9633</v>
      </c>
      <c r="AN49" s="197">
        <v>8475</v>
      </c>
      <c r="AO49" s="197">
        <v>8346</v>
      </c>
      <c r="AP49" s="197">
        <v>6718</v>
      </c>
      <c r="AQ49" s="198">
        <v>9485</v>
      </c>
      <c r="AR49" s="197"/>
      <c r="AS49" s="221"/>
      <c r="AT49" s="221"/>
    </row>
    <row r="50" spans="1:46">
      <c r="A50" s="196" t="s">
        <v>351</v>
      </c>
      <c r="B50" s="197">
        <v>4851</v>
      </c>
      <c r="C50" s="197">
        <v>4757</v>
      </c>
      <c r="D50" s="197">
        <v>4432</v>
      </c>
      <c r="E50" s="197">
        <v>4271</v>
      </c>
      <c r="F50" s="197">
        <v>4149</v>
      </c>
      <c r="G50" s="197">
        <v>4002</v>
      </c>
      <c r="H50" s="197">
        <v>3545</v>
      </c>
      <c r="I50" s="197">
        <v>3427</v>
      </c>
      <c r="J50" s="197">
        <v>3765</v>
      </c>
      <c r="K50" s="197">
        <v>4149</v>
      </c>
      <c r="L50" s="197">
        <v>3987</v>
      </c>
      <c r="M50" s="197">
        <v>4257</v>
      </c>
      <c r="N50" s="197">
        <v>3935</v>
      </c>
      <c r="O50" s="197">
        <v>3693</v>
      </c>
      <c r="P50" s="197">
        <v>3536</v>
      </c>
      <c r="Q50" s="197">
        <v>3370</v>
      </c>
      <c r="R50" s="197">
        <v>3669</v>
      </c>
      <c r="S50" s="197">
        <v>3230</v>
      </c>
      <c r="T50" s="197">
        <v>3675</v>
      </c>
      <c r="U50" s="197">
        <v>3539</v>
      </c>
      <c r="V50" s="197">
        <v>3667</v>
      </c>
      <c r="W50" s="197">
        <v>3716</v>
      </c>
      <c r="X50" s="197">
        <v>3731</v>
      </c>
      <c r="Y50" s="197">
        <v>3376</v>
      </c>
      <c r="Z50" s="197">
        <v>3274</v>
      </c>
      <c r="AA50" s="197">
        <v>3274</v>
      </c>
      <c r="AB50" s="197">
        <v>3437</v>
      </c>
      <c r="AC50" s="197">
        <v>3497</v>
      </c>
      <c r="AD50" s="197">
        <v>3734</v>
      </c>
      <c r="AE50" s="197">
        <v>3632</v>
      </c>
      <c r="AF50" s="197">
        <v>3385</v>
      </c>
      <c r="AG50" s="197">
        <v>3285</v>
      </c>
      <c r="AH50" s="197">
        <v>3220</v>
      </c>
      <c r="AI50" s="197">
        <v>8859</v>
      </c>
      <c r="AJ50" s="197">
        <v>9339</v>
      </c>
      <c r="AK50" s="197">
        <v>3439</v>
      </c>
      <c r="AL50" s="197">
        <v>3315</v>
      </c>
      <c r="AM50" s="197">
        <v>3387</v>
      </c>
      <c r="AN50" s="197">
        <v>3187</v>
      </c>
      <c r="AO50" s="197">
        <v>3273</v>
      </c>
      <c r="AP50" s="197">
        <v>2519</v>
      </c>
      <c r="AQ50" s="198">
        <v>3712</v>
      </c>
      <c r="AR50" s="197"/>
      <c r="AS50" s="221"/>
      <c r="AT50" s="221"/>
    </row>
    <row r="51" spans="1:46">
      <c r="A51" s="196" t="s">
        <v>352</v>
      </c>
      <c r="B51" s="197">
        <v>16990</v>
      </c>
      <c r="C51" s="197">
        <v>14921</v>
      </c>
      <c r="D51" s="197">
        <v>14431</v>
      </c>
      <c r="E51" s="197">
        <v>14401</v>
      </c>
      <c r="F51" s="197">
        <v>13771</v>
      </c>
      <c r="G51" s="197">
        <v>12468</v>
      </c>
      <c r="H51" s="197">
        <v>11860</v>
      </c>
      <c r="I51" s="197">
        <v>10390</v>
      </c>
      <c r="J51" s="197">
        <v>11700</v>
      </c>
      <c r="K51" s="197">
        <v>12609</v>
      </c>
      <c r="L51" s="197">
        <v>11863</v>
      </c>
      <c r="M51" s="197">
        <v>12231</v>
      </c>
      <c r="N51" s="197">
        <v>13046</v>
      </c>
      <c r="O51" s="197">
        <v>12159</v>
      </c>
      <c r="P51" s="197">
        <v>12077</v>
      </c>
      <c r="Q51" s="197">
        <v>12379</v>
      </c>
      <c r="R51" s="197">
        <v>11735</v>
      </c>
      <c r="S51" s="197">
        <v>11778</v>
      </c>
      <c r="T51" s="197">
        <v>11815</v>
      </c>
      <c r="U51" s="197">
        <v>10825</v>
      </c>
      <c r="V51" s="197">
        <v>10982</v>
      </c>
      <c r="W51" s="197">
        <v>10049</v>
      </c>
      <c r="X51" s="197">
        <v>9988</v>
      </c>
      <c r="Y51" s="197">
        <v>9993</v>
      </c>
      <c r="Z51" s="197">
        <v>10423</v>
      </c>
      <c r="AA51" s="197">
        <v>9930</v>
      </c>
      <c r="AB51" s="197">
        <v>10219</v>
      </c>
      <c r="AC51" s="197">
        <v>10397</v>
      </c>
      <c r="AD51" s="197">
        <v>11885</v>
      </c>
      <c r="AE51" s="197">
        <v>12283</v>
      </c>
      <c r="AF51" s="197">
        <v>10969</v>
      </c>
      <c r="AG51" s="197">
        <v>11441</v>
      </c>
      <c r="AH51" s="197">
        <v>11015</v>
      </c>
      <c r="AI51" s="197">
        <v>10848</v>
      </c>
      <c r="AJ51" s="197">
        <v>11224</v>
      </c>
      <c r="AK51" s="197">
        <v>11216</v>
      </c>
      <c r="AL51" s="197">
        <v>11279</v>
      </c>
      <c r="AM51" s="197">
        <v>11388</v>
      </c>
      <c r="AN51" s="197">
        <v>11305</v>
      </c>
      <c r="AO51" s="197">
        <v>10619</v>
      </c>
      <c r="AP51" s="197">
        <v>8648</v>
      </c>
      <c r="AQ51" s="198">
        <v>11580</v>
      </c>
      <c r="AR51" s="197"/>
      <c r="AS51" s="221"/>
      <c r="AT51" s="221"/>
    </row>
    <row r="52" spans="1:46">
      <c r="A52" s="196" t="s">
        <v>353</v>
      </c>
      <c r="B52" s="197">
        <v>3936</v>
      </c>
      <c r="C52" s="197">
        <v>3685</v>
      </c>
      <c r="D52" s="197">
        <v>3460</v>
      </c>
      <c r="E52" s="197">
        <v>3271</v>
      </c>
      <c r="F52" s="197">
        <v>3106</v>
      </c>
      <c r="G52" s="197">
        <v>2725</v>
      </c>
      <c r="H52" s="197">
        <v>2948</v>
      </c>
      <c r="I52" s="197">
        <v>2685</v>
      </c>
      <c r="J52" s="197">
        <v>2992</v>
      </c>
      <c r="K52" s="197">
        <v>3310</v>
      </c>
      <c r="L52" s="197">
        <v>3079</v>
      </c>
      <c r="M52" s="197">
        <v>2953</v>
      </c>
      <c r="N52" s="197">
        <v>3485</v>
      </c>
      <c r="O52" s="197">
        <v>3164</v>
      </c>
      <c r="P52" s="197">
        <v>2976</v>
      </c>
      <c r="Q52" s="197">
        <v>2993</v>
      </c>
      <c r="R52" s="197">
        <v>2871</v>
      </c>
      <c r="S52" s="197">
        <v>2862</v>
      </c>
      <c r="T52" s="197">
        <v>2855</v>
      </c>
      <c r="U52" s="197">
        <v>2990</v>
      </c>
      <c r="V52" s="197">
        <v>3046</v>
      </c>
      <c r="W52" s="197">
        <v>2813</v>
      </c>
      <c r="X52" s="197">
        <v>2945</v>
      </c>
      <c r="Y52" s="197">
        <v>2958</v>
      </c>
      <c r="Z52" s="197">
        <v>2525</v>
      </c>
      <c r="AA52" s="197">
        <v>2712</v>
      </c>
      <c r="AB52" s="197">
        <v>2638</v>
      </c>
      <c r="AC52" s="197">
        <v>2587</v>
      </c>
      <c r="AD52" s="197">
        <v>2986</v>
      </c>
      <c r="AE52" s="197">
        <v>2763</v>
      </c>
      <c r="AF52" s="197">
        <v>2915</v>
      </c>
      <c r="AG52" s="197">
        <v>2776</v>
      </c>
      <c r="AH52" s="197">
        <v>2825</v>
      </c>
      <c r="AI52" s="197">
        <v>2653</v>
      </c>
      <c r="AJ52" s="197">
        <v>2625</v>
      </c>
      <c r="AK52" s="197">
        <v>2625</v>
      </c>
      <c r="AL52" s="197">
        <v>2776</v>
      </c>
      <c r="AM52" s="197">
        <v>2683</v>
      </c>
      <c r="AN52" s="197">
        <v>2510</v>
      </c>
      <c r="AO52" s="197">
        <v>2505</v>
      </c>
      <c r="AP52" s="197">
        <v>2204</v>
      </c>
      <c r="AQ52" s="198">
        <v>2739</v>
      </c>
      <c r="AR52" s="197"/>
      <c r="AS52" s="221"/>
      <c r="AT52" s="221"/>
    </row>
    <row r="53" spans="1:46">
      <c r="A53" s="196" t="s">
        <v>354</v>
      </c>
      <c r="B53" s="197">
        <v>24999</v>
      </c>
      <c r="C53" s="197">
        <v>20982</v>
      </c>
      <c r="D53" s="197">
        <v>20895</v>
      </c>
      <c r="E53" s="197">
        <v>21856</v>
      </c>
      <c r="F53" s="197">
        <v>20437</v>
      </c>
      <c r="G53" s="197">
        <v>17979</v>
      </c>
      <c r="H53" s="197">
        <v>18785</v>
      </c>
      <c r="I53" s="197">
        <v>16941</v>
      </c>
      <c r="J53" s="197">
        <v>17955</v>
      </c>
      <c r="K53" s="197">
        <v>18979</v>
      </c>
      <c r="L53" s="197">
        <v>18021</v>
      </c>
      <c r="M53" s="197">
        <v>18482</v>
      </c>
      <c r="N53" s="197">
        <v>18247</v>
      </c>
      <c r="O53" s="197">
        <v>17179</v>
      </c>
      <c r="P53" s="197">
        <v>17379</v>
      </c>
      <c r="Q53" s="197">
        <v>16581</v>
      </c>
      <c r="R53" s="197">
        <v>18131</v>
      </c>
      <c r="S53" s="197">
        <v>16841</v>
      </c>
      <c r="T53" s="197">
        <v>16910</v>
      </c>
      <c r="U53" s="197">
        <v>16248</v>
      </c>
      <c r="V53" s="197">
        <v>16699</v>
      </c>
      <c r="W53" s="197">
        <v>16028</v>
      </c>
      <c r="X53" s="197">
        <v>15170</v>
      </c>
      <c r="Y53" s="197">
        <v>16511</v>
      </c>
      <c r="Z53" s="197">
        <v>15517</v>
      </c>
      <c r="AA53" s="197">
        <v>16118</v>
      </c>
      <c r="AB53" s="197">
        <v>15604</v>
      </c>
      <c r="AC53" s="197">
        <v>16408</v>
      </c>
      <c r="AD53" s="197">
        <v>16349</v>
      </c>
      <c r="AE53" s="197">
        <v>16776</v>
      </c>
      <c r="AF53" s="197">
        <v>15880</v>
      </c>
      <c r="AG53" s="197">
        <v>17372</v>
      </c>
      <c r="AH53" s="197">
        <v>16345</v>
      </c>
      <c r="AI53" s="197">
        <v>15589</v>
      </c>
      <c r="AJ53" s="197">
        <v>15862</v>
      </c>
      <c r="AK53" s="197">
        <v>15631</v>
      </c>
      <c r="AL53" s="197">
        <v>15265</v>
      </c>
      <c r="AM53" s="197">
        <v>15770</v>
      </c>
      <c r="AN53" s="197">
        <v>15116</v>
      </c>
      <c r="AO53" s="197">
        <v>15243</v>
      </c>
      <c r="AP53" s="197">
        <v>12169</v>
      </c>
      <c r="AQ53" s="198">
        <v>16018</v>
      </c>
      <c r="AR53" s="197"/>
      <c r="AS53" s="221"/>
      <c r="AT53" s="221"/>
    </row>
    <row r="54" spans="1:46">
      <c r="A54" s="196" t="s">
        <v>355</v>
      </c>
      <c r="B54" s="197">
        <v>21861</v>
      </c>
      <c r="C54" s="197">
        <v>18670</v>
      </c>
      <c r="D54" s="197">
        <v>17723</v>
      </c>
      <c r="E54" s="197">
        <v>18264</v>
      </c>
      <c r="F54" s="197">
        <v>17911</v>
      </c>
      <c r="G54" s="197">
        <v>14900</v>
      </c>
      <c r="H54" s="197">
        <v>15181</v>
      </c>
      <c r="I54" s="197">
        <v>14470</v>
      </c>
      <c r="J54" s="197">
        <v>14577</v>
      </c>
      <c r="K54" s="197">
        <v>16152</v>
      </c>
      <c r="L54" s="197">
        <v>15383</v>
      </c>
      <c r="M54" s="197">
        <v>15654</v>
      </c>
      <c r="N54" s="197">
        <v>15767</v>
      </c>
      <c r="O54" s="197">
        <v>15733</v>
      </c>
      <c r="P54" s="197">
        <v>15623</v>
      </c>
      <c r="Q54" s="197">
        <v>14802</v>
      </c>
      <c r="R54" s="197">
        <v>15603</v>
      </c>
      <c r="S54" s="197">
        <v>15209</v>
      </c>
      <c r="T54" s="197">
        <v>14520</v>
      </c>
      <c r="U54" s="197">
        <v>15259</v>
      </c>
      <c r="V54" s="197">
        <v>14691</v>
      </c>
      <c r="W54" s="197">
        <v>14348</v>
      </c>
      <c r="X54" s="197">
        <v>13820</v>
      </c>
      <c r="Y54" s="197">
        <v>13430</v>
      </c>
      <c r="Z54" s="197">
        <v>13720</v>
      </c>
      <c r="AA54" s="197">
        <v>14635</v>
      </c>
      <c r="AB54" s="197">
        <v>13382</v>
      </c>
      <c r="AC54" s="197">
        <v>14384</v>
      </c>
      <c r="AD54" s="197">
        <v>15253</v>
      </c>
      <c r="AE54" s="197">
        <v>15227</v>
      </c>
      <c r="AF54" s="197">
        <v>15289</v>
      </c>
      <c r="AG54" s="197">
        <v>16138</v>
      </c>
      <c r="AH54" s="197">
        <v>16963</v>
      </c>
      <c r="AI54" s="197">
        <v>16402</v>
      </c>
      <c r="AJ54" s="197">
        <v>15456</v>
      </c>
      <c r="AK54" s="197">
        <v>16576</v>
      </c>
      <c r="AL54" s="197">
        <v>17214</v>
      </c>
      <c r="AM54" s="197">
        <v>17653</v>
      </c>
      <c r="AN54" s="197">
        <v>16561</v>
      </c>
      <c r="AO54" s="197">
        <v>16533</v>
      </c>
      <c r="AP54" s="197">
        <v>13135</v>
      </c>
      <c r="AQ54" s="198">
        <v>17930</v>
      </c>
      <c r="AR54" s="197"/>
      <c r="AS54" s="221"/>
      <c r="AT54" s="221"/>
    </row>
    <row r="55" spans="1:46">
      <c r="A55" s="196" t="s">
        <v>356</v>
      </c>
      <c r="B55" s="197">
        <v>16773</v>
      </c>
      <c r="C55" s="197">
        <v>13854</v>
      </c>
      <c r="D55" s="197">
        <v>12479</v>
      </c>
      <c r="E55" s="197">
        <v>12190</v>
      </c>
      <c r="F55" s="197">
        <v>12676</v>
      </c>
      <c r="G55" s="197">
        <v>10243</v>
      </c>
      <c r="H55" s="197">
        <v>11554</v>
      </c>
      <c r="I55" s="197">
        <v>10930</v>
      </c>
      <c r="J55" s="197">
        <v>10986</v>
      </c>
      <c r="K55" s="197">
        <v>11225</v>
      </c>
      <c r="L55" s="197">
        <v>11320</v>
      </c>
      <c r="M55" s="197">
        <v>11584</v>
      </c>
      <c r="N55" s="197">
        <v>11699</v>
      </c>
      <c r="O55" s="197">
        <v>11334</v>
      </c>
      <c r="P55" s="197">
        <v>11917</v>
      </c>
      <c r="Q55" s="197">
        <v>11243</v>
      </c>
      <c r="R55" s="197">
        <v>12561</v>
      </c>
      <c r="S55" s="197">
        <v>11529</v>
      </c>
      <c r="T55" s="197">
        <v>11290</v>
      </c>
      <c r="U55" s="197">
        <v>11642</v>
      </c>
      <c r="V55" s="197">
        <v>10434</v>
      </c>
      <c r="W55" s="197">
        <v>10618</v>
      </c>
      <c r="X55" s="197">
        <v>9453</v>
      </c>
      <c r="Y55" s="197">
        <v>10631</v>
      </c>
      <c r="Z55" s="197">
        <v>10198</v>
      </c>
      <c r="AA55" s="197">
        <v>9948</v>
      </c>
      <c r="AB55" s="197">
        <v>10364</v>
      </c>
      <c r="AC55" s="197">
        <v>11142</v>
      </c>
      <c r="AD55" s="197">
        <v>12095</v>
      </c>
      <c r="AE55" s="197">
        <v>12199</v>
      </c>
      <c r="AF55" s="197">
        <v>11317</v>
      </c>
      <c r="AG55" s="197">
        <v>10850</v>
      </c>
      <c r="AH55" s="197">
        <v>11872</v>
      </c>
      <c r="AI55" s="197">
        <v>10821</v>
      </c>
      <c r="AJ55" s="197">
        <v>11975</v>
      </c>
      <c r="AK55" s="197">
        <v>12791</v>
      </c>
      <c r="AL55" s="197">
        <v>11752</v>
      </c>
      <c r="AM55" s="197">
        <v>12002</v>
      </c>
      <c r="AN55" s="197">
        <v>12434</v>
      </c>
      <c r="AO55" s="197">
        <v>12338</v>
      </c>
      <c r="AP55" s="197">
        <v>9494</v>
      </c>
      <c r="AQ55" s="198">
        <v>13065</v>
      </c>
      <c r="AR55" s="197"/>
      <c r="AS55" s="221"/>
      <c r="AT55" s="221"/>
    </row>
    <row r="56" spans="1:46">
      <c r="A56" s="196" t="s">
        <v>357</v>
      </c>
      <c r="B56" s="197">
        <v>9831</v>
      </c>
      <c r="C56" s="197">
        <v>8336</v>
      </c>
      <c r="D56" s="197">
        <v>7735</v>
      </c>
      <c r="E56" s="197">
        <v>7894</v>
      </c>
      <c r="F56" s="197">
        <v>7313</v>
      </c>
      <c r="G56" s="197">
        <v>6891</v>
      </c>
      <c r="H56" s="197">
        <v>6290</v>
      </c>
      <c r="I56" s="197">
        <v>5847</v>
      </c>
      <c r="J56" s="197">
        <v>6698</v>
      </c>
      <c r="K56" s="197">
        <v>6727</v>
      </c>
      <c r="L56" s="197">
        <v>6048</v>
      </c>
      <c r="M56" s="197">
        <v>6404</v>
      </c>
      <c r="N56" s="197">
        <v>7671</v>
      </c>
      <c r="O56" s="197">
        <v>7086</v>
      </c>
      <c r="P56" s="197">
        <v>6792</v>
      </c>
      <c r="Q56" s="197">
        <v>6298</v>
      </c>
      <c r="R56" s="197">
        <v>6781</v>
      </c>
      <c r="S56" s="197">
        <v>6726</v>
      </c>
      <c r="T56" s="197">
        <v>6608</v>
      </c>
      <c r="U56" s="197">
        <v>6354</v>
      </c>
      <c r="V56" s="197">
        <v>5983</v>
      </c>
      <c r="W56" s="197">
        <v>5685</v>
      </c>
      <c r="X56" s="197">
        <v>5558</v>
      </c>
      <c r="Y56" s="197">
        <v>6480</v>
      </c>
      <c r="Z56" s="197">
        <v>5819</v>
      </c>
      <c r="AA56" s="197">
        <v>5797</v>
      </c>
      <c r="AB56" s="197">
        <v>5616</v>
      </c>
      <c r="AC56" s="197">
        <v>5843</v>
      </c>
      <c r="AD56" s="197">
        <v>6691</v>
      </c>
      <c r="AE56" s="197">
        <v>6022</v>
      </c>
      <c r="AF56" s="197">
        <v>6095</v>
      </c>
      <c r="AG56" s="197">
        <v>6069</v>
      </c>
      <c r="AH56" s="197">
        <v>6036</v>
      </c>
      <c r="AI56" s="197">
        <v>5912</v>
      </c>
      <c r="AJ56" s="197">
        <v>5832</v>
      </c>
      <c r="AK56" s="197">
        <v>5984</v>
      </c>
      <c r="AL56" s="197">
        <v>6046</v>
      </c>
      <c r="AM56" s="197">
        <v>5907</v>
      </c>
      <c r="AN56" s="197">
        <v>5794</v>
      </c>
      <c r="AO56" s="197">
        <v>5558</v>
      </c>
      <c r="AP56" s="197">
        <v>4513</v>
      </c>
      <c r="AQ56" s="198">
        <v>6069</v>
      </c>
      <c r="AR56" s="197"/>
      <c r="AS56" s="221"/>
      <c r="AT56" s="221"/>
    </row>
    <row r="57" spans="1:46">
      <c r="A57" s="200" t="s">
        <v>318</v>
      </c>
      <c r="B57" s="201">
        <v>125417</v>
      </c>
      <c r="C57" s="202">
        <v>108804</v>
      </c>
      <c r="D57" s="202">
        <v>104286</v>
      </c>
      <c r="E57" s="202">
        <v>104029</v>
      </c>
      <c r="F57" s="202">
        <v>99628</v>
      </c>
      <c r="G57" s="202">
        <v>89882</v>
      </c>
      <c r="H57" s="202">
        <v>88960</v>
      </c>
      <c r="I57" s="202">
        <v>82140</v>
      </c>
      <c r="J57" s="202">
        <v>88209</v>
      </c>
      <c r="K57" s="202">
        <v>94489</v>
      </c>
      <c r="L57" s="202">
        <v>90974</v>
      </c>
      <c r="M57" s="202">
        <v>92963</v>
      </c>
      <c r="N57" s="202">
        <v>94167</v>
      </c>
      <c r="O57" s="202">
        <v>89298</v>
      </c>
      <c r="P57" s="202">
        <v>89419</v>
      </c>
      <c r="Q57" s="202">
        <v>86902</v>
      </c>
      <c r="R57" s="202">
        <v>91558</v>
      </c>
      <c r="S57" s="202">
        <v>87118</v>
      </c>
      <c r="T57" s="202">
        <v>85721</v>
      </c>
      <c r="U57" s="202">
        <v>84646</v>
      </c>
      <c r="V57" s="202">
        <v>83742</v>
      </c>
      <c r="W57" s="202">
        <v>80816</v>
      </c>
      <c r="X57" s="202">
        <v>78040</v>
      </c>
      <c r="Y57" s="202">
        <v>79640</v>
      </c>
      <c r="Z57" s="202">
        <v>75865</v>
      </c>
      <c r="AA57" s="202">
        <v>76848</v>
      </c>
      <c r="AB57" s="202">
        <v>76663</v>
      </c>
      <c r="AC57" s="202">
        <v>79884</v>
      </c>
      <c r="AD57" s="202">
        <v>85708</v>
      </c>
      <c r="AE57" s="202">
        <v>85649</v>
      </c>
      <c r="AF57" s="202">
        <v>82727</v>
      </c>
      <c r="AG57" s="202">
        <v>85598</v>
      </c>
      <c r="AH57" s="202">
        <v>86664</v>
      </c>
      <c r="AI57" s="202">
        <f t="shared" ref="AI57:AQ57" si="6">SUM(AI47:AI56)</f>
        <v>82756</v>
      </c>
      <c r="AJ57" s="202">
        <f t="shared" si="6"/>
        <v>84612</v>
      </c>
      <c r="AK57" s="202">
        <f t="shared" si="6"/>
        <v>87124</v>
      </c>
      <c r="AL57" s="202">
        <f t="shared" si="6"/>
        <v>86710</v>
      </c>
      <c r="AM57" s="202">
        <f t="shared" si="6"/>
        <v>87599</v>
      </c>
      <c r="AN57" s="202">
        <f t="shared" si="6"/>
        <v>84813</v>
      </c>
      <c r="AO57" s="202">
        <f t="shared" si="6"/>
        <v>83647</v>
      </c>
      <c r="AP57" s="202">
        <f t="shared" si="6"/>
        <v>66669</v>
      </c>
      <c r="AQ57" s="203">
        <f t="shared" si="6"/>
        <v>90937</v>
      </c>
      <c r="AR57" s="197"/>
      <c r="AS57" s="221"/>
      <c r="AT57" s="221"/>
    </row>
    <row r="58" spans="1:46">
      <c r="A58" s="193" t="s">
        <v>358</v>
      </c>
      <c r="B58" s="194"/>
      <c r="C58" s="194"/>
      <c r="D58" s="194"/>
      <c r="E58" s="194"/>
      <c r="F58" s="194"/>
      <c r="G58" s="194"/>
      <c r="H58" s="194"/>
      <c r="I58" s="194"/>
      <c r="J58" s="194"/>
      <c r="K58" s="194"/>
      <c r="L58" s="194"/>
      <c r="M58" s="194"/>
      <c r="N58" s="194"/>
      <c r="O58" s="194"/>
      <c r="P58" s="194"/>
      <c r="Q58" s="194"/>
      <c r="R58" s="194"/>
      <c r="S58" s="194"/>
      <c r="T58" s="194"/>
      <c r="U58" s="194"/>
      <c r="V58" s="194"/>
      <c r="W58" s="194"/>
      <c r="X58" s="194"/>
      <c r="Y58" s="194"/>
      <c r="Z58" s="194"/>
      <c r="AA58" s="194"/>
      <c r="AB58" s="194"/>
      <c r="AC58" s="194"/>
      <c r="AD58" s="194"/>
      <c r="AE58" s="194"/>
      <c r="AF58" s="194"/>
      <c r="AG58" s="194"/>
      <c r="AH58" s="194"/>
      <c r="AI58" s="194"/>
      <c r="AJ58" s="194"/>
      <c r="AK58" s="194"/>
      <c r="AL58" s="194"/>
      <c r="AM58" s="194"/>
      <c r="AN58" s="194"/>
      <c r="AO58" s="194"/>
      <c r="AP58" s="194"/>
      <c r="AQ58" s="198"/>
      <c r="AR58" s="197"/>
      <c r="AS58" s="221"/>
      <c r="AT58" s="221"/>
    </row>
    <row r="59" spans="1:46">
      <c r="A59" s="196" t="s">
        <v>359</v>
      </c>
      <c r="B59" s="197">
        <v>23503</v>
      </c>
      <c r="C59" s="197">
        <v>22063</v>
      </c>
      <c r="D59" s="197">
        <v>21838</v>
      </c>
      <c r="E59" s="197">
        <v>21844</v>
      </c>
      <c r="F59" s="197">
        <v>18805</v>
      </c>
      <c r="G59" s="197">
        <v>17479</v>
      </c>
      <c r="H59" s="197">
        <v>16984</v>
      </c>
      <c r="I59" s="197">
        <v>17116</v>
      </c>
      <c r="J59" s="197">
        <v>17401</v>
      </c>
      <c r="K59" s="197">
        <v>18199</v>
      </c>
      <c r="L59" s="197">
        <v>18760</v>
      </c>
      <c r="M59" s="197">
        <v>19311</v>
      </c>
      <c r="N59" s="197">
        <v>21065</v>
      </c>
      <c r="O59" s="197">
        <v>20745</v>
      </c>
      <c r="P59" s="197">
        <v>19789</v>
      </c>
      <c r="Q59" s="197">
        <v>19356</v>
      </c>
      <c r="R59" s="197">
        <v>20878</v>
      </c>
      <c r="S59" s="197">
        <v>19852</v>
      </c>
      <c r="T59" s="197">
        <v>21071</v>
      </c>
      <c r="U59" s="197">
        <v>21696</v>
      </c>
      <c r="V59" s="197">
        <v>21898</v>
      </c>
      <c r="W59" s="197">
        <v>20823</v>
      </c>
      <c r="X59" s="197">
        <v>19990</v>
      </c>
      <c r="Y59" s="197">
        <v>18165</v>
      </c>
      <c r="Z59" s="197">
        <v>18564</v>
      </c>
      <c r="AA59" s="197">
        <v>19391</v>
      </c>
      <c r="AB59" s="197">
        <v>18452</v>
      </c>
      <c r="AC59" s="197">
        <v>20363</v>
      </c>
      <c r="AD59" s="197">
        <v>20689</v>
      </c>
      <c r="AE59" s="197">
        <v>20680</v>
      </c>
      <c r="AF59" s="197">
        <v>20292</v>
      </c>
      <c r="AG59" s="197">
        <v>19819</v>
      </c>
      <c r="AH59" s="197">
        <v>21132</v>
      </c>
      <c r="AI59" s="197">
        <v>20927</v>
      </c>
      <c r="AJ59" s="197">
        <v>20485</v>
      </c>
      <c r="AK59" s="197">
        <v>21828</v>
      </c>
      <c r="AL59" s="197">
        <v>21581</v>
      </c>
      <c r="AM59" s="197">
        <v>22056</v>
      </c>
      <c r="AN59" s="197">
        <v>21439</v>
      </c>
      <c r="AO59" s="197">
        <v>21798</v>
      </c>
      <c r="AP59" s="197">
        <v>17235</v>
      </c>
      <c r="AQ59" s="198">
        <v>22382</v>
      </c>
      <c r="AR59" s="197"/>
      <c r="AS59" s="221"/>
      <c r="AT59" s="221"/>
    </row>
    <row r="60" spans="1:46">
      <c r="A60" s="196" t="s">
        <v>360</v>
      </c>
      <c r="B60" s="197">
        <v>14805</v>
      </c>
      <c r="C60" s="197">
        <v>14542</v>
      </c>
      <c r="D60" s="197">
        <v>13628</v>
      </c>
      <c r="E60" s="197">
        <v>14147</v>
      </c>
      <c r="F60" s="197">
        <v>13103</v>
      </c>
      <c r="G60" s="197">
        <v>11934</v>
      </c>
      <c r="H60" s="197">
        <v>10333</v>
      </c>
      <c r="I60" s="197">
        <v>10340</v>
      </c>
      <c r="J60" s="197">
        <v>11005</v>
      </c>
      <c r="K60" s="197">
        <v>11808</v>
      </c>
      <c r="L60" s="197">
        <v>11283</v>
      </c>
      <c r="M60" s="197">
        <v>11541</v>
      </c>
      <c r="N60" s="197">
        <v>12174</v>
      </c>
      <c r="O60" s="197">
        <v>11687</v>
      </c>
      <c r="P60" s="197">
        <v>12449</v>
      </c>
      <c r="Q60" s="197">
        <v>11617</v>
      </c>
      <c r="R60" s="197">
        <v>12595</v>
      </c>
      <c r="S60" s="197">
        <v>11293</v>
      </c>
      <c r="T60" s="197">
        <v>11959</v>
      </c>
      <c r="U60" s="197">
        <v>12185</v>
      </c>
      <c r="V60" s="197">
        <v>12012</v>
      </c>
      <c r="W60" s="197">
        <v>11514</v>
      </c>
      <c r="X60" s="197">
        <v>11730</v>
      </c>
      <c r="Y60" s="197">
        <v>10703</v>
      </c>
      <c r="Z60" s="197">
        <v>11216</v>
      </c>
      <c r="AA60" s="197">
        <v>10529</v>
      </c>
      <c r="AB60" s="197">
        <v>10352</v>
      </c>
      <c r="AC60" s="197">
        <v>11072</v>
      </c>
      <c r="AD60" s="197">
        <v>11271</v>
      </c>
      <c r="AE60" s="197">
        <v>11293</v>
      </c>
      <c r="AF60" s="197">
        <v>11016</v>
      </c>
      <c r="AG60" s="197">
        <v>11270</v>
      </c>
      <c r="AH60" s="197">
        <v>11895</v>
      </c>
      <c r="AI60" s="197">
        <v>11259</v>
      </c>
      <c r="AJ60" s="197">
        <v>11641</v>
      </c>
      <c r="AK60" s="197">
        <v>12475</v>
      </c>
      <c r="AL60" s="197">
        <v>11969</v>
      </c>
      <c r="AM60" s="197">
        <v>12089</v>
      </c>
      <c r="AN60" s="197">
        <v>11817</v>
      </c>
      <c r="AO60" s="197">
        <v>12655</v>
      </c>
      <c r="AP60" s="197">
        <v>10073</v>
      </c>
      <c r="AQ60" s="198">
        <v>13627</v>
      </c>
      <c r="AR60" s="197"/>
      <c r="AS60" s="221"/>
      <c r="AT60" s="221"/>
    </row>
    <row r="61" spans="1:46">
      <c r="A61" s="196" t="s">
        <v>361</v>
      </c>
      <c r="B61" s="197">
        <v>5998</v>
      </c>
      <c r="C61" s="197">
        <v>5872</v>
      </c>
      <c r="D61" s="197">
        <v>5378</v>
      </c>
      <c r="E61" s="197">
        <v>5309</v>
      </c>
      <c r="F61" s="197">
        <v>5098</v>
      </c>
      <c r="G61" s="197">
        <v>4878</v>
      </c>
      <c r="H61" s="197">
        <v>4347</v>
      </c>
      <c r="I61" s="197">
        <v>4180</v>
      </c>
      <c r="J61" s="197">
        <v>4315</v>
      </c>
      <c r="K61" s="197">
        <v>4790</v>
      </c>
      <c r="L61" s="197">
        <v>4650</v>
      </c>
      <c r="M61" s="197">
        <v>4729</v>
      </c>
      <c r="N61" s="197">
        <v>5207</v>
      </c>
      <c r="O61" s="197">
        <v>5084</v>
      </c>
      <c r="P61" s="197">
        <v>5045</v>
      </c>
      <c r="Q61" s="197">
        <v>4936</v>
      </c>
      <c r="R61" s="197">
        <v>5511</v>
      </c>
      <c r="S61" s="197">
        <v>4924</v>
      </c>
      <c r="T61" s="197">
        <v>5254</v>
      </c>
      <c r="U61" s="197">
        <v>5389</v>
      </c>
      <c r="V61" s="197">
        <v>5222</v>
      </c>
      <c r="W61" s="197">
        <v>5359</v>
      </c>
      <c r="X61" s="197">
        <v>5309</v>
      </c>
      <c r="Y61" s="197">
        <v>5084</v>
      </c>
      <c r="Z61" s="197">
        <v>4831</v>
      </c>
      <c r="AA61" s="197">
        <v>4841</v>
      </c>
      <c r="AB61" s="197">
        <v>4849</v>
      </c>
      <c r="AC61" s="197">
        <v>5002</v>
      </c>
      <c r="AD61" s="197">
        <v>5036</v>
      </c>
      <c r="AE61" s="197">
        <v>4801</v>
      </c>
      <c r="AF61" s="197">
        <v>4789</v>
      </c>
      <c r="AG61" s="197">
        <v>4733</v>
      </c>
      <c r="AH61" s="197">
        <v>5150</v>
      </c>
      <c r="AI61" s="197">
        <v>4735</v>
      </c>
      <c r="AJ61" s="197">
        <v>4737</v>
      </c>
      <c r="AK61" s="197">
        <v>4989</v>
      </c>
      <c r="AL61" s="197">
        <v>4959</v>
      </c>
      <c r="AM61" s="197">
        <v>4922</v>
      </c>
      <c r="AN61" s="197">
        <v>5062</v>
      </c>
      <c r="AO61" s="197">
        <v>4887</v>
      </c>
      <c r="AP61" s="197">
        <v>3773</v>
      </c>
      <c r="AQ61" s="198">
        <v>5202</v>
      </c>
      <c r="AR61" s="197"/>
      <c r="AS61" s="221"/>
      <c r="AT61" s="221"/>
    </row>
    <row r="62" spans="1:46">
      <c r="A62" s="196" t="s">
        <v>362</v>
      </c>
      <c r="B62" s="197">
        <v>11852</v>
      </c>
      <c r="C62" s="197">
        <v>10075</v>
      </c>
      <c r="D62" s="197">
        <v>9946</v>
      </c>
      <c r="E62" s="197">
        <v>10146</v>
      </c>
      <c r="F62" s="197">
        <v>10364</v>
      </c>
      <c r="G62" s="197">
        <v>8407</v>
      </c>
      <c r="H62" s="197">
        <v>7570</v>
      </c>
      <c r="I62" s="197">
        <v>7603</v>
      </c>
      <c r="J62" s="197">
        <v>8840</v>
      </c>
      <c r="K62" s="197">
        <v>9516</v>
      </c>
      <c r="L62" s="197">
        <v>8605</v>
      </c>
      <c r="M62" s="197">
        <v>9114</v>
      </c>
      <c r="N62" s="197">
        <v>9508</v>
      </c>
      <c r="O62" s="197">
        <v>8963</v>
      </c>
      <c r="P62" s="197">
        <v>9419</v>
      </c>
      <c r="Q62" s="197">
        <v>8750</v>
      </c>
      <c r="R62" s="197">
        <v>9034</v>
      </c>
      <c r="S62" s="197">
        <v>8949</v>
      </c>
      <c r="T62" s="197">
        <v>9242</v>
      </c>
      <c r="U62" s="197">
        <v>9663</v>
      </c>
      <c r="V62" s="197">
        <v>9588</v>
      </c>
      <c r="W62" s="197">
        <v>9973</v>
      </c>
      <c r="X62" s="197">
        <v>9126</v>
      </c>
      <c r="Y62" s="197">
        <v>8526</v>
      </c>
      <c r="Z62" s="197">
        <v>8554</v>
      </c>
      <c r="AA62" s="197">
        <v>8825</v>
      </c>
      <c r="AB62" s="197">
        <v>9091</v>
      </c>
      <c r="AC62" s="197">
        <v>9148</v>
      </c>
      <c r="AD62" s="197">
        <v>9308</v>
      </c>
      <c r="AE62" s="197">
        <v>9388</v>
      </c>
      <c r="AF62" s="197">
        <v>9258</v>
      </c>
      <c r="AG62" s="197">
        <v>9632</v>
      </c>
      <c r="AH62" s="197">
        <v>9545</v>
      </c>
      <c r="AI62" s="197">
        <v>9433</v>
      </c>
      <c r="AJ62" s="197">
        <v>10165</v>
      </c>
      <c r="AK62" s="197">
        <v>9625</v>
      </c>
      <c r="AL62" s="197">
        <v>9470</v>
      </c>
      <c r="AM62" s="197">
        <v>9370</v>
      </c>
      <c r="AN62" s="197">
        <v>8999</v>
      </c>
      <c r="AO62" s="197">
        <v>9329</v>
      </c>
      <c r="AP62" s="197">
        <v>7902</v>
      </c>
      <c r="AQ62" s="198">
        <v>10578</v>
      </c>
      <c r="AR62" s="197"/>
      <c r="AS62" s="221"/>
      <c r="AT62" s="221"/>
    </row>
    <row r="63" spans="1:46">
      <c r="A63" s="196" t="s">
        <v>363</v>
      </c>
      <c r="B63" s="197">
        <v>10867</v>
      </c>
      <c r="C63" s="197">
        <v>9751</v>
      </c>
      <c r="D63" s="197">
        <v>9295</v>
      </c>
      <c r="E63" s="197">
        <v>9605</v>
      </c>
      <c r="F63" s="197">
        <v>9278</v>
      </c>
      <c r="G63" s="197">
        <v>7219</v>
      </c>
      <c r="H63" s="197">
        <v>8159</v>
      </c>
      <c r="I63" s="197">
        <v>7094</v>
      </c>
      <c r="J63" s="197">
        <v>8032</v>
      </c>
      <c r="K63" s="197">
        <v>7887</v>
      </c>
      <c r="L63" s="197">
        <v>7699</v>
      </c>
      <c r="M63" s="197">
        <v>7928</v>
      </c>
      <c r="N63" s="197">
        <v>8740</v>
      </c>
      <c r="O63" s="197">
        <v>9539</v>
      </c>
      <c r="P63" s="197">
        <v>8636</v>
      </c>
      <c r="Q63" s="197">
        <v>8689</v>
      </c>
      <c r="R63" s="197">
        <v>9227</v>
      </c>
      <c r="S63" s="197">
        <v>8969</v>
      </c>
      <c r="T63" s="197">
        <v>9904</v>
      </c>
      <c r="U63" s="197">
        <v>9584</v>
      </c>
      <c r="V63" s="197">
        <v>10338</v>
      </c>
      <c r="W63" s="197">
        <v>9336</v>
      </c>
      <c r="X63" s="197">
        <v>9597</v>
      </c>
      <c r="Y63" s="197">
        <v>9370</v>
      </c>
      <c r="Z63" s="197">
        <v>9460</v>
      </c>
      <c r="AA63" s="197">
        <v>9090</v>
      </c>
      <c r="AB63" s="197">
        <v>9591</v>
      </c>
      <c r="AC63" s="197">
        <v>10445</v>
      </c>
      <c r="AD63" s="197">
        <v>10430</v>
      </c>
      <c r="AE63" s="197">
        <v>10326</v>
      </c>
      <c r="AF63" s="197">
        <v>10059</v>
      </c>
      <c r="AG63" s="197">
        <v>9801</v>
      </c>
      <c r="AH63" s="197">
        <v>10364</v>
      </c>
      <c r="AI63" s="197">
        <v>10272</v>
      </c>
      <c r="AJ63" s="197">
        <v>10719</v>
      </c>
      <c r="AK63" s="197">
        <v>11032</v>
      </c>
      <c r="AL63" s="197">
        <v>10964</v>
      </c>
      <c r="AM63" s="197">
        <v>11255</v>
      </c>
      <c r="AN63" s="197">
        <v>11181</v>
      </c>
      <c r="AO63" s="197">
        <v>10660</v>
      </c>
      <c r="AP63" s="197">
        <v>8595</v>
      </c>
      <c r="AQ63" s="198">
        <v>11056</v>
      </c>
      <c r="AR63" s="197"/>
      <c r="AS63" s="221"/>
      <c r="AT63" s="221"/>
    </row>
    <row r="64" spans="1:46">
      <c r="A64" s="200" t="s">
        <v>318</v>
      </c>
      <c r="B64" s="201">
        <v>67025</v>
      </c>
      <c r="C64" s="202">
        <v>62303</v>
      </c>
      <c r="D64" s="202">
        <v>60085</v>
      </c>
      <c r="E64" s="202">
        <v>61051</v>
      </c>
      <c r="F64" s="202">
        <v>56648</v>
      </c>
      <c r="G64" s="202">
        <v>49917</v>
      </c>
      <c r="H64" s="202">
        <v>47393</v>
      </c>
      <c r="I64" s="202">
        <v>46333</v>
      </c>
      <c r="J64" s="202">
        <v>49593</v>
      </c>
      <c r="K64" s="202">
        <v>52200</v>
      </c>
      <c r="L64" s="202">
        <v>50997</v>
      </c>
      <c r="M64" s="202">
        <v>52623</v>
      </c>
      <c r="N64" s="202">
        <v>56694</v>
      </c>
      <c r="O64" s="202">
        <v>56018</v>
      </c>
      <c r="P64" s="202">
        <v>55338</v>
      </c>
      <c r="Q64" s="202">
        <v>53348</v>
      </c>
      <c r="R64" s="202">
        <v>57245</v>
      </c>
      <c r="S64" s="202">
        <v>53987</v>
      </c>
      <c r="T64" s="202">
        <v>57430</v>
      </c>
      <c r="U64" s="202">
        <v>58517</v>
      </c>
      <c r="V64" s="202">
        <v>59058</v>
      </c>
      <c r="W64" s="202">
        <v>57005</v>
      </c>
      <c r="X64" s="202">
        <v>55752</v>
      </c>
      <c r="Y64" s="202">
        <v>51848</v>
      </c>
      <c r="Z64" s="202">
        <v>52625</v>
      </c>
      <c r="AA64" s="202">
        <v>52676</v>
      </c>
      <c r="AB64" s="202">
        <v>52335</v>
      </c>
      <c r="AC64" s="202">
        <v>56030</v>
      </c>
      <c r="AD64" s="202">
        <v>56734</v>
      </c>
      <c r="AE64" s="202">
        <v>56488</v>
      </c>
      <c r="AF64" s="202">
        <v>55414</v>
      </c>
      <c r="AG64" s="202">
        <v>55255</v>
      </c>
      <c r="AH64" s="202">
        <v>58086</v>
      </c>
      <c r="AI64" s="202">
        <f t="shared" ref="AI64:AQ64" si="7">SUM(AI59:AI63)</f>
        <v>56626</v>
      </c>
      <c r="AJ64" s="202">
        <f t="shared" si="7"/>
        <v>57747</v>
      </c>
      <c r="AK64" s="202">
        <f t="shared" si="7"/>
        <v>59949</v>
      </c>
      <c r="AL64" s="202">
        <f t="shared" si="7"/>
        <v>58943</v>
      </c>
      <c r="AM64" s="202">
        <f t="shared" si="7"/>
        <v>59692</v>
      </c>
      <c r="AN64" s="202">
        <f t="shared" si="7"/>
        <v>58498</v>
      </c>
      <c r="AO64" s="202">
        <f t="shared" si="7"/>
        <v>59329</v>
      </c>
      <c r="AP64" s="202">
        <f t="shared" si="7"/>
        <v>47578</v>
      </c>
      <c r="AQ64" s="203">
        <f t="shared" si="7"/>
        <v>62845</v>
      </c>
      <c r="AR64" s="197"/>
      <c r="AS64" s="221"/>
      <c r="AT64" s="221"/>
    </row>
    <row r="65" spans="1:46">
      <c r="A65" s="193" t="s">
        <v>364</v>
      </c>
      <c r="B65" s="197"/>
      <c r="C65" s="197"/>
      <c r="D65" s="197"/>
      <c r="E65" s="197"/>
      <c r="F65" s="197"/>
      <c r="G65" s="197"/>
      <c r="H65" s="197"/>
      <c r="I65" s="197"/>
      <c r="J65" s="197"/>
      <c r="K65" s="197"/>
      <c r="L65" s="197"/>
      <c r="M65" s="197"/>
      <c r="N65" s="197"/>
      <c r="O65" s="197"/>
      <c r="P65" s="197"/>
      <c r="Q65" s="197"/>
      <c r="R65" s="197"/>
      <c r="S65" s="197"/>
      <c r="T65" s="197"/>
      <c r="U65" s="197"/>
      <c r="V65" s="197"/>
      <c r="W65" s="197"/>
      <c r="X65" s="197"/>
      <c r="Y65" s="197"/>
      <c r="Z65" s="197"/>
      <c r="AA65" s="197"/>
      <c r="AB65" s="197"/>
      <c r="AC65" s="197"/>
      <c r="AD65" s="197"/>
      <c r="AE65" s="197"/>
      <c r="AF65" s="197"/>
      <c r="AG65" s="197"/>
      <c r="AH65" s="197"/>
      <c r="AI65" s="197"/>
      <c r="AJ65" s="197"/>
      <c r="AK65" s="194"/>
      <c r="AL65" s="194"/>
      <c r="AM65" s="194"/>
      <c r="AN65" s="194"/>
      <c r="AO65" s="194"/>
      <c r="AP65" s="194"/>
      <c r="AQ65" s="198"/>
      <c r="AR65" s="197"/>
      <c r="AS65" s="221"/>
      <c r="AT65" s="221"/>
    </row>
    <row r="66" spans="1:46">
      <c r="A66" s="196" t="s">
        <v>365</v>
      </c>
      <c r="B66" s="197">
        <v>10390</v>
      </c>
      <c r="C66" s="197">
        <v>10963</v>
      </c>
      <c r="D66" s="197">
        <v>11358</v>
      </c>
      <c r="E66" s="197">
        <v>10638</v>
      </c>
      <c r="F66" s="197">
        <v>9551</v>
      </c>
      <c r="G66" s="197">
        <v>8761</v>
      </c>
      <c r="H66" s="197">
        <v>7976</v>
      </c>
      <c r="I66" s="197">
        <v>8086</v>
      </c>
      <c r="J66" s="197">
        <v>8456</v>
      </c>
      <c r="K66" s="197">
        <v>8484</v>
      </c>
      <c r="L66" s="197">
        <v>8918</v>
      </c>
      <c r="M66" s="197">
        <v>9257</v>
      </c>
      <c r="N66" s="197">
        <v>9699</v>
      </c>
      <c r="O66" s="197">
        <v>9362</v>
      </c>
      <c r="P66" s="197">
        <v>9300</v>
      </c>
      <c r="Q66" s="197">
        <v>8516</v>
      </c>
      <c r="R66" s="197">
        <v>8838</v>
      </c>
      <c r="S66" s="197">
        <v>9204</v>
      </c>
      <c r="T66" s="197">
        <v>9074</v>
      </c>
      <c r="U66" s="197">
        <v>8918</v>
      </c>
      <c r="V66" s="197">
        <v>9010</v>
      </c>
      <c r="W66" s="197">
        <v>8797</v>
      </c>
      <c r="X66" s="197">
        <v>8370</v>
      </c>
      <c r="Y66" s="197">
        <v>8456</v>
      </c>
      <c r="Z66" s="197">
        <v>7430</v>
      </c>
      <c r="AA66" s="197">
        <v>7876</v>
      </c>
      <c r="AB66" s="197">
        <v>8012</v>
      </c>
      <c r="AC66" s="197">
        <v>8162</v>
      </c>
      <c r="AD66" s="197">
        <v>8703</v>
      </c>
      <c r="AE66" s="197">
        <v>8536</v>
      </c>
      <c r="AF66" s="197">
        <v>7953</v>
      </c>
      <c r="AG66" s="197">
        <v>7964</v>
      </c>
      <c r="AH66" s="197">
        <v>8380</v>
      </c>
      <c r="AI66" s="197">
        <v>7596</v>
      </c>
      <c r="AJ66" s="197">
        <v>8520</v>
      </c>
      <c r="AK66" s="197">
        <v>9448</v>
      </c>
      <c r="AL66" s="197">
        <v>9104</v>
      </c>
      <c r="AM66" s="197">
        <v>9679</v>
      </c>
      <c r="AN66" s="197">
        <v>9259</v>
      </c>
      <c r="AO66" s="197">
        <v>9040</v>
      </c>
      <c r="AP66" s="197">
        <v>6606</v>
      </c>
      <c r="AQ66" s="198">
        <v>9655</v>
      </c>
      <c r="AR66" s="197"/>
      <c r="AS66" s="221"/>
      <c r="AT66" s="221"/>
    </row>
    <row r="67" spans="1:46">
      <c r="A67" s="196" t="s">
        <v>366</v>
      </c>
      <c r="B67" s="197">
        <v>19714</v>
      </c>
      <c r="C67" s="197">
        <v>16962</v>
      </c>
      <c r="D67" s="197">
        <v>17360</v>
      </c>
      <c r="E67" s="197">
        <v>16873</v>
      </c>
      <c r="F67" s="197">
        <v>16013</v>
      </c>
      <c r="G67" s="197">
        <v>15086</v>
      </c>
      <c r="H67" s="197">
        <v>15169</v>
      </c>
      <c r="I67" s="197">
        <v>14717</v>
      </c>
      <c r="J67" s="197">
        <v>14187</v>
      </c>
      <c r="K67" s="197">
        <v>14131</v>
      </c>
      <c r="L67" s="197">
        <v>14343</v>
      </c>
      <c r="M67" s="197">
        <v>15358</v>
      </c>
      <c r="N67" s="197">
        <v>15139</v>
      </c>
      <c r="O67" s="197">
        <v>14742</v>
      </c>
      <c r="P67" s="197">
        <v>13450</v>
      </c>
      <c r="Q67" s="197">
        <v>13932</v>
      </c>
      <c r="R67" s="197">
        <v>14414</v>
      </c>
      <c r="S67" s="197">
        <v>13948</v>
      </c>
      <c r="T67" s="197">
        <v>14078</v>
      </c>
      <c r="U67" s="197">
        <v>14032</v>
      </c>
      <c r="V67" s="197">
        <v>13421</v>
      </c>
      <c r="W67" s="197">
        <v>12784</v>
      </c>
      <c r="X67" s="197">
        <v>13343</v>
      </c>
      <c r="Y67" s="197">
        <v>11638</v>
      </c>
      <c r="Z67" s="197">
        <v>12758</v>
      </c>
      <c r="AA67" s="197">
        <v>13361</v>
      </c>
      <c r="AB67" s="197">
        <v>12562</v>
      </c>
      <c r="AC67" s="197">
        <v>13651</v>
      </c>
      <c r="AD67" s="197">
        <v>13967</v>
      </c>
      <c r="AE67" s="197">
        <v>13346</v>
      </c>
      <c r="AF67" s="197">
        <v>13459</v>
      </c>
      <c r="AG67" s="197">
        <v>13415</v>
      </c>
      <c r="AH67" s="197">
        <v>13271</v>
      </c>
      <c r="AI67" s="197">
        <v>12945</v>
      </c>
      <c r="AJ67" s="197">
        <v>13819</v>
      </c>
      <c r="AK67" s="197">
        <v>14227</v>
      </c>
      <c r="AL67" s="197">
        <v>14719</v>
      </c>
      <c r="AM67" s="197">
        <v>14597</v>
      </c>
      <c r="AN67" s="197">
        <v>14135</v>
      </c>
      <c r="AO67" s="197">
        <v>14381</v>
      </c>
      <c r="AP67" s="197">
        <v>11469</v>
      </c>
      <c r="AQ67" s="198">
        <v>15604</v>
      </c>
      <c r="AR67" s="197"/>
      <c r="AS67" s="221"/>
      <c r="AT67" s="221"/>
    </row>
    <row r="68" spans="1:46">
      <c r="A68" s="196" t="s">
        <v>367</v>
      </c>
      <c r="B68" s="197">
        <v>19073</v>
      </c>
      <c r="C68" s="197">
        <v>16516</v>
      </c>
      <c r="D68" s="197">
        <v>17386</v>
      </c>
      <c r="E68" s="197">
        <v>16787</v>
      </c>
      <c r="F68" s="197">
        <v>16366</v>
      </c>
      <c r="G68" s="197">
        <v>14126</v>
      </c>
      <c r="H68" s="197">
        <v>13792</v>
      </c>
      <c r="I68" s="197">
        <v>13398</v>
      </c>
      <c r="J68" s="197">
        <v>13390</v>
      </c>
      <c r="K68" s="197">
        <v>14063</v>
      </c>
      <c r="L68" s="197">
        <v>15149</v>
      </c>
      <c r="M68" s="197">
        <v>15812</v>
      </c>
      <c r="N68" s="197">
        <v>14880</v>
      </c>
      <c r="O68" s="197">
        <v>15204</v>
      </c>
      <c r="P68" s="197">
        <v>15538</v>
      </c>
      <c r="Q68" s="197">
        <v>14245</v>
      </c>
      <c r="R68" s="197">
        <v>15407</v>
      </c>
      <c r="S68" s="197">
        <v>15313</v>
      </c>
      <c r="T68" s="197">
        <v>15164</v>
      </c>
      <c r="U68" s="197">
        <v>16433</v>
      </c>
      <c r="V68" s="197">
        <v>15070</v>
      </c>
      <c r="W68" s="197">
        <v>13463</v>
      </c>
      <c r="X68" s="197">
        <v>14473</v>
      </c>
      <c r="Y68" s="197">
        <v>12884</v>
      </c>
      <c r="Z68" s="197">
        <v>13390</v>
      </c>
      <c r="AA68" s="197">
        <v>13715</v>
      </c>
      <c r="AB68" s="197">
        <v>14273</v>
      </c>
      <c r="AC68" s="197">
        <v>14505</v>
      </c>
      <c r="AD68" s="197">
        <v>14412</v>
      </c>
      <c r="AE68" s="197">
        <v>14842</v>
      </c>
      <c r="AF68" s="197">
        <v>14328</v>
      </c>
      <c r="AG68" s="197">
        <v>13858</v>
      </c>
      <c r="AH68" s="197">
        <v>15383</v>
      </c>
      <c r="AI68" s="197">
        <v>15874</v>
      </c>
      <c r="AJ68" s="197">
        <v>17712</v>
      </c>
      <c r="AK68" s="197">
        <v>18094</v>
      </c>
      <c r="AL68" s="197">
        <v>18322</v>
      </c>
      <c r="AM68" s="197">
        <v>17757</v>
      </c>
      <c r="AN68" s="197">
        <v>18012</v>
      </c>
      <c r="AO68" s="197">
        <v>19383</v>
      </c>
      <c r="AP68" s="197">
        <v>14982</v>
      </c>
      <c r="AQ68" s="198">
        <v>18317</v>
      </c>
      <c r="AR68" s="197"/>
      <c r="AS68" s="221"/>
      <c r="AT68" s="221"/>
    </row>
    <row r="69" spans="1:46">
      <c r="A69" s="196" t="s">
        <v>368</v>
      </c>
      <c r="B69" s="197">
        <v>4193</v>
      </c>
      <c r="C69" s="197">
        <v>12488</v>
      </c>
      <c r="D69" s="197">
        <v>13080</v>
      </c>
      <c r="E69" s="197">
        <v>12566</v>
      </c>
      <c r="F69" s="197">
        <v>11004</v>
      </c>
      <c r="G69" s="197">
        <v>10593</v>
      </c>
      <c r="H69" s="197">
        <v>10368</v>
      </c>
      <c r="I69" s="197">
        <v>10591</v>
      </c>
      <c r="J69" s="197">
        <v>10543</v>
      </c>
      <c r="K69" s="197">
        <v>9697</v>
      </c>
      <c r="L69" s="197">
        <v>8888</v>
      </c>
      <c r="M69" s="197">
        <v>9199</v>
      </c>
      <c r="N69" s="197">
        <v>11913</v>
      </c>
      <c r="O69" s="197">
        <v>11666</v>
      </c>
      <c r="P69" s="197">
        <v>11456</v>
      </c>
      <c r="Q69" s="197">
        <v>10724</v>
      </c>
      <c r="R69" s="197">
        <v>11467</v>
      </c>
      <c r="S69" s="197">
        <v>10659</v>
      </c>
      <c r="T69" s="197">
        <v>11689</v>
      </c>
      <c r="U69" s="197">
        <v>11614</v>
      </c>
      <c r="V69" s="197">
        <v>10616</v>
      </c>
      <c r="W69" s="197">
        <v>10697</v>
      </c>
      <c r="X69" s="197">
        <v>10647</v>
      </c>
      <c r="Y69" s="197">
        <v>9277</v>
      </c>
      <c r="Z69" s="197">
        <v>10085</v>
      </c>
      <c r="AA69" s="197">
        <v>10906</v>
      </c>
      <c r="AB69" s="197">
        <v>10236</v>
      </c>
      <c r="AC69" s="197">
        <v>9799</v>
      </c>
      <c r="AD69" s="197">
        <v>10677</v>
      </c>
      <c r="AE69" s="197">
        <v>11145</v>
      </c>
      <c r="AF69" s="197">
        <v>10697</v>
      </c>
      <c r="AG69" s="197">
        <v>10362</v>
      </c>
      <c r="AH69" s="197">
        <v>11174</v>
      </c>
      <c r="AI69" s="197">
        <v>10914</v>
      </c>
      <c r="AJ69" s="197">
        <v>12242</v>
      </c>
      <c r="AK69" s="197">
        <v>12096</v>
      </c>
      <c r="AL69" s="197">
        <v>12252</v>
      </c>
      <c r="AM69" s="197">
        <v>12247</v>
      </c>
      <c r="AN69" s="197">
        <v>12028</v>
      </c>
      <c r="AO69" s="197">
        <v>11919</v>
      </c>
      <c r="AP69" s="197">
        <v>9804</v>
      </c>
      <c r="AQ69" s="198">
        <v>13485</v>
      </c>
      <c r="AR69" s="197"/>
      <c r="AS69" s="221"/>
      <c r="AT69" s="221"/>
    </row>
    <row r="70" spans="1:46">
      <c r="A70" s="200" t="s">
        <v>318</v>
      </c>
      <c r="B70" s="201">
        <v>53370</v>
      </c>
      <c r="C70" s="202">
        <v>56929</v>
      </c>
      <c r="D70" s="202">
        <v>59184</v>
      </c>
      <c r="E70" s="202">
        <v>56864</v>
      </c>
      <c r="F70" s="202">
        <v>52934</v>
      </c>
      <c r="G70" s="202">
        <v>48566</v>
      </c>
      <c r="H70" s="202">
        <v>47305</v>
      </c>
      <c r="I70" s="202">
        <v>46792</v>
      </c>
      <c r="J70" s="202">
        <v>46576</v>
      </c>
      <c r="K70" s="202">
        <v>46375</v>
      </c>
      <c r="L70" s="202">
        <v>47298</v>
      </c>
      <c r="M70" s="202">
        <v>49626</v>
      </c>
      <c r="N70" s="202">
        <v>51631</v>
      </c>
      <c r="O70" s="202">
        <v>50974</v>
      </c>
      <c r="P70" s="202">
        <v>49744</v>
      </c>
      <c r="Q70" s="202">
        <v>47417</v>
      </c>
      <c r="R70" s="202">
        <v>50126</v>
      </c>
      <c r="S70" s="202">
        <v>49124</v>
      </c>
      <c r="T70" s="202">
        <v>50005</v>
      </c>
      <c r="U70" s="202">
        <v>50997</v>
      </c>
      <c r="V70" s="202">
        <v>48117</v>
      </c>
      <c r="W70" s="202">
        <v>45741</v>
      </c>
      <c r="X70" s="202">
        <v>46833</v>
      </c>
      <c r="Y70" s="202">
        <v>42255</v>
      </c>
      <c r="Z70" s="202">
        <v>43663</v>
      </c>
      <c r="AA70" s="202">
        <v>45858</v>
      </c>
      <c r="AB70" s="202">
        <v>45083</v>
      </c>
      <c r="AC70" s="202">
        <v>46117</v>
      </c>
      <c r="AD70" s="202">
        <v>47759</v>
      </c>
      <c r="AE70" s="202">
        <v>47869</v>
      </c>
      <c r="AF70" s="202">
        <v>46437</v>
      </c>
      <c r="AG70" s="202">
        <v>45599</v>
      </c>
      <c r="AH70" s="202">
        <v>48208</v>
      </c>
      <c r="AI70" s="202">
        <f t="shared" ref="AI70:AQ70" si="8">SUM(AI66:AI69)</f>
        <v>47329</v>
      </c>
      <c r="AJ70" s="202">
        <f t="shared" si="8"/>
        <v>52293</v>
      </c>
      <c r="AK70" s="202">
        <f t="shared" si="8"/>
        <v>53865</v>
      </c>
      <c r="AL70" s="202">
        <f t="shared" si="8"/>
        <v>54397</v>
      </c>
      <c r="AM70" s="202">
        <f t="shared" si="8"/>
        <v>54280</v>
      </c>
      <c r="AN70" s="202">
        <f t="shared" si="8"/>
        <v>53434</v>
      </c>
      <c r="AO70" s="202">
        <f t="shared" si="8"/>
        <v>54723</v>
      </c>
      <c r="AP70" s="202">
        <f t="shared" si="8"/>
        <v>42861</v>
      </c>
      <c r="AQ70" s="203">
        <f t="shared" si="8"/>
        <v>57061</v>
      </c>
      <c r="AR70" s="197"/>
      <c r="AS70" s="221"/>
      <c r="AT70" s="221"/>
    </row>
    <row r="71" spans="1:46">
      <c r="A71" s="193" t="s">
        <v>369</v>
      </c>
      <c r="B71" s="197"/>
      <c r="C71" s="197"/>
      <c r="D71" s="197"/>
      <c r="E71" s="197"/>
      <c r="F71" s="197"/>
      <c r="G71" s="197"/>
      <c r="H71" s="197"/>
      <c r="I71" s="197"/>
      <c r="J71" s="197"/>
      <c r="K71" s="197"/>
      <c r="L71" s="197"/>
      <c r="M71" s="197"/>
      <c r="N71" s="197"/>
      <c r="O71" s="197"/>
      <c r="P71" s="197"/>
      <c r="Q71" s="197"/>
      <c r="R71" s="197"/>
      <c r="S71" s="197"/>
      <c r="T71" s="197"/>
      <c r="U71" s="197"/>
      <c r="V71" s="197"/>
      <c r="W71" s="197"/>
      <c r="X71" s="197"/>
      <c r="Y71" s="197"/>
      <c r="Z71" s="197"/>
      <c r="AA71" s="197"/>
      <c r="AB71" s="197"/>
      <c r="AC71" s="197"/>
      <c r="AD71" s="197"/>
      <c r="AE71" s="197"/>
      <c r="AF71" s="197"/>
      <c r="AG71" s="197"/>
      <c r="AH71" s="197"/>
      <c r="AI71" s="197"/>
      <c r="AJ71" s="197"/>
      <c r="AK71" s="194"/>
      <c r="AL71" s="194"/>
      <c r="AM71" s="194"/>
      <c r="AN71" s="194"/>
      <c r="AO71" s="194"/>
      <c r="AP71" s="194"/>
      <c r="AQ71" s="198"/>
      <c r="AR71" s="197"/>
      <c r="AS71" s="221"/>
      <c r="AT71" s="221"/>
    </row>
    <row r="72" spans="1:46">
      <c r="A72" s="196" t="s">
        <v>370</v>
      </c>
      <c r="B72" s="197">
        <v>7270</v>
      </c>
      <c r="C72" s="197">
        <v>6778</v>
      </c>
      <c r="D72" s="197">
        <v>6498</v>
      </c>
      <c r="E72" s="197">
        <v>6662</v>
      </c>
      <c r="F72" s="197">
        <v>6548</v>
      </c>
      <c r="G72" s="197">
        <v>5791</v>
      </c>
      <c r="H72" s="197">
        <v>6032</v>
      </c>
      <c r="I72" s="197">
        <v>5732</v>
      </c>
      <c r="J72" s="197">
        <v>5785</v>
      </c>
      <c r="K72" s="197">
        <v>6403</v>
      </c>
      <c r="L72" s="197">
        <v>5486</v>
      </c>
      <c r="M72" s="197">
        <v>5722</v>
      </c>
      <c r="N72" s="197">
        <v>6091</v>
      </c>
      <c r="O72" s="197">
        <v>6116</v>
      </c>
      <c r="P72" s="197">
        <v>5703</v>
      </c>
      <c r="Q72" s="197">
        <v>5192</v>
      </c>
      <c r="R72" s="197">
        <v>5532</v>
      </c>
      <c r="S72" s="197">
        <v>5409</v>
      </c>
      <c r="T72" s="197">
        <v>5768</v>
      </c>
      <c r="U72" s="197">
        <v>5712</v>
      </c>
      <c r="V72" s="197">
        <v>5425</v>
      </c>
      <c r="W72" s="197">
        <v>5492</v>
      </c>
      <c r="X72" s="197">
        <v>5064</v>
      </c>
      <c r="Y72" s="197">
        <v>5195</v>
      </c>
      <c r="Z72" s="197">
        <v>5164</v>
      </c>
      <c r="AA72" s="197">
        <v>5350</v>
      </c>
      <c r="AB72" s="197">
        <v>5456</v>
      </c>
      <c r="AC72" s="197">
        <v>5627</v>
      </c>
      <c r="AD72" s="197">
        <v>5823</v>
      </c>
      <c r="AE72" s="197">
        <v>5711</v>
      </c>
      <c r="AF72" s="197">
        <v>5287</v>
      </c>
      <c r="AG72" s="197">
        <v>5232</v>
      </c>
      <c r="AH72" s="197">
        <v>5737</v>
      </c>
      <c r="AI72" s="197">
        <v>5600</v>
      </c>
      <c r="AJ72" s="197">
        <v>5802</v>
      </c>
      <c r="AK72" s="197">
        <v>5949</v>
      </c>
      <c r="AL72" s="197">
        <v>5906</v>
      </c>
      <c r="AM72" s="197">
        <v>6380</v>
      </c>
      <c r="AN72" s="197">
        <v>6143</v>
      </c>
      <c r="AO72" s="197">
        <v>6637</v>
      </c>
      <c r="AP72" s="197">
        <v>4918</v>
      </c>
      <c r="AQ72" s="198">
        <v>6657</v>
      </c>
      <c r="AR72" s="197"/>
      <c r="AS72" s="221"/>
      <c r="AT72" s="221"/>
    </row>
    <row r="73" spans="1:46">
      <c r="A73" s="196" t="s">
        <v>371</v>
      </c>
      <c r="B73" s="197">
        <v>12690</v>
      </c>
      <c r="C73" s="197">
        <v>11300</v>
      </c>
      <c r="D73" s="197">
        <v>11319</v>
      </c>
      <c r="E73" s="197">
        <v>10902</v>
      </c>
      <c r="F73" s="197">
        <v>10064</v>
      </c>
      <c r="G73" s="197">
        <v>9352</v>
      </c>
      <c r="H73" s="197">
        <v>9390</v>
      </c>
      <c r="I73" s="197">
        <v>9376</v>
      </c>
      <c r="J73" s="197">
        <v>9952</v>
      </c>
      <c r="K73" s="197">
        <v>10295</v>
      </c>
      <c r="L73" s="197">
        <v>10082</v>
      </c>
      <c r="M73" s="197">
        <v>10714</v>
      </c>
      <c r="N73" s="197">
        <v>9842</v>
      </c>
      <c r="O73" s="197">
        <v>9363</v>
      </c>
      <c r="P73" s="197">
        <v>8806</v>
      </c>
      <c r="Q73" s="197">
        <v>8708</v>
      </c>
      <c r="R73" s="197">
        <v>8883</v>
      </c>
      <c r="S73" s="197">
        <v>8538</v>
      </c>
      <c r="T73" s="197">
        <v>9172</v>
      </c>
      <c r="U73" s="197">
        <v>8933</v>
      </c>
      <c r="V73" s="197">
        <v>8485</v>
      </c>
      <c r="W73" s="197">
        <v>8873</v>
      </c>
      <c r="X73" s="197">
        <v>9245</v>
      </c>
      <c r="Y73" s="197">
        <v>7552</v>
      </c>
      <c r="Z73" s="197">
        <v>8449</v>
      </c>
      <c r="AA73" s="197">
        <v>8188</v>
      </c>
      <c r="AB73" s="197">
        <v>8131</v>
      </c>
      <c r="AC73" s="197">
        <v>8817</v>
      </c>
      <c r="AD73" s="197">
        <v>9283</v>
      </c>
      <c r="AE73" s="197">
        <v>8924</v>
      </c>
      <c r="AF73" s="197">
        <v>8290</v>
      </c>
      <c r="AG73" s="197">
        <v>8529</v>
      </c>
      <c r="AH73" s="197">
        <v>9027</v>
      </c>
      <c r="AI73" s="197">
        <v>8649</v>
      </c>
      <c r="AJ73" s="197">
        <v>9087</v>
      </c>
      <c r="AK73" s="197">
        <v>9568</v>
      </c>
      <c r="AL73" s="197">
        <v>9226</v>
      </c>
      <c r="AM73" s="197">
        <v>9578</v>
      </c>
      <c r="AN73" s="197">
        <v>9418</v>
      </c>
      <c r="AO73" s="197">
        <v>9518</v>
      </c>
      <c r="AP73" s="197">
        <v>6926</v>
      </c>
      <c r="AQ73" s="198">
        <v>10510</v>
      </c>
      <c r="AR73" s="197"/>
      <c r="AS73" s="221"/>
      <c r="AT73" s="221"/>
    </row>
    <row r="74" spans="1:46">
      <c r="A74" s="196" t="s">
        <v>372</v>
      </c>
      <c r="B74" s="197">
        <v>5361</v>
      </c>
      <c r="C74" s="197">
        <v>5213</v>
      </c>
      <c r="D74" s="197">
        <v>4679</v>
      </c>
      <c r="E74" s="197">
        <v>4652</v>
      </c>
      <c r="F74" s="197">
        <v>4662</v>
      </c>
      <c r="G74" s="197">
        <v>4974</v>
      </c>
      <c r="H74" s="197">
        <v>4456</v>
      </c>
      <c r="I74" s="197">
        <v>4935</v>
      </c>
      <c r="J74" s="197">
        <v>4887</v>
      </c>
      <c r="K74" s="197">
        <v>5093</v>
      </c>
      <c r="L74" s="197">
        <v>5253</v>
      </c>
      <c r="M74" s="197">
        <v>5346</v>
      </c>
      <c r="N74" s="197">
        <v>4976</v>
      </c>
      <c r="O74" s="197">
        <v>4887</v>
      </c>
      <c r="P74" s="197">
        <v>4483</v>
      </c>
      <c r="Q74" s="197">
        <v>4502</v>
      </c>
      <c r="R74" s="197">
        <v>4469</v>
      </c>
      <c r="S74" s="197">
        <v>4371</v>
      </c>
      <c r="T74" s="197">
        <v>4371</v>
      </c>
      <c r="U74" s="197">
        <v>4361</v>
      </c>
      <c r="V74" s="197">
        <v>4155</v>
      </c>
      <c r="W74" s="197">
        <v>4042</v>
      </c>
      <c r="X74" s="197">
        <v>3860</v>
      </c>
      <c r="Y74" s="197">
        <v>3384</v>
      </c>
      <c r="Z74" s="197">
        <v>3386</v>
      </c>
      <c r="AA74" s="197">
        <v>3297</v>
      </c>
      <c r="AB74" s="197">
        <v>3452</v>
      </c>
      <c r="AC74" s="197">
        <v>3567</v>
      </c>
      <c r="AD74" s="197">
        <v>3744</v>
      </c>
      <c r="AE74" s="197">
        <v>3686</v>
      </c>
      <c r="AF74" s="197">
        <v>3515</v>
      </c>
      <c r="AG74" s="197">
        <v>3292</v>
      </c>
      <c r="AH74" s="197">
        <v>3398</v>
      </c>
      <c r="AI74" s="197">
        <v>3461</v>
      </c>
      <c r="AJ74" s="197">
        <v>3536</v>
      </c>
      <c r="AK74" s="197">
        <v>3458</v>
      </c>
      <c r="AL74" s="197">
        <v>3246</v>
      </c>
      <c r="AM74" s="197">
        <v>3538</v>
      </c>
      <c r="AN74" s="197">
        <v>3711</v>
      </c>
      <c r="AO74" s="197">
        <v>3448</v>
      </c>
      <c r="AP74" s="197">
        <v>2900</v>
      </c>
      <c r="AQ74" s="198">
        <v>3758</v>
      </c>
      <c r="AR74" s="197"/>
      <c r="AS74" s="221"/>
      <c r="AT74" s="221"/>
    </row>
    <row r="75" spans="1:46">
      <c r="A75" s="196" t="s">
        <v>373</v>
      </c>
      <c r="B75" s="197">
        <v>2198</v>
      </c>
      <c r="C75" s="197">
        <v>2191</v>
      </c>
      <c r="D75" s="197">
        <v>2745</v>
      </c>
      <c r="E75" s="197">
        <v>2298</v>
      </c>
      <c r="F75" s="197">
        <v>2367</v>
      </c>
      <c r="G75" s="197">
        <v>2453</v>
      </c>
      <c r="H75" s="197">
        <v>2096</v>
      </c>
      <c r="I75" s="197">
        <v>2167</v>
      </c>
      <c r="J75" s="197">
        <v>1861</v>
      </c>
      <c r="K75" s="197">
        <v>2067</v>
      </c>
      <c r="L75" s="197">
        <v>1578</v>
      </c>
      <c r="M75" s="197">
        <v>1841</v>
      </c>
      <c r="N75" s="197">
        <v>1853</v>
      </c>
      <c r="O75" s="197">
        <v>1786</v>
      </c>
      <c r="P75" s="197">
        <v>1891</v>
      </c>
      <c r="Q75" s="197">
        <v>1703</v>
      </c>
      <c r="R75" s="197">
        <v>1873</v>
      </c>
      <c r="S75" s="197">
        <v>1719</v>
      </c>
      <c r="T75" s="197">
        <v>1819</v>
      </c>
      <c r="U75" s="197">
        <v>1778</v>
      </c>
      <c r="V75" s="197">
        <v>1691</v>
      </c>
      <c r="W75" s="197">
        <v>1601</v>
      </c>
      <c r="X75" s="197">
        <v>1486</v>
      </c>
      <c r="Y75" s="197">
        <v>1473</v>
      </c>
      <c r="Z75" s="197">
        <v>1358</v>
      </c>
      <c r="AA75" s="197">
        <v>1260</v>
      </c>
      <c r="AB75" s="197">
        <v>1415</v>
      </c>
      <c r="AC75" s="197">
        <v>1523</v>
      </c>
      <c r="AD75" s="197">
        <v>1634</v>
      </c>
      <c r="AE75" s="197">
        <v>1607</v>
      </c>
      <c r="AF75" s="197">
        <v>1544</v>
      </c>
      <c r="AG75" s="197">
        <v>1403</v>
      </c>
      <c r="AH75" s="197">
        <v>1614</v>
      </c>
      <c r="AI75" s="197">
        <v>1530</v>
      </c>
      <c r="AJ75" s="197">
        <v>1533</v>
      </c>
      <c r="AK75" s="197">
        <v>1573</v>
      </c>
      <c r="AL75" s="197">
        <v>1534</v>
      </c>
      <c r="AM75" s="197">
        <v>1574</v>
      </c>
      <c r="AN75" s="197">
        <v>1567</v>
      </c>
      <c r="AO75" s="197">
        <v>1527</v>
      </c>
      <c r="AP75" s="197">
        <v>1295</v>
      </c>
      <c r="AQ75" s="198">
        <v>1585</v>
      </c>
      <c r="AR75" s="197"/>
      <c r="AS75" s="221"/>
      <c r="AT75" s="221"/>
    </row>
    <row r="76" spans="1:46">
      <c r="A76" s="196" t="s">
        <v>374</v>
      </c>
      <c r="B76" s="197">
        <v>8083</v>
      </c>
      <c r="C76" s="197">
        <v>6616</v>
      </c>
      <c r="D76" s="197">
        <v>6765</v>
      </c>
      <c r="E76" s="197">
        <v>6643</v>
      </c>
      <c r="F76" s="197">
        <v>5951</v>
      </c>
      <c r="G76" s="197">
        <v>6371</v>
      </c>
      <c r="H76" s="197">
        <v>5768</v>
      </c>
      <c r="I76" s="197">
        <v>5545</v>
      </c>
      <c r="J76" s="197">
        <v>5992</v>
      </c>
      <c r="K76" s="197">
        <v>6005</v>
      </c>
      <c r="L76" s="197">
        <v>6369</v>
      </c>
      <c r="M76" s="197">
        <v>6843</v>
      </c>
      <c r="N76" s="197">
        <v>5484</v>
      </c>
      <c r="O76" s="197">
        <v>5180</v>
      </c>
      <c r="P76" s="197">
        <v>5197</v>
      </c>
      <c r="Q76" s="197">
        <v>5175</v>
      </c>
      <c r="R76" s="197">
        <v>5123</v>
      </c>
      <c r="S76" s="197">
        <v>4851</v>
      </c>
      <c r="T76" s="197">
        <v>5079</v>
      </c>
      <c r="U76" s="197">
        <v>4944</v>
      </c>
      <c r="V76" s="197">
        <v>5021</v>
      </c>
      <c r="W76" s="197">
        <v>5073</v>
      </c>
      <c r="X76" s="197">
        <v>5199</v>
      </c>
      <c r="Y76" s="197">
        <v>5099</v>
      </c>
      <c r="Z76" s="197">
        <v>4636</v>
      </c>
      <c r="AA76" s="197">
        <v>4741</v>
      </c>
      <c r="AB76" s="197">
        <v>4967</v>
      </c>
      <c r="AC76" s="197">
        <v>5092</v>
      </c>
      <c r="AD76" s="197">
        <v>5454</v>
      </c>
      <c r="AE76" s="197">
        <v>5432</v>
      </c>
      <c r="AF76" s="197">
        <v>5214</v>
      </c>
      <c r="AG76" s="197">
        <v>5222</v>
      </c>
      <c r="AH76" s="197">
        <v>5482</v>
      </c>
      <c r="AI76" s="197">
        <v>5274</v>
      </c>
      <c r="AJ76" s="197">
        <v>5469</v>
      </c>
      <c r="AK76" s="197">
        <v>5558</v>
      </c>
      <c r="AL76" s="197">
        <v>5602</v>
      </c>
      <c r="AM76" s="197">
        <v>5796</v>
      </c>
      <c r="AN76" s="197">
        <v>5777</v>
      </c>
      <c r="AO76" s="197">
        <v>5591</v>
      </c>
      <c r="AP76" s="197">
        <v>4341</v>
      </c>
      <c r="AQ76" s="198">
        <v>5736</v>
      </c>
      <c r="AR76" s="197"/>
      <c r="AS76" s="221"/>
      <c r="AT76" s="221"/>
    </row>
    <row r="77" spans="1:46">
      <c r="A77" s="196" t="s">
        <v>375</v>
      </c>
      <c r="B77" s="197">
        <v>25673</v>
      </c>
      <c r="C77" s="197">
        <v>22744</v>
      </c>
      <c r="D77" s="197">
        <v>22254</v>
      </c>
      <c r="E77" s="197">
        <v>23019</v>
      </c>
      <c r="F77" s="197">
        <v>21811</v>
      </c>
      <c r="G77" s="197">
        <v>22134</v>
      </c>
      <c r="H77" s="197">
        <v>20519</v>
      </c>
      <c r="I77" s="197">
        <v>19242</v>
      </c>
      <c r="J77" s="197">
        <v>19849</v>
      </c>
      <c r="K77" s="197">
        <v>20969</v>
      </c>
      <c r="L77" s="197">
        <v>20683</v>
      </c>
      <c r="M77" s="197">
        <v>22121</v>
      </c>
      <c r="N77" s="197">
        <v>21642</v>
      </c>
      <c r="O77" s="197">
        <v>21606</v>
      </c>
      <c r="P77" s="197">
        <v>20491</v>
      </c>
      <c r="Q77" s="197">
        <v>21682</v>
      </c>
      <c r="R77" s="197">
        <v>22432</v>
      </c>
      <c r="S77" s="197">
        <v>21042</v>
      </c>
      <c r="T77" s="197">
        <v>21590</v>
      </c>
      <c r="U77" s="197">
        <v>21284</v>
      </c>
      <c r="V77" s="197">
        <v>19595</v>
      </c>
      <c r="W77" s="197">
        <v>19722</v>
      </c>
      <c r="X77" s="197">
        <v>18426</v>
      </c>
      <c r="Y77" s="197">
        <v>17505</v>
      </c>
      <c r="Z77" s="197">
        <v>18213</v>
      </c>
      <c r="AA77" s="197">
        <v>18716</v>
      </c>
      <c r="AB77" s="197">
        <v>17988</v>
      </c>
      <c r="AC77" s="197">
        <v>18863</v>
      </c>
      <c r="AD77" s="197">
        <v>20637</v>
      </c>
      <c r="AE77" s="197">
        <v>20466</v>
      </c>
      <c r="AF77" s="197">
        <v>20167</v>
      </c>
      <c r="AG77" s="197">
        <v>19802</v>
      </c>
      <c r="AH77" s="197">
        <v>20414</v>
      </c>
      <c r="AI77" s="197">
        <v>20132</v>
      </c>
      <c r="AJ77" s="197">
        <v>22353</v>
      </c>
      <c r="AK77" s="197">
        <v>23309</v>
      </c>
      <c r="AL77" s="197">
        <v>21847</v>
      </c>
      <c r="AM77" s="197">
        <v>22705</v>
      </c>
      <c r="AN77" s="197">
        <v>23057</v>
      </c>
      <c r="AO77" s="197">
        <v>24339</v>
      </c>
      <c r="AP77" s="197">
        <v>17908</v>
      </c>
      <c r="AQ77" s="198">
        <v>26827</v>
      </c>
      <c r="AR77" s="197"/>
      <c r="AS77" s="221"/>
      <c r="AT77" s="221"/>
    </row>
    <row r="78" spans="1:46">
      <c r="A78" s="196" t="s">
        <v>376</v>
      </c>
      <c r="B78" s="197">
        <v>5672</v>
      </c>
      <c r="C78" s="197">
        <v>5088</v>
      </c>
      <c r="D78" s="197">
        <v>4964</v>
      </c>
      <c r="E78" s="197">
        <v>5661</v>
      </c>
      <c r="F78" s="197">
        <v>5586</v>
      </c>
      <c r="G78" s="197">
        <v>5185</v>
      </c>
      <c r="H78" s="197">
        <v>4797</v>
      </c>
      <c r="I78" s="197">
        <v>4441</v>
      </c>
      <c r="J78" s="197">
        <v>4373</v>
      </c>
      <c r="K78" s="197">
        <v>4691</v>
      </c>
      <c r="L78" s="197">
        <v>4540</v>
      </c>
      <c r="M78" s="197">
        <v>4776</v>
      </c>
      <c r="N78" s="197">
        <v>4774</v>
      </c>
      <c r="O78" s="197">
        <v>4701</v>
      </c>
      <c r="P78" s="197">
        <v>4327</v>
      </c>
      <c r="Q78" s="197">
        <v>4426</v>
      </c>
      <c r="R78" s="197">
        <v>4440</v>
      </c>
      <c r="S78" s="197">
        <v>4270</v>
      </c>
      <c r="T78" s="197">
        <v>4508</v>
      </c>
      <c r="U78" s="197">
        <v>4216</v>
      </c>
      <c r="V78" s="197">
        <v>4391</v>
      </c>
      <c r="W78" s="197">
        <v>4225</v>
      </c>
      <c r="X78" s="197">
        <v>4421</v>
      </c>
      <c r="Y78" s="197">
        <v>4236</v>
      </c>
      <c r="Z78" s="197">
        <v>4102</v>
      </c>
      <c r="AA78" s="197">
        <v>3976</v>
      </c>
      <c r="AB78" s="197">
        <v>4333</v>
      </c>
      <c r="AC78" s="197">
        <v>4281</v>
      </c>
      <c r="AD78" s="197">
        <v>4833</v>
      </c>
      <c r="AE78" s="197">
        <v>4863</v>
      </c>
      <c r="AF78" s="197">
        <v>4882</v>
      </c>
      <c r="AG78" s="197">
        <v>4920</v>
      </c>
      <c r="AH78" s="197">
        <v>5118</v>
      </c>
      <c r="AI78" s="197">
        <v>4804</v>
      </c>
      <c r="AJ78" s="197">
        <v>4883</v>
      </c>
      <c r="AK78" s="197">
        <v>5338</v>
      </c>
      <c r="AL78" s="197">
        <v>5663</v>
      </c>
      <c r="AM78" s="197">
        <v>5417</v>
      </c>
      <c r="AN78" s="197">
        <v>5316</v>
      </c>
      <c r="AO78" s="197">
        <v>5309</v>
      </c>
      <c r="AP78" s="197">
        <v>4394</v>
      </c>
      <c r="AQ78" s="198">
        <v>5994</v>
      </c>
      <c r="AR78" s="197"/>
      <c r="AS78" s="221"/>
      <c r="AT78" s="221"/>
    </row>
    <row r="79" spans="1:46">
      <c r="A79" s="196" t="s">
        <v>377</v>
      </c>
      <c r="B79" s="197">
        <v>7065</v>
      </c>
      <c r="C79" s="197">
        <v>5891</v>
      </c>
      <c r="D79" s="197">
        <v>6022</v>
      </c>
      <c r="E79" s="197">
        <v>6289</v>
      </c>
      <c r="F79" s="197">
        <v>6368</v>
      </c>
      <c r="G79" s="197">
        <v>5695</v>
      </c>
      <c r="H79" s="197">
        <v>5619</v>
      </c>
      <c r="I79" s="197">
        <v>5865</v>
      </c>
      <c r="J79" s="197">
        <v>5712</v>
      </c>
      <c r="K79" s="197">
        <v>6083</v>
      </c>
      <c r="L79" s="197">
        <v>6153</v>
      </c>
      <c r="M79" s="197">
        <v>6466</v>
      </c>
      <c r="N79" s="197">
        <v>5916</v>
      </c>
      <c r="O79" s="197">
        <v>5362</v>
      </c>
      <c r="P79" s="197">
        <v>5258</v>
      </c>
      <c r="Q79" s="197">
        <v>5340</v>
      </c>
      <c r="R79" s="197">
        <v>5052</v>
      </c>
      <c r="S79" s="197">
        <v>5026</v>
      </c>
      <c r="T79" s="197">
        <v>5365</v>
      </c>
      <c r="U79" s="197">
        <v>5384</v>
      </c>
      <c r="V79" s="197">
        <v>5105</v>
      </c>
      <c r="W79" s="197">
        <v>5251</v>
      </c>
      <c r="X79" s="197">
        <v>5270</v>
      </c>
      <c r="Y79" s="197">
        <v>4719</v>
      </c>
      <c r="Z79" s="197">
        <v>4613</v>
      </c>
      <c r="AA79" s="197">
        <v>4615</v>
      </c>
      <c r="AB79" s="197">
        <v>4971</v>
      </c>
      <c r="AC79" s="197">
        <v>5084</v>
      </c>
      <c r="AD79" s="197">
        <v>5095</v>
      </c>
      <c r="AE79" s="197">
        <v>5110</v>
      </c>
      <c r="AF79" s="197">
        <v>5167</v>
      </c>
      <c r="AG79" s="197">
        <v>5145</v>
      </c>
      <c r="AH79" s="197">
        <v>5178</v>
      </c>
      <c r="AI79" s="197">
        <v>5179</v>
      </c>
      <c r="AJ79" s="197">
        <v>5253</v>
      </c>
      <c r="AK79" s="197">
        <v>5212</v>
      </c>
      <c r="AL79" s="197">
        <v>5527</v>
      </c>
      <c r="AM79" s="197">
        <v>5307</v>
      </c>
      <c r="AN79" s="197">
        <v>5105</v>
      </c>
      <c r="AO79" s="197">
        <v>5209</v>
      </c>
      <c r="AP79" s="197">
        <v>4259</v>
      </c>
      <c r="AQ79" s="198">
        <v>5092</v>
      </c>
      <c r="AR79" s="197"/>
      <c r="AS79" s="221"/>
      <c r="AT79" s="221"/>
    </row>
    <row r="80" spans="1:46">
      <c r="A80" s="196" t="s">
        <v>378</v>
      </c>
      <c r="B80" s="197">
        <v>12042</v>
      </c>
      <c r="C80" s="197">
        <v>10666</v>
      </c>
      <c r="D80" s="197">
        <v>10176</v>
      </c>
      <c r="E80" s="197">
        <v>10208</v>
      </c>
      <c r="F80" s="197">
        <v>9660</v>
      </c>
      <c r="G80" s="197">
        <v>9792</v>
      </c>
      <c r="H80" s="197">
        <v>9246</v>
      </c>
      <c r="I80" s="197">
        <v>9036</v>
      </c>
      <c r="J80" s="197">
        <v>9115</v>
      </c>
      <c r="K80" s="197">
        <v>10610</v>
      </c>
      <c r="L80" s="197">
        <v>10135</v>
      </c>
      <c r="M80" s="197">
        <v>10289</v>
      </c>
      <c r="N80" s="197">
        <v>9451</v>
      </c>
      <c r="O80" s="197">
        <v>9671</v>
      </c>
      <c r="P80" s="197">
        <v>8574</v>
      </c>
      <c r="Q80" s="197">
        <v>9083</v>
      </c>
      <c r="R80" s="197">
        <v>8258</v>
      </c>
      <c r="S80" s="197">
        <v>8829</v>
      </c>
      <c r="T80" s="197">
        <v>8859</v>
      </c>
      <c r="U80" s="197">
        <v>8447</v>
      </c>
      <c r="V80" s="197">
        <v>9288</v>
      </c>
      <c r="W80" s="197">
        <v>8510</v>
      </c>
      <c r="X80" s="197">
        <v>7654</v>
      </c>
      <c r="Y80" s="197">
        <v>8420</v>
      </c>
      <c r="Z80" s="197">
        <v>7475</v>
      </c>
      <c r="AA80" s="197">
        <v>8500</v>
      </c>
      <c r="AB80" s="197">
        <v>9012</v>
      </c>
      <c r="AC80" s="197">
        <v>9013</v>
      </c>
      <c r="AD80" s="197">
        <v>9743</v>
      </c>
      <c r="AE80" s="197">
        <v>9817</v>
      </c>
      <c r="AF80" s="197">
        <v>9813</v>
      </c>
      <c r="AG80" s="197">
        <v>10078</v>
      </c>
      <c r="AH80" s="197">
        <v>10386</v>
      </c>
      <c r="AI80" s="197">
        <v>9785</v>
      </c>
      <c r="AJ80" s="197">
        <v>10491</v>
      </c>
      <c r="AK80" s="197">
        <v>10512</v>
      </c>
      <c r="AL80" s="197">
        <v>10574</v>
      </c>
      <c r="AM80" s="197">
        <v>11517</v>
      </c>
      <c r="AN80" s="197">
        <v>11410</v>
      </c>
      <c r="AO80" s="197">
        <v>11311</v>
      </c>
      <c r="AP80" s="197">
        <v>8896</v>
      </c>
      <c r="AQ80" s="198">
        <v>11724</v>
      </c>
      <c r="AR80" s="197"/>
      <c r="AS80" s="221"/>
      <c r="AT80" s="221"/>
    </row>
    <row r="81" spans="1:46">
      <c r="A81" s="196" t="s">
        <v>379</v>
      </c>
      <c r="B81" s="197">
        <v>7812</v>
      </c>
      <c r="C81" s="197">
        <v>7521</v>
      </c>
      <c r="D81" s="197">
        <v>7114</v>
      </c>
      <c r="E81" s="197">
        <v>7087</v>
      </c>
      <c r="F81" s="197">
        <v>7106</v>
      </c>
      <c r="G81" s="197">
        <v>6202</v>
      </c>
      <c r="H81" s="197">
        <v>6521</v>
      </c>
      <c r="I81" s="197">
        <v>6097</v>
      </c>
      <c r="J81" s="197">
        <v>6152</v>
      </c>
      <c r="K81" s="197">
        <v>6600</v>
      </c>
      <c r="L81" s="197">
        <v>7286</v>
      </c>
      <c r="M81" s="197">
        <v>7490</v>
      </c>
      <c r="N81" s="197">
        <v>7387</v>
      </c>
      <c r="O81" s="197">
        <v>6762</v>
      </c>
      <c r="P81" s="197">
        <v>6420</v>
      </c>
      <c r="Q81" s="197">
        <v>6484</v>
      </c>
      <c r="R81" s="197">
        <v>6405</v>
      </c>
      <c r="S81" s="197">
        <v>5765</v>
      </c>
      <c r="T81" s="197">
        <v>6571</v>
      </c>
      <c r="U81" s="197">
        <v>6469</v>
      </c>
      <c r="V81" s="197">
        <v>6767</v>
      </c>
      <c r="W81" s="197">
        <v>6126</v>
      </c>
      <c r="X81" s="197">
        <v>6600</v>
      </c>
      <c r="Y81" s="197">
        <v>5829</v>
      </c>
      <c r="Z81" s="197">
        <v>6152</v>
      </c>
      <c r="AA81" s="197">
        <v>5249</v>
      </c>
      <c r="AB81" s="197">
        <v>4899</v>
      </c>
      <c r="AC81" s="197">
        <v>5126</v>
      </c>
      <c r="AD81" s="197">
        <v>5467</v>
      </c>
      <c r="AE81" s="197">
        <v>5407</v>
      </c>
      <c r="AF81" s="197">
        <v>5068</v>
      </c>
      <c r="AG81" s="197">
        <v>4878</v>
      </c>
      <c r="AH81" s="197">
        <v>4610</v>
      </c>
      <c r="AI81" s="197">
        <v>5118</v>
      </c>
      <c r="AJ81" s="197">
        <v>4925</v>
      </c>
      <c r="AK81" s="197">
        <v>5694</v>
      </c>
      <c r="AL81" s="197">
        <v>5186</v>
      </c>
      <c r="AM81" s="197">
        <v>6069</v>
      </c>
      <c r="AN81" s="197">
        <v>5653</v>
      </c>
      <c r="AO81" s="197">
        <v>5661</v>
      </c>
      <c r="AP81" s="197">
        <v>4560</v>
      </c>
      <c r="AQ81" s="198">
        <v>6384</v>
      </c>
      <c r="AR81" s="197"/>
      <c r="AS81" s="221"/>
      <c r="AT81" s="221"/>
    </row>
    <row r="82" spans="1:46">
      <c r="A82" s="196" t="s">
        <v>380</v>
      </c>
      <c r="B82" s="197">
        <v>9234</v>
      </c>
      <c r="C82" s="197">
        <v>8406</v>
      </c>
      <c r="D82" s="197">
        <v>8221</v>
      </c>
      <c r="E82" s="197">
        <v>8160</v>
      </c>
      <c r="F82" s="197">
        <v>7914</v>
      </c>
      <c r="G82" s="197">
        <v>7388</v>
      </c>
      <c r="H82" s="197">
        <v>7005</v>
      </c>
      <c r="I82" s="197">
        <v>6288</v>
      </c>
      <c r="J82" s="197">
        <v>7291</v>
      </c>
      <c r="K82" s="197">
        <v>6989</v>
      </c>
      <c r="L82" s="197">
        <v>7774</v>
      </c>
      <c r="M82" s="197">
        <v>8035</v>
      </c>
      <c r="N82" s="197">
        <v>7456</v>
      </c>
      <c r="O82" s="197">
        <v>6861</v>
      </c>
      <c r="P82" s="197">
        <v>6646</v>
      </c>
      <c r="Q82" s="197">
        <v>6575</v>
      </c>
      <c r="R82" s="197">
        <v>6846</v>
      </c>
      <c r="S82" s="197">
        <v>6354</v>
      </c>
      <c r="T82" s="197">
        <v>6824</v>
      </c>
      <c r="U82" s="197">
        <v>6720</v>
      </c>
      <c r="V82" s="197">
        <v>6746</v>
      </c>
      <c r="W82" s="197">
        <v>6238</v>
      </c>
      <c r="X82" s="197">
        <v>5516</v>
      </c>
      <c r="Y82" s="197">
        <v>5688</v>
      </c>
      <c r="Z82" s="197">
        <v>5424</v>
      </c>
      <c r="AA82" s="197">
        <v>5574</v>
      </c>
      <c r="AB82" s="197">
        <v>5676</v>
      </c>
      <c r="AC82" s="197">
        <v>5811</v>
      </c>
      <c r="AD82" s="197">
        <v>6100</v>
      </c>
      <c r="AE82" s="197">
        <v>5532</v>
      </c>
      <c r="AF82" s="197">
        <v>5618</v>
      </c>
      <c r="AG82" s="197">
        <v>5382</v>
      </c>
      <c r="AH82" s="197">
        <v>5637</v>
      </c>
      <c r="AI82" s="197">
        <v>5280</v>
      </c>
      <c r="AJ82" s="197">
        <v>5189</v>
      </c>
      <c r="AK82" s="197">
        <v>5762</v>
      </c>
      <c r="AL82" s="197">
        <v>5894</v>
      </c>
      <c r="AM82" s="197">
        <v>6020</v>
      </c>
      <c r="AN82" s="197">
        <v>5892</v>
      </c>
      <c r="AO82" s="197">
        <v>5582</v>
      </c>
      <c r="AP82" s="197">
        <v>4206</v>
      </c>
      <c r="AQ82" s="198">
        <v>5825</v>
      </c>
      <c r="AR82" s="197"/>
      <c r="AS82" s="221"/>
      <c r="AT82" s="221"/>
    </row>
    <row r="83" spans="1:46">
      <c r="A83" s="196" t="s">
        <v>381</v>
      </c>
      <c r="B83" s="197">
        <v>7293</v>
      </c>
      <c r="C83" s="197">
        <v>6222</v>
      </c>
      <c r="D83" s="197">
        <v>6463</v>
      </c>
      <c r="E83" s="197">
        <v>6511</v>
      </c>
      <c r="F83" s="197">
        <v>6095</v>
      </c>
      <c r="G83" s="197">
        <v>6252</v>
      </c>
      <c r="H83" s="197">
        <v>5226</v>
      </c>
      <c r="I83" s="197">
        <v>5466</v>
      </c>
      <c r="J83" s="197">
        <v>5541</v>
      </c>
      <c r="K83" s="197">
        <v>6085</v>
      </c>
      <c r="L83" s="197">
        <v>5504</v>
      </c>
      <c r="M83" s="197">
        <v>5316</v>
      </c>
      <c r="N83" s="197">
        <v>6010</v>
      </c>
      <c r="O83" s="197">
        <v>5796</v>
      </c>
      <c r="P83" s="197">
        <v>5524</v>
      </c>
      <c r="Q83" s="197">
        <v>5456</v>
      </c>
      <c r="R83" s="197">
        <v>5580</v>
      </c>
      <c r="S83" s="197">
        <v>5070</v>
      </c>
      <c r="T83" s="197">
        <v>5541</v>
      </c>
      <c r="U83" s="197">
        <v>5421</v>
      </c>
      <c r="V83" s="197">
        <v>5357</v>
      </c>
      <c r="W83" s="197">
        <v>5007</v>
      </c>
      <c r="X83" s="197">
        <v>5030</v>
      </c>
      <c r="Y83" s="197">
        <v>4112</v>
      </c>
      <c r="Z83" s="197">
        <v>4385</v>
      </c>
      <c r="AA83" s="197">
        <v>4202</v>
      </c>
      <c r="AB83" s="197">
        <v>4457</v>
      </c>
      <c r="AC83" s="197">
        <v>4626</v>
      </c>
      <c r="AD83" s="197">
        <v>5027</v>
      </c>
      <c r="AE83" s="197">
        <v>4831</v>
      </c>
      <c r="AF83" s="197">
        <v>4549</v>
      </c>
      <c r="AG83" s="197">
        <v>4211</v>
      </c>
      <c r="AH83" s="197">
        <v>4611</v>
      </c>
      <c r="AI83" s="197">
        <v>4546</v>
      </c>
      <c r="AJ83" s="197">
        <v>4815</v>
      </c>
      <c r="AK83" s="197">
        <v>5175</v>
      </c>
      <c r="AL83" s="197">
        <v>4805</v>
      </c>
      <c r="AM83" s="197">
        <v>4826</v>
      </c>
      <c r="AN83" s="197">
        <v>5354</v>
      </c>
      <c r="AO83" s="197">
        <v>5433</v>
      </c>
      <c r="AP83" s="197">
        <v>4163</v>
      </c>
      <c r="AQ83" s="198">
        <v>5476</v>
      </c>
      <c r="AR83" s="197"/>
      <c r="AS83" s="221"/>
      <c r="AT83" s="221"/>
    </row>
    <row r="84" spans="1:46">
      <c r="A84" s="200" t="s">
        <v>260</v>
      </c>
      <c r="B84" s="201">
        <v>110393</v>
      </c>
      <c r="C84" s="202">
        <v>98636</v>
      </c>
      <c r="D84" s="202">
        <v>97220</v>
      </c>
      <c r="E84" s="202">
        <v>98092</v>
      </c>
      <c r="F84" s="202">
        <v>94132</v>
      </c>
      <c r="G84" s="202">
        <v>91589</v>
      </c>
      <c r="H84" s="202">
        <v>86675</v>
      </c>
      <c r="I84" s="202">
        <v>84190</v>
      </c>
      <c r="J84" s="202">
        <v>86510</v>
      </c>
      <c r="K84" s="202">
        <v>91890</v>
      </c>
      <c r="L84" s="202">
        <v>90843</v>
      </c>
      <c r="M84" s="202">
        <v>94959</v>
      </c>
      <c r="N84" s="202">
        <v>90882</v>
      </c>
      <c r="O84" s="202">
        <v>88091</v>
      </c>
      <c r="P84" s="202">
        <v>83320</v>
      </c>
      <c r="Q84" s="202">
        <v>84326</v>
      </c>
      <c r="R84" s="202">
        <v>84893</v>
      </c>
      <c r="S84" s="202">
        <v>81244</v>
      </c>
      <c r="T84" s="202">
        <v>85467</v>
      </c>
      <c r="U84" s="202">
        <v>83669</v>
      </c>
      <c r="V84" s="202">
        <v>82026</v>
      </c>
      <c r="W84" s="202">
        <v>80160</v>
      </c>
      <c r="X84" s="202">
        <v>77771</v>
      </c>
      <c r="Y84" s="202">
        <v>73212</v>
      </c>
      <c r="Z84" s="202">
        <v>73357</v>
      </c>
      <c r="AA84" s="202">
        <v>73668</v>
      </c>
      <c r="AB84" s="202">
        <v>74757</v>
      </c>
      <c r="AC84" s="202">
        <v>77430</v>
      </c>
      <c r="AD84" s="202">
        <v>82840</v>
      </c>
      <c r="AE84" s="202">
        <v>81386</v>
      </c>
      <c r="AF84" s="202">
        <v>79114</v>
      </c>
      <c r="AG84" s="202">
        <v>78094</v>
      </c>
      <c r="AH84" s="202">
        <v>81212</v>
      </c>
      <c r="AI84" s="202">
        <f t="shared" ref="AI84:AQ84" si="9">SUM(AI72:AI83)</f>
        <v>79358</v>
      </c>
      <c r="AJ84" s="202">
        <f t="shared" si="9"/>
        <v>83336</v>
      </c>
      <c r="AK84" s="202">
        <f t="shared" si="9"/>
        <v>87108</v>
      </c>
      <c r="AL84" s="202">
        <f t="shared" si="9"/>
        <v>85010</v>
      </c>
      <c r="AM84" s="202">
        <f t="shared" si="9"/>
        <v>88727</v>
      </c>
      <c r="AN84" s="202">
        <f t="shared" si="9"/>
        <v>88403</v>
      </c>
      <c r="AO84" s="202">
        <f t="shared" si="9"/>
        <v>89565</v>
      </c>
      <c r="AP84" s="202">
        <f t="shared" si="9"/>
        <v>68766</v>
      </c>
      <c r="AQ84" s="203">
        <f t="shared" si="9"/>
        <v>95568</v>
      </c>
      <c r="AR84" s="197"/>
      <c r="AS84" s="221"/>
      <c r="AT84" s="221"/>
    </row>
    <row r="85" spans="1:46">
      <c r="A85" s="193" t="s">
        <v>382</v>
      </c>
      <c r="B85" s="197"/>
      <c r="C85" s="197"/>
      <c r="D85" s="197"/>
      <c r="E85" s="197"/>
      <c r="F85" s="197"/>
      <c r="G85" s="197"/>
      <c r="H85" s="197"/>
      <c r="I85" s="197"/>
      <c r="J85" s="197"/>
      <c r="K85" s="197"/>
      <c r="L85" s="197"/>
      <c r="M85" s="197"/>
      <c r="N85" s="197"/>
      <c r="O85" s="197"/>
      <c r="P85" s="197"/>
      <c r="Q85" s="197"/>
      <c r="R85" s="197"/>
      <c r="S85" s="197"/>
      <c r="T85" s="197"/>
      <c r="U85" s="197"/>
      <c r="V85" s="197"/>
      <c r="W85" s="197"/>
      <c r="X85" s="197"/>
      <c r="Y85" s="197"/>
      <c r="Z85" s="197"/>
      <c r="AA85" s="197"/>
      <c r="AB85" s="197"/>
      <c r="AC85" s="197"/>
      <c r="AD85" s="197"/>
      <c r="AE85" s="197"/>
      <c r="AF85" s="197"/>
      <c r="AG85" s="197"/>
      <c r="AH85" s="197"/>
      <c r="AI85" s="197"/>
      <c r="AJ85" s="197"/>
      <c r="AK85" s="194"/>
      <c r="AL85" s="194"/>
      <c r="AM85" s="194"/>
      <c r="AN85" s="194"/>
      <c r="AO85" s="194"/>
      <c r="AP85" s="194"/>
      <c r="AQ85" s="198"/>
      <c r="AR85" s="197"/>
      <c r="AS85" s="221"/>
      <c r="AT85" s="221"/>
    </row>
    <row r="86" spans="1:46">
      <c r="A86" s="196" t="s">
        <v>383</v>
      </c>
      <c r="B86" s="197">
        <v>2606</v>
      </c>
      <c r="C86" s="197">
        <v>2373</v>
      </c>
      <c r="D86" s="197">
        <v>2374</v>
      </c>
      <c r="E86" s="197">
        <v>2488</v>
      </c>
      <c r="F86" s="197">
        <v>2233</v>
      </c>
      <c r="G86" s="197">
        <v>2564</v>
      </c>
      <c r="H86" s="197">
        <v>2311</v>
      </c>
      <c r="I86" s="197">
        <v>1892</v>
      </c>
      <c r="J86" s="197">
        <v>2504</v>
      </c>
      <c r="K86" s="197">
        <v>2439</v>
      </c>
      <c r="L86" s="197">
        <v>2391</v>
      </c>
      <c r="M86" s="197">
        <v>2507</v>
      </c>
      <c r="N86" s="197">
        <v>2391</v>
      </c>
      <c r="O86" s="197">
        <v>2247</v>
      </c>
      <c r="P86" s="197">
        <v>2069</v>
      </c>
      <c r="Q86" s="197">
        <v>2020</v>
      </c>
      <c r="R86" s="197">
        <v>2026</v>
      </c>
      <c r="S86" s="197">
        <v>2054</v>
      </c>
      <c r="T86" s="197">
        <v>2156</v>
      </c>
      <c r="U86" s="197">
        <v>2225</v>
      </c>
      <c r="V86" s="197">
        <v>2160</v>
      </c>
      <c r="W86" s="197">
        <v>2173</v>
      </c>
      <c r="X86" s="197">
        <v>2147</v>
      </c>
      <c r="Y86" s="197">
        <v>1603</v>
      </c>
      <c r="Z86" s="197">
        <v>1753</v>
      </c>
      <c r="AA86" s="197">
        <v>1846</v>
      </c>
      <c r="AB86" s="197">
        <v>1862</v>
      </c>
      <c r="AC86" s="197">
        <v>1937</v>
      </c>
      <c r="AD86" s="197">
        <v>2043</v>
      </c>
      <c r="AE86" s="197">
        <v>2118</v>
      </c>
      <c r="AF86" s="197">
        <v>1982</v>
      </c>
      <c r="AG86" s="197">
        <v>2019</v>
      </c>
      <c r="AH86" s="197">
        <v>2107</v>
      </c>
      <c r="AI86" s="197">
        <v>2283</v>
      </c>
      <c r="AJ86" s="197">
        <v>2269</v>
      </c>
      <c r="AK86" s="197">
        <v>2337</v>
      </c>
      <c r="AL86" s="197">
        <v>2469</v>
      </c>
      <c r="AM86" s="197">
        <v>2352</v>
      </c>
      <c r="AN86" s="197">
        <v>2396</v>
      </c>
      <c r="AO86" s="197">
        <v>2497</v>
      </c>
      <c r="AP86" s="197">
        <v>2064</v>
      </c>
      <c r="AQ86" s="198">
        <v>2639</v>
      </c>
      <c r="AR86" s="197"/>
      <c r="AS86" s="221"/>
      <c r="AT86" s="221"/>
    </row>
    <row r="87" spans="1:46">
      <c r="A87" s="196" t="s">
        <v>384</v>
      </c>
      <c r="B87" s="197">
        <v>6632</v>
      </c>
      <c r="C87" s="197">
        <v>5781</v>
      </c>
      <c r="D87" s="197">
        <v>5779</v>
      </c>
      <c r="E87" s="197">
        <v>5923</v>
      </c>
      <c r="F87" s="197">
        <v>6204</v>
      </c>
      <c r="G87" s="197">
        <v>5786</v>
      </c>
      <c r="H87" s="197">
        <v>4781</v>
      </c>
      <c r="I87" s="197">
        <v>4576</v>
      </c>
      <c r="J87" s="197">
        <v>5062</v>
      </c>
      <c r="K87" s="197">
        <v>5096</v>
      </c>
      <c r="L87" s="197">
        <v>4777</v>
      </c>
      <c r="M87" s="197">
        <v>5163</v>
      </c>
      <c r="N87" s="197">
        <v>4704</v>
      </c>
      <c r="O87" s="197">
        <v>4611</v>
      </c>
      <c r="P87" s="197">
        <v>4575</v>
      </c>
      <c r="Q87" s="197">
        <v>4386</v>
      </c>
      <c r="R87" s="197">
        <v>4721</v>
      </c>
      <c r="S87" s="197">
        <v>5119</v>
      </c>
      <c r="T87" s="197">
        <v>4958</v>
      </c>
      <c r="U87" s="197">
        <v>5038</v>
      </c>
      <c r="V87" s="197">
        <v>4746</v>
      </c>
      <c r="W87" s="197">
        <v>4998</v>
      </c>
      <c r="X87" s="197">
        <v>4805</v>
      </c>
      <c r="Y87" s="197">
        <v>4125</v>
      </c>
      <c r="Z87" s="197">
        <v>4436</v>
      </c>
      <c r="AA87" s="197">
        <v>4604</v>
      </c>
      <c r="AB87" s="197">
        <v>4709</v>
      </c>
      <c r="AC87" s="197">
        <v>4968</v>
      </c>
      <c r="AD87" s="197">
        <v>5152</v>
      </c>
      <c r="AE87" s="197">
        <v>5155</v>
      </c>
      <c r="AF87" s="197">
        <v>4730</v>
      </c>
      <c r="AG87" s="197">
        <v>5049</v>
      </c>
      <c r="AH87" s="197">
        <v>5139</v>
      </c>
      <c r="AI87" s="197">
        <v>4848</v>
      </c>
      <c r="AJ87" s="197">
        <v>4899</v>
      </c>
      <c r="AK87" s="197">
        <v>5196</v>
      </c>
      <c r="AL87" s="197">
        <v>4991</v>
      </c>
      <c r="AM87" s="197">
        <v>5004</v>
      </c>
      <c r="AN87" s="197">
        <v>4927</v>
      </c>
      <c r="AO87" s="197">
        <v>5214</v>
      </c>
      <c r="AP87" s="197">
        <v>4340</v>
      </c>
      <c r="AQ87" s="198">
        <v>5287</v>
      </c>
      <c r="AR87" s="197"/>
      <c r="AS87" s="221"/>
      <c r="AT87" s="221"/>
    </row>
    <row r="88" spans="1:46">
      <c r="A88" s="196" t="s">
        <v>385</v>
      </c>
      <c r="B88" s="197">
        <v>6242</v>
      </c>
      <c r="C88" s="197">
        <v>5586</v>
      </c>
      <c r="D88" s="197">
        <v>5652</v>
      </c>
      <c r="E88" s="197">
        <v>5846</v>
      </c>
      <c r="F88" s="197">
        <v>5428</v>
      </c>
      <c r="G88" s="197">
        <v>4977</v>
      </c>
      <c r="H88" s="197">
        <v>5156</v>
      </c>
      <c r="I88" s="197">
        <v>4748</v>
      </c>
      <c r="J88" s="197">
        <v>5004</v>
      </c>
      <c r="K88" s="197">
        <v>5007</v>
      </c>
      <c r="L88" s="197">
        <v>4985</v>
      </c>
      <c r="M88" s="197">
        <v>5409</v>
      </c>
      <c r="N88" s="197">
        <v>4671</v>
      </c>
      <c r="O88" s="197">
        <v>4594</v>
      </c>
      <c r="P88" s="197">
        <v>4544</v>
      </c>
      <c r="Q88" s="197">
        <v>4465</v>
      </c>
      <c r="R88" s="197">
        <v>4583</v>
      </c>
      <c r="S88" s="197">
        <v>4330</v>
      </c>
      <c r="T88" s="197">
        <v>4423</v>
      </c>
      <c r="U88" s="197">
        <v>4356</v>
      </c>
      <c r="V88" s="197">
        <v>4354</v>
      </c>
      <c r="W88" s="197">
        <v>4197</v>
      </c>
      <c r="X88" s="197">
        <v>4047</v>
      </c>
      <c r="Y88" s="197">
        <v>4160</v>
      </c>
      <c r="Z88" s="197">
        <v>3725</v>
      </c>
      <c r="AA88" s="197">
        <v>3676</v>
      </c>
      <c r="AB88" s="197">
        <v>3846</v>
      </c>
      <c r="AC88" s="197">
        <v>3876</v>
      </c>
      <c r="AD88" s="197">
        <v>3541</v>
      </c>
      <c r="AE88" s="197">
        <v>3760</v>
      </c>
      <c r="AF88" s="197">
        <v>3717</v>
      </c>
      <c r="AG88" s="197">
        <v>3784</v>
      </c>
      <c r="AH88" s="197">
        <v>3972</v>
      </c>
      <c r="AI88" s="197">
        <v>3747</v>
      </c>
      <c r="AJ88" s="197">
        <v>3958</v>
      </c>
      <c r="AK88" s="197">
        <v>3979</v>
      </c>
      <c r="AL88" s="197">
        <v>3946</v>
      </c>
      <c r="AM88" s="197">
        <v>4039</v>
      </c>
      <c r="AN88" s="197">
        <v>4012</v>
      </c>
      <c r="AO88" s="197">
        <v>4082</v>
      </c>
      <c r="AP88" s="197">
        <v>3376</v>
      </c>
      <c r="AQ88" s="198">
        <v>4343</v>
      </c>
      <c r="AR88" s="197"/>
      <c r="AS88" s="221"/>
      <c r="AT88" s="221"/>
    </row>
    <row r="89" spans="1:46">
      <c r="A89" s="196" t="s">
        <v>386</v>
      </c>
      <c r="B89" s="197">
        <v>14244</v>
      </c>
      <c r="C89" s="197">
        <v>11948</v>
      </c>
      <c r="D89" s="197">
        <v>12216</v>
      </c>
      <c r="E89" s="197">
        <v>11056</v>
      </c>
      <c r="F89" s="197">
        <v>11606</v>
      </c>
      <c r="G89" s="197">
        <v>10430</v>
      </c>
      <c r="H89" s="197">
        <v>9621</v>
      </c>
      <c r="I89" s="197">
        <v>9371</v>
      </c>
      <c r="J89" s="197">
        <v>9936</v>
      </c>
      <c r="K89" s="197">
        <v>10155</v>
      </c>
      <c r="L89" s="197">
        <v>10712</v>
      </c>
      <c r="M89" s="197">
        <v>10748</v>
      </c>
      <c r="N89" s="197">
        <v>9384</v>
      </c>
      <c r="O89" s="197">
        <v>9970</v>
      </c>
      <c r="P89" s="197">
        <v>9576</v>
      </c>
      <c r="Q89" s="197">
        <v>9921</v>
      </c>
      <c r="R89" s="197">
        <v>10194</v>
      </c>
      <c r="S89" s="197">
        <v>9816</v>
      </c>
      <c r="T89" s="197">
        <v>9812</v>
      </c>
      <c r="U89" s="197">
        <v>10306</v>
      </c>
      <c r="V89" s="197">
        <v>10130</v>
      </c>
      <c r="W89" s="197">
        <v>10323</v>
      </c>
      <c r="X89" s="197">
        <v>10449</v>
      </c>
      <c r="Y89" s="197">
        <v>9454</v>
      </c>
      <c r="Z89" s="197">
        <v>9360</v>
      </c>
      <c r="AA89" s="197">
        <v>10115</v>
      </c>
      <c r="AB89" s="197">
        <v>10918</v>
      </c>
      <c r="AC89" s="197">
        <v>11518</v>
      </c>
      <c r="AD89" s="197">
        <v>11810</v>
      </c>
      <c r="AE89" s="197">
        <v>11876</v>
      </c>
      <c r="AF89" s="197">
        <v>12041</v>
      </c>
      <c r="AG89" s="197">
        <v>12090</v>
      </c>
      <c r="AH89" s="197">
        <v>11878</v>
      </c>
      <c r="AI89" s="197">
        <v>11770</v>
      </c>
      <c r="AJ89" s="197">
        <v>12211</v>
      </c>
      <c r="AK89" s="197">
        <v>12750</v>
      </c>
      <c r="AL89" s="197">
        <v>12747</v>
      </c>
      <c r="AM89" s="197">
        <v>12748</v>
      </c>
      <c r="AN89" s="197">
        <v>12522</v>
      </c>
      <c r="AO89" s="197">
        <v>12351</v>
      </c>
      <c r="AP89" s="197">
        <v>10309</v>
      </c>
      <c r="AQ89" s="198">
        <v>14058</v>
      </c>
      <c r="AR89" s="197"/>
      <c r="AS89" s="221"/>
      <c r="AT89" s="221"/>
    </row>
    <row r="90" spans="1:46">
      <c r="A90" s="196" t="s">
        <v>387</v>
      </c>
      <c r="B90" s="197">
        <v>19932</v>
      </c>
      <c r="C90" s="197">
        <v>18086</v>
      </c>
      <c r="D90" s="197">
        <v>18584</v>
      </c>
      <c r="E90" s="197">
        <v>18754</v>
      </c>
      <c r="F90" s="197">
        <v>16525</v>
      </c>
      <c r="G90" s="197">
        <v>17449</v>
      </c>
      <c r="H90" s="197">
        <v>16246</v>
      </c>
      <c r="I90" s="197">
        <v>12082</v>
      </c>
      <c r="J90" s="197">
        <v>17211</v>
      </c>
      <c r="K90" s="197">
        <v>17525</v>
      </c>
      <c r="L90" s="197">
        <v>16680</v>
      </c>
      <c r="M90" s="197">
        <v>17584</v>
      </c>
      <c r="N90" s="197">
        <v>17683</v>
      </c>
      <c r="O90" s="197">
        <v>16466</v>
      </c>
      <c r="P90" s="197">
        <v>16209</v>
      </c>
      <c r="Q90" s="197">
        <v>15980</v>
      </c>
      <c r="R90" s="197">
        <v>16705</v>
      </c>
      <c r="S90" s="197">
        <v>15777</v>
      </c>
      <c r="T90" s="197">
        <v>16094</v>
      </c>
      <c r="U90" s="197">
        <v>15906</v>
      </c>
      <c r="V90" s="197">
        <v>15292</v>
      </c>
      <c r="W90" s="197">
        <v>15708</v>
      </c>
      <c r="X90" s="197">
        <v>14898</v>
      </c>
      <c r="Y90" s="197">
        <v>14372</v>
      </c>
      <c r="Z90" s="197">
        <v>14441</v>
      </c>
      <c r="AA90" s="197">
        <v>14735</v>
      </c>
      <c r="AB90" s="197">
        <v>15079</v>
      </c>
      <c r="AC90" s="197">
        <v>15560</v>
      </c>
      <c r="AD90" s="197">
        <v>16965</v>
      </c>
      <c r="AE90" s="197">
        <v>16671</v>
      </c>
      <c r="AF90" s="197">
        <v>17189</v>
      </c>
      <c r="AG90" s="197">
        <v>17334</v>
      </c>
      <c r="AH90" s="197">
        <v>17392</v>
      </c>
      <c r="AI90" s="197">
        <v>3171</v>
      </c>
      <c r="AJ90" s="197">
        <v>3244</v>
      </c>
      <c r="AK90" s="197">
        <v>20655</v>
      </c>
      <c r="AL90" s="197">
        <v>20373</v>
      </c>
      <c r="AM90" s="197">
        <v>20346</v>
      </c>
      <c r="AN90" s="197">
        <v>20012</v>
      </c>
      <c r="AO90" s="197">
        <v>20983</v>
      </c>
      <c r="AP90" s="197">
        <v>16719</v>
      </c>
      <c r="AQ90" s="198">
        <v>22963</v>
      </c>
      <c r="AR90" s="197"/>
      <c r="AS90" s="221"/>
      <c r="AT90" s="221"/>
    </row>
    <row r="91" spans="1:46">
      <c r="A91" s="196" t="s">
        <v>388</v>
      </c>
      <c r="B91" s="197">
        <v>3648</v>
      </c>
      <c r="C91" s="197">
        <v>3245</v>
      </c>
      <c r="D91" s="197">
        <v>3550</v>
      </c>
      <c r="E91" s="197">
        <v>3625</v>
      </c>
      <c r="F91" s="197">
        <v>3092</v>
      </c>
      <c r="G91" s="197">
        <v>3647</v>
      </c>
      <c r="H91" s="197">
        <v>3833</v>
      </c>
      <c r="I91" s="197">
        <v>2779</v>
      </c>
      <c r="J91" s="197">
        <v>3634</v>
      </c>
      <c r="K91" s="197">
        <v>3705</v>
      </c>
      <c r="L91" s="197">
        <v>3549</v>
      </c>
      <c r="M91" s="197">
        <v>3744</v>
      </c>
      <c r="N91" s="197">
        <v>3335</v>
      </c>
      <c r="O91" s="197">
        <v>3253</v>
      </c>
      <c r="P91" s="197">
        <v>2916</v>
      </c>
      <c r="Q91" s="197">
        <v>2731</v>
      </c>
      <c r="R91" s="197">
        <v>2980</v>
      </c>
      <c r="S91" s="197">
        <v>2910</v>
      </c>
      <c r="T91" s="197">
        <v>2958</v>
      </c>
      <c r="U91" s="197">
        <v>2957</v>
      </c>
      <c r="V91" s="197">
        <v>3275</v>
      </c>
      <c r="W91" s="197">
        <v>3027</v>
      </c>
      <c r="X91" s="197">
        <v>2920</v>
      </c>
      <c r="Y91" s="197">
        <v>2822</v>
      </c>
      <c r="Z91" s="197">
        <v>2846</v>
      </c>
      <c r="AA91" s="197">
        <v>2683</v>
      </c>
      <c r="AB91" s="197">
        <v>2805</v>
      </c>
      <c r="AC91" s="197">
        <v>2897</v>
      </c>
      <c r="AD91" s="197">
        <v>3061</v>
      </c>
      <c r="AE91" s="197">
        <v>3165</v>
      </c>
      <c r="AF91" s="197">
        <v>3052</v>
      </c>
      <c r="AG91" s="197">
        <v>3118</v>
      </c>
      <c r="AH91" s="197">
        <v>3181</v>
      </c>
      <c r="AI91" s="197">
        <v>17620</v>
      </c>
      <c r="AJ91" s="197">
        <v>19695</v>
      </c>
      <c r="AK91" s="197">
        <v>3318</v>
      </c>
      <c r="AL91" s="197">
        <v>3235</v>
      </c>
      <c r="AM91" s="197">
        <v>3231</v>
      </c>
      <c r="AN91" s="197">
        <v>3202</v>
      </c>
      <c r="AO91" s="197">
        <v>3137</v>
      </c>
      <c r="AP91" s="197">
        <v>2564</v>
      </c>
      <c r="AQ91" s="198">
        <v>3257</v>
      </c>
      <c r="AR91" s="197"/>
      <c r="AS91" s="221"/>
      <c r="AT91" s="221"/>
    </row>
    <row r="92" spans="1:46">
      <c r="A92" s="196" t="s">
        <v>389</v>
      </c>
      <c r="B92" s="197">
        <v>18272</v>
      </c>
      <c r="C92" s="197">
        <v>16153</v>
      </c>
      <c r="D92" s="197">
        <v>16060</v>
      </c>
      <c r="E92" s="197">
        <v>16185</v>
      </c>
      <c r="F92" s="197">
        <v>16199</v>
      </c>
      <c r="G92" s="197">
        <v>15216</v>
      </c>
      <c r="H92" s="197">
        <v>14254</v>
      </c>
      <c r="I92" s="197">
        <v>13400</v>
      </c>
      <c r="J92" s="197">
        <v>14601</v>
      </c>
      <c r="K92" s="197">
        <v>15326</v>
      </c>
      <c r="L92" s="197">
        <v>15540</v>
      </c>
      <c r="M92" s="197">
        <v>16123</v>
      </c>
      <c r="N92" s="197">
        <v>15430</v>
      </c>
      <c r="O92" s="197">
        <v>15301</v>
      </c>
      <c r="P92" s="197">
        <v>14734</v>
      </c>
      <c r="Q92" s="197">
        <v>14833</v>
      </c>
      <c r="R92" s="197">
        <v>15254</v>
      </c>
      <c r="S92" s="197">
        <v>14463</v>
      </c>
      <c r="T92" s="197">
        <v>14946</v>
      </c>
      <c r="U92" s="197">
        <v>15674</v>
      </c>
      <c r="V92" s="197">
        <v>15028</v>
      </c>
      <c r="W92" s="197">
        <v>14885</v>
      </c>
      <c r="X92" s="197">
        <v>14606</v>
      </c>
      <c r="Y92" s="197">
        <v>12987</v>
      </c>
      <c r="Z92" s="197">
        <v>14049</v>
      </c>
      <c r="AA92" s="197">
        <v>13841</v>
      </c>
      <c r="AB92" s="197">
        <v>13750</v>
      </c>
      <c r="AC92" s="197">
        <v>13460</v>
      </c>
      <c r="AD92" s="197">
        <v>14632</v>
      </c>
      <c r="AE92" s="197">
        <v>15215</v>
      </c>
      <c r="AF92" s="197">
        <v>15519</v>
      </c>
      <c r="AG92" s="197">
        <v>16445</v>
      </c>
      <c r="AH92" s="197">
        <v>17240</v>
      </c>
      <c r="AI92" s="197">
        <v>17926</v>
      </c>
      <c r="AJ92" s="197">
        <v>17743</v>
      </c>
      <c r="AK92" s="197">
        <v>17619</v>
      </c>
      <c r="AL92" s="197">
        <v>17321</v>
      </c>
      <c r="AM92" s="197">
        <v>17028</v>
      </c>
      <c r="AN92" s="197">
        <v>16807</v>
      </c>
      <c r="AO92" s="197">
        <v>17489</v>
      </c>
      <c r="AP92" s="197">
        <v>14666</v>
      </c>
      <c r="AQ92" s="198">
        <v>19637</v>
      </c>
      <c r="AR92" s="197"/>
      <c r="AS92" s="221"/>
      <c r="AT92" s="221"/>
    </row>
    <row r="93" spans="1:46">
      <c r="A93" s="196" t="s">
        <v>390</v>
      </c>
      <c r="B93" s="197">
        <v>3463</v>
      </c>
      <c r="C93" s="197">
        <v>2931</v>
      </c>
      <c r="D93" s="197">
        <v>2995</v>
      </c>
      <c r="E93" s="197">
        <v>3070</v>
      </c>
      <c r="F93" s="197">
        <v>2713</v>
      </c>
      <c r="G93" s="197">
        <v>2504</v>
      </c>
      <c r="H93" s="197">
        <v>2386</v>
      </c>
      <c r="I93" s="197">
        <v>2243</v>
      </c>
      <c r="J93" s="197">
        <v>2359</v>
      </c>
      <c r="K93" s="197">
        <v>2759</v>
      </c>
      <c r="L93" s="197">
        <v>2641</v>
      </c>
      <c r="M93" s="197">
        <v>2912</v>
      </c>
      <c r="N93" s="197">
        <v>2511</v>
      </c>
      <c r="O93" s="197">
        <v>2448</v>
      </c>
      <c r="P93" s="197">
        <v>2406</v>
      </c>
      <c r="Q93" s="197">
        <v>2368</v>
      </c>
      <c r="R93" s="197">
        <v>2425</v>
      </c>
      <c r="S93" s="197">
        <v>2156</v>
      </c>
      <c r="T93" s="197">
        <v>2379</v>
      </c>
      <c r="U93" s="197">
        <v>2666</v>
      </c>
      <c r="V93" s="197">
        <v>2649</v>
      </c>
      <c r="W93" s="197">
        <v>2616</v>
      </c>
      <c r="X93" s="197">
        <v>2435</v>
      </c>
      <c r="Y93" s="197">
        <v>2329</v>
      </c>
      <c r="Z93" s="197">
        <v>2262</v>
      </c>
      <c r="AA93" s="197">
        <v>2469</v>
      </c>
      <c r="AB93" s="197">
        <v>2550</v>
      </c>
      <c r="AC93" s="197">
        <v>2493</v>
      </c>
      <c r="AD93" s="197">
        <v>2617</v>
      </c>
      <c r="AE93" s="197">
        <v>2723</v>
      </c>
      <c r="AF93" s="197">
        <v>2513</v>
      </c>
      <c r="AG93" s="197">
        <v>2667</v>
      </c>
      <c r="AH93" s="197">
        <v>2626</v>
      </c>
      <c r="AI93" s="197">
        <v>3715</v>
      </c>
      <c r="AJ93" s="197">
        <v>3828</v>
      </c>
      <c r="AK93" s="197">
        <v>2686</v>
      </c>
      <c r="AL93" s="197">
        <v>2690</v>
      </c>
      <c r="AM93" s="197">
        <v>2681</v>
      </c>
      <c r="AN93" s="197">
        <v>2651</v>
      </c>
      <c r="AO93" s="197">
        <v>2622</v>
      </c>
      <c r="AP93" s="197">
        <v>2101</v>
      </c>
      <c r="AQ93" s="198">
        <v>2925</v>
      </c>
      <c r="AR93" s="197"/>
      <c r="AS93" s="221"/>
      <c r="AT93" s="221"/>
    </row>
    <row r="94" spans="1:46">
      <c r="A94" s="196" t="s">
        <v>391</v>
      </c>
      <c r="B94" s="197">
        <v>1793</v>
      </c>
      <c r="C94" s="197">
        <v>1738</v>
      </c>
      <c r="D94" s="197">
        <v>1729</v>
      </c>
      <c r="E94" s="197">
        <v>1557</v>
      </c>
      <c r="F94" s="197">
        <v>1513</v>
      </c>
      <c r="G94" s="197">
        <v>1502</v>
      </c>
      <c r="H94" s="197">
        <v>1290</v>
      </c>
      <c r="I94" s="197">
        <v>1388</v>
      </c>
      <c r="J94" s="197">
        <v>1606</v>
      </c>
      <c r="K94" s="197">
        <v>1500</v>
      </c>
      <c r="L94" s="197">
        <v>1382</v>
      </c>
      <c r="M94" s="197">
        <v>1461</v>
      </c>
      <c r="N94" s="197">
        <v>1528</v>
      </c>
      <c r="O94" s="197">
        <v>1397</v>
      </c>
      <c r="P94" s="197">
        <v>1383</v>
      </c>
      <c r="Q94" s="197">
        <v>1280</v>
      </c>
      <c r="R94" s="197">
        <v>1191</v>
      </c>
      <c r="S94" s="197">
        <v>1241</v>
      </c>
      <c r="T94" s="197">
        <v>1261</v>
      </c>
      <c r="U94" s="197">
        <v>1187</v>
      </c>
      <c r="V94" s="197">
        <v>1164</v>
      </c>
      <c r="W94" s="197">
        <v>1084</v>
      </c>
      <c r="X94" s="197">
        <v>1273</v>
      </c>
      <c r="Y94" s="197">
        <v>1156</v>
      </c>
      <c r="Z94" s="197">
        <v>1128</v>
      </c>
      <c r="AA94" s="197">
        <v>1076</v>
      </c>
      <c r="AB94" s="197">
        <v>1254</v>
      </c>
      <c r="AC94" s="197">
        <v>1241</v>
      </c>
      <c r="AD94" s="197">
        <v>1309</v>
      </c>
      <c r="AE94" s="197">
        <v>1287</v>
      </c>
      <c r="AF94" s="197">
        <v>1369</v>
      </c>
      <c r="AG94" s="197">
        <v>1344</v>
      </c>
      <c r="AH94" s="197">
        <v>1492</v>
      </c>
      <c r="AI94" s="197">
        <v>1426</v>
      </c>
      <c r="AJ94" s="197">
        <v>1493</v>
      </c>
      <c r="AK94" s="197">
        <v>1621</v>
      </c>
      <c r="AL94" s="197">
        <v>1492</v>
      </c>
      <c r="AM94" s="197">
        <v>1452</v>
      </c>
      <c r="AN94" s="197">
        <v>1457</v>
      </c>
      <c r="AO94" s="197">
        <v>1470</v>
      </c>
      <c r="AP94" s="197">
        <v>1276</v>
      </c>
      <c r="AQ94" s="198">
        <v>1651</v>
      </c>
      <c r="AR94" s="197"/>
      <c r="AS94" s="221"/>
      <c r="AT94" s="221"/>
    </row>
    <row r="95" spans="1:46">
      <c r="A95" s="196" t="s">
        <v>392</v>
      </c>
      <c r="B95" s="197">
        <v>5724</v>
      </c>
      <c r="C95" s="197">
        <v>4824</v>
      </c>
      <c r="D95" s="197">
        <v>4706</v>
      </c>
      <c r="E95" s="197">
        <v>5002</v>
      </c>
      <c r="F95" s="197">
        <v>4041</v>
      </c>
      <c r="G95" s="197">
        <v>5104</v>
      </c>
      <c r="H95" s="197">
        <v>4219</v>
      </c>
      <c r="I95" s="197">
        <v>3388</v>
      </c>
      <c r="J95" s="197">
        <v>4567</v>
      </c>
      <c r="K95" s="197">
        <v>4287</v>
      </c>
      <c r="L95" s="197">
        <v>4610</v>
      </c>
      <c r="M95" s="197">
        <v>4514</v>
      </c>
      <c r="N95" s="197">
        <v>4579</v>
      </c>
      <c r="O95" s="197">
        <v>4052</v>
      </c>
      <c r="P95" s="197">
        <v>3851</v>
      </c>
      <c r="Q95" s="197">
        <v>3715</v>
      </c>
      <c r="R95" s="197">
        <v>3692</v>
      </c>
      <c r="S95" s="197">
        <v>3591</v>
      </c>
      <c r="T95" s="197">
        <v>3685</v>
      </c>
      <c r="U95" s="197">
        <v>3631</v>
      </c>
      <c r="V95" s="197">
        <v>3424</v>
      </c>
      <c r="W95" s="197">
        <v>3323</v>
      </c>
      <c r="X95" s="197">
        <v>3148</v>
      </c>
      <c r="Y95" s="197">
        <v>3282</v>
      </c>
      <c r="Z95" s="197">
        <v>3279</v>
      </c>
      <c r="AA95" s="197">
        <v>3491</v>
      </c>
      <c r="AB95" s="197">
        <v>3662</v>
      </c>
      <c r="AC95" s="197">
        <v>3909</v>
      </c>
      <c r="AD95" s="197">
        <v>4200</v>
      </c>
      <c r="AE95" s="197">
        <v>4087</v>
      </c>
      <c r="AF95" s="197">
        <v>4018</v>
      </c>
      <c r="AG95" s="197">
        <v>3886</v>
      </c>
      <c r="AH95" s="197">
        <v>4019</v>
      </c>
      <c r="AI95" s="197">
        <v>2434</v>
      </c>
      <c r="AJ95" s="197">
        <v>2745</v>
      </c>
      <c r="AK95" s="197">
        <v>4059</v>
      </c>
      <c r="AL95" s="197">
        <v>4072</v>
      </c>
      <c r="AM95" s="197">
        <v>4009</v>
      </c>
      <c r="AN95" s="197">
        <v>3699</v>
      </c>
      <c r="AO95" s="197">
        <v>3859</v>
      </c>
      <c r="AP95" s="197">
        <v>3190</v>
      </c>
      <c r="AQ95" s="198">
        <v>4113</v>
      </c>
      <c r="AR95" s="197"/>
      <c r="AS95" s="221"/>
      <c r="AT95" s="221"/>
    </row>
    <row r="96" spans="1:46">
      <c r="A96" s="196" t="s">
        <v>393</v>
      </c>
      <c r="B96" s="197">
        <v>7941</v>
      </c>
      <c r="C96" s="197">
        <v>7215</v>
      </c>
      <c r="D96" s="197">
        <v>6962</v>
      </c>
      <c r="E96" s="197">
        <v>7088</v>
      </c>
      <c r="F96" s="197">
        <v>6464</v>
      </c>
      <c r="G96" s="197">
        <v>6609</v>
      </c>
      <c r="H96" s="197">
        <v>6269</v>
      </c>
      <c r="I96" s="197">
        <v>6333</v>
      </c>
      <c r="J96" s="197">
        <v>6702</v>
      </c>
      <c r="K96" s="197">
        <v>6699</v>
      </c>
      <c r="L96" s="197">
        <v>6943</v>
      </c>
      <c r="M96" s="197">
        <v>7203</v>
      </c>
      <c r="N96" s="197">
        <v>6387</v>
      </c>
      <c r="O96" s="197">
        <v>6022</v>
      </c>
      <c r="P96" s="197">
        <v>5827</v>
      </c>
      <c r="Q96" s="197">
        <v>5755</v>
      </c>
      <c r="R96" s="197">
        <v>5575</v>
      </c>
      <c r="S96" s="197">
        <v>5490</v>
      </c>
      <c r="T96" s="197">
        <v>5726</v>
      </c>
      <c r="U96" s="197">
        <v>6102</v>
      </c>
      <c r="V96" s="197">
        <v>5413</v>
      </c>
      <c r="W96" s="197">
        <v>5965</v>
      </c>
      <c r="X96" s="197">
        <v>6647</v>
      </c>
      <c r="Y96" s="197">
        <v>5866</v>
      </c>
      <c r="Z96" s="197">
        <v>5412</v>
      </c>
      <c r="AA96" s="197">
        <v>4840</v>
      </c>
      <c r="AB96" s="197">
        <v>4954</v>
      </c>
      <c r="AC96" s="197">
        <v>5260</v>
      </c>
      <c r="AD96" s="197">
        <v>5697</v>
      </c>
      <c r="AE96" s="197">
        <v>5860</v>
      </c>
      <c r="AF96" s="197">
        <v>5870</v>
      </c>
      <c r="AG96" s="197">
        <v>6545</v>
      </c>
      <c r="AH96" s="197">
        <v>6858</v>
      </c>
      <c r="AI96" s="197">
        <v>6371</v>
      </c>
      <c r="AJ96" s="197">
        <v>6471</v>
      </c>
      <c r="AK96" s="197">
        <v>7007</v>
      </c>
      <c r="AL96" s="197">
        <v>6553</v>
      </c>
      <c r="AM96" s="197">
        <v>6835</v>
      </c>
      <c r="AN96" s="197">
        <v>6649</v>
      </c>
      <c r="AO96" s="197">
        <v>6618</v>
      </c>
      <c r="AP96" s="197">
        <v>4929</v>
      </c>
      <c r="AQ96" s="198">
        <v>7081</v>
      </c>
      <c r="AR96" s="197"/>
      <c r="AS96" s="221"/>
      <c r="AT96" s="221"/>
    </row>
    <row r="97" spans="1:46">
      <c r="A97" s="196" t="s">
        <v>394</v>
      </c>
      <c r="B97" s="197">
        <v>7148</v>
      </c>
      <c r="C97" s="197">
        <v>6296</v>
      </c>
      <c r="D97" s="197">
        <v>6520</v>
      </c>
      <c r="E97" s="197">
        <v>6772</v>
      </c>
      <c r="F97" s="197">
        <v>6387</v>
      </c>
      <c r="G97" s="197">
        <v>6020</v>
      </c>
      <c r="H97" s="197">
        <v>5977</v>
      </c>
      <c r="I97" s="197">
        <v>5844</v>
      </c>
      <c r="J97" s="197">
        <v>5816</v>
      </c>
      <c r="K97" s="197">
        <v>6216</v>
      </c>
      <c r="L97" s="197">
        <v>5748</v>
      </c>
      <c r="M97" s="197">
        <v>6189</v>
      </c>
      <c r="N97" s="197">
        <v>5901</v>
      </c>
      <c r="O97" s="197">
        <v>5546</v>
      </c>
      <c r="P97" s="197">
        <v>5676</v>
      </c>
      <c r="Q97" s="197">
        <v>5537</v>
      </c>
      <c r="R97" s="197">
        <v>5152</v>
      </c>
      <c r="S97" s="197">
        <v>4913</v>
      </c>
      <c r="T97" s="197">
        <v>5276</v>
      </c>
      <c r="U97" s="197">
        <v>5294</v>
      </c>
      <c r="V97" s="197">
        <v>5658</v>
      </c>
      <c r="W97" s="197">
        <v>5375</v>
      </c>
      <c r="X97" s="197">
        <v>5418</v>
      </c>
      <c r="Y97" s="197">
        <v>5627</v>
      </c>
      <c r="Z97" s="197">
        <v>4975</v>
      </c>
      <c r="AA97" s="197">
        <v>5128</v>
      </c>
      <c r="AB97" s="197">
        <v>5397</v>
      </c>
      <c r="AC97" s="197">
        <v>5528</v>
      </c>
      <c r="AD97" s="197">
        <v>5570</v>
      </c>
      <c r="AE97" s="197">
        <v>5509</v>
      </c>
      <c r="AF97" s="197">
        <v>5758</v>
      </c>
      <c r="AG97" s="197">
        <v>5640</v>
      </c>
      <c r="AH97" s="197">
        <v>5688</v>
      </c>
      <c r="AI97" s="197">
        <v>5621</v>
      </c>
      <c r="AJ97" s="197">
        <v>5547</v>
      </c>
      <c r="AK97" s="197">
        <v>5429</v>
      </c>
      <c r="AL97" s="197">
        <v>6020</v>
      </c>
      <c r="AM97" s="197">
        <v>6048</v>
      </c>
      <c r="AN97" s="197">
        <v>6062</v>
      </c>
      <c r="AO97" s="197">
        <v>5878</v>
      </c>
      <c r="AP97" s="197">
        <v>4964</v>
      </c>
      <c r="AQ97" s="198">
        <v>6618</v>
      </c>
      <c r="AR97" s="197"/>
      <c r="AS97" s="221"/>
      <c r="AT97" s="221"/>
    </row>
    <row r="98" spans="1:46">
      <c r="A98" s="196" t="s">
        <v>395</v>
      </c>
      <c r="B98" s="197">
        <v>3843</v>
      </c>
      <c r="C98" s="197">
        <v>3608</v>
      </c>
      <c r="D98" s="197">
        <v>3776</v>
      </c>
      <c r="E98" s="197">
        <v>3631</v>
      </c>
      <c r="F98" s="197">
        <v>3628</v>
      </c>
      <c r="G98" s="197">
        <v>3275</v>
      </c>
      <c r="H98" s="197">
        <v>3239</v>
      </c>
      <c r="I98" s="197">
        <v>3264</v>
      </c>
      <c r="J98" s="197">
        <v>3353</v>
      </c>
      <c r="K98" s="197">
        <v>3656</v>
      </c>
      <c r="L98" s="197">
        <v>3680</v>
      </c>
      <c r="M98" s="197">
        <v>4018</v>
      </c>
      <c r="N98" s="197">
        <v>3601</v>
      </c>
      <c r="O98" s="197">
        <v>3331</v>
      </c>
      <c r="P98" s="197">
        <v>3307</v>
      </c>
      <c r="Q98" s="197">
        <v>3398</v>
      </c>
      <c r="R98" s="197">
        <v>3523</v>
      </c>
      <c r="S98" s="197">
        <v>3285</v>
      </c>
      <c r="T98" s="197">
        <v>3409</v>
      </c>
      <c r="U98" s="197">
        <v>3399</v>
      </c>
      <c r="V98" s="197">
        <v>3558</v>
      </c>
      <c r="W98" s="197">
        <v>3549</v>
      </c>
      <c r="X98" s="197">
        <v>3671</v>
      </c>
      <c r="Y98" s="197">
        <v>3174</v>
      </c>
      <c r="Z98" s="197">
        <v>3199</v>
      </c>
      <c r="AA98" s="197">
        <v>3270</v>
      </c>
      <c r="AB98" s="197">
        <v>3222</v>
      </c>
      <c r="AC98" s="197">
        <v>3099</v>
      </c>
      <c r="AD98" s="197">
        <v>3239</v>
      </c>
      <c r="AE98" s="197">
        <v>3487</v>
      </c>
      <c r="AF98" s="197">
        <v>3550</v>
      </c>
      <c r="AG98" s="197">
        <v>3408</v>
      </c>
      <c r="AH98" s="197">
        <v>3348</v>
      </c>
      <c r="AI98" s="197">
        <v>3376</v>
      </c>
      <c r="AJ98" s="197">
        <v>3295</v>
      </c>
      <c r="AK98" s="197">
        <v>3798</v>
      </c>
      <c r="AL98" s="197">
        <v>3714</v>
      </c>
      <c r="AM98" s="197">
        <v>3910</v>
      </c>
      <c r="AN98" s="197">
        <v>3535</v>
      </c>
      <c r="AO98" s="197">
        <v>3680</v>
      </c>
      <c r="AP98" s="197">
        <v>2950</v>
      </c>
      <c r="AQ98" s="198">
        <v>3918</v>
      </c>
      <c r="AR98" s="197"/>
      <c r="AS98" s="221"/>
      <c r="AT98" s="221"/>
    </row>
    <row r="99" spans="1:46">
      <c r="A99" s="200" t="s">
        <v>318</v>
      </c>
      <c r="B99" s="201">
        <v>101488</v>
      </c>
      <c r="C99" s="202">
        <v>89784</v>
      </c>
      <c r="D99" s="202">
        <v>90903</v>
      </c>
      <c r="E99" s="202">
        <v>90997</v>
      </c>
      <c r="F99" s="202">
        <v>86033</v>
      </c>
      <c r="G99" s="202">
        <v>85083</v>
      </c>
      <c r="H99" s="202">
        <v>79582</v>
      </c>
      <c r="I99" s="202">
        <v>71308</v>
      </c>
      <c r="J99" s="202">
        <v>82355</v>
      </c>
      <c r="K99" s="202">
        <v>84370</v>
      </c>
      <c r="L99" s="202">
        <v>83638</v>
      </c>
      <c r="M99" s="202">
        <v>87575</v>
      </c>
      <c r="N99" s="202">
        <v>82105</v>
      </c>
      <c r="O99" s="202">
        <v>79238</v>
      </c>
      <c r="P99" s="202">
        <v>77073</v>
      </c>
      <c r="Q99" s="202">
        <v>76389</v>
      </c>
      <c r="R99" s="202">
        <v>78021</v>
      </c>
      <c r="S99" s="202">
        <v>75145</v>
      </c>
      <c r="T99" s="202">
        <v>77083</v>
      </c>
      <c r="U99" s="202">
        <v>78741</v>
      </c>
      <c r="V99" s="202">
        <v>76851</v>
      </c>
      <c r="W99" s="202">
        <v>77223</v>
      </c>
      <c r="X99" s="202">
        <v>76464</v>
      </c>
      <c r="Y99" s="202">
        <v>70957</v>
      </c>
      <c r="Z99" s="202">
        <v>70865</v>
      </c>
      <c r="AA99" s="202">
        <v>71774</v>
      </c>
      <c r="AB99" s="202">
        <v>74008</v>
      </c>
      <c r="AC99" s="202">
        <v>75746</v>
      </c>
      <c r="AD99" s="202">
        <v>79836</v>
      </c>
      <c r="AE99" s="202">
        <v>80913</v>
      </c>
      <c r="AF99" s="202">
        <v>81308</v>
      </c>
      <c r="AG99" s="202">
        <v>83329</v>
      </c>
      <c r="AH99" s="202">
        <v>84940</v>
      </c>
      <c r="AI99" s="202">
        <f t="shared" ref="AI99:AQ99" si="10">SUM(AI86:AI98)</f>
        <v>84308</v>
      </c>
      <c r="AJ99" s="202">
        <f t="shared" si="10"/>
        <v>87398</v>
      </c>
      <c r="AK99" s="202">
        <f t="shared" si="10"/>
        <v>90454</v>
      </c>
      <c r="AL99" s="202">
        <f t="shared" si="10"/>
        <v>89623</v>
      </c>
      <c r="AM99" s="202">
        <f t="shared" si="10"/>
        <v>89683</v>
      </c>
      <c r="AN99" s="202">
        <f t="shared" si="10"/>
        <v>87931</v>
      </c>
      <c r="AO99" s="202">
        <f t="shared" si="10"/>
        <v>89880</v>
      </c>
      <c r="AP99" s="202">
        <f t="shared" si="10"/>
        <v>73448</v>
      </c>
      <c r="AQ99" s="203">
        <f t="shared" si="10"/>
        <v>98490</v>
      </c>
      <c r="AR99" s="197"/>
      <c r="AS99" s="221"/>
      <c r="AT99" s="221"/>
    </row>
    <row r="100" spans="1:46">
      <c r="A100" s="193" t="s">
        <v>396</v>
      </c>
      <c r="B100" s="197"/>
      <c r="C100" s="197"/>
      <c r="D100" s="197"/>
      <c r="E100" s="197"/>
      <c r="F100" s="197"/>
      <c r="G100" s="197"/>
      <c r="H100" s="197"/>
      <c r="I100" s="197"/>
      <c r="J100" s="197"/>
      <c r="K100" s="197"/>
      <c r="L100" s="197"/>
      <c r="M100" s="197"/>
      <c r="N100" s="197"/>
      <c r="O100" s="197"/>
      <c r="P100" s="197"/>
      <c r="Q100" s="197"/>
      <c r="R100" s="197"/>
      <c r="S100" s="197"/>
      <c r="T100" s="197"/>
      <c r="U100" s="197"/>
      <c r="V100" s="197"/>
      <c r="W100" s="197"/>
      <c r="X100" s="197"/>
      <c r="Y100" s="197"/>
      <c r="Z100" s="197"/>
      <c r="AA100" s="197"/>
      <c r="AB100" s="197"/>
      <c r="AC100" s="197"/>
      <c r="AD100" s="197"/>
      <c r="AE100" s="197"/>
      <c r="AF100" s="197"/>
      <c r="AG100" s="197"/>
      <c r="AH100" s="197"/>
      <c r="AI100" s="197"/>
      <c r="AJ100" s="197"/>
      <c r="AK100" s="194"/>
      <c r="AL100" s="194"/>
      <c r="AM100" s="194"/>
      <c r="AN100" s="194"/>
      <c r="AO100" s="194"/>
      <c r="AP100" s="194"/>
      <c r="AQ100" s="198"/>
      <c r="AR100" s="197"/>
      <c r="AS100" s="221"/>
      <c r="AT100" s="221"/>
    </row>
    <row r="101" spans="1:46">
      <c r="A101" s="196" t="s">
        <v>397</v>
      </c>
      <c r="B101" s="197">
        <v>8363</v>
      </c>
      <c r="C101" s="197">
        <v>7496</v>
      </c>
      <c r="D101" s="197">
        <v>7098</v>
      </c>
      <c r="E101" s="197">
        <v>7782</v>
      </c>
      <c r="F101" s="197">
        <v>7513</v>
      </c>
      <c r="G101" s="197">
        <v>7548</v>
      </c>
      <c r="H101" s="197">
        <v>7200</v>
      </c>
      <c r="I101" s="197">
        <v>6953</v>
      </c>
      <c r="J101" s="197">
        <v>7276</v>
      </c>
      <c r="K101" s="197">
        <v>7499</v>
      </c>
      <c r="L101" s="197">
        <v>7433</v>
      </c>
      <c r="M101" s="197">
        <v>7658</v>
      </c>
      <c r="N101" s="197">
        <v>7953</v>
      </c>
      <c r="O101" s="197">
        <v>7258</v>
      </c>
      <c r="P101" s="197">
        <v>6993</v>
      </c>
      <c r="Q101" s="197">
        <v>6657</v>
      </c>
      <c r="R101" s="197">
        <v>7772</v>
      </c>
      <c r="S101" s="197">
        <v>7883</v>
      </c>
      <c r="T101" s="197">
        <v>8037</v>
      </c>
      <c r="U101" s="197">
        <v>8298</v>
      </c>
      <c r="V101" s="197">
        <v>8280</v>
      </c>
      <c r="W101" s="197">
        <v>8315</v>
      </c>
      <c r="X101" s="197">
        <v>7578</v>
      </c>
      <c r="Y101" s="197">
        <v>7731</v>
      </c>
      <c r="Z101" s="197">
        <v>6402</v>
      </c>
      <c r="AA101" s="197">
        <v>7863</v>
      </c>
      <c r="AB101" s="197">
        <v>8048</v>
      </c>
      <c r="AC101" s="197">
        <v>8722</v>
      </c>
      <c r="AD101" s="197">
        <v>8663</v>
      </c>
      <c r="AE101" s="197">
        <v>8889</v>
      </c>
      <c r="AF101" s="197">
        <v>8293</v>
      </c>
      <c r="AG101" s="197">
        <v>8548</v>
      </c>
      <c r="AH101" s="197">
        <v>8513</v>
      </c>
      <c r="AI101" s="197">
        <v>8635</v>
      </c>
      <c r="AJ101" s="197">
        <v>9530</v>
      </c>
      <c r="AK101" s="197">
        <v>9513</v>
      </c>
      <c r="AL101" s="197">
        <v>9585</v>
      </c>
      <c r="AM101" s="197">
        <v>9795</v>
      </c>
      <c r="AN101" s="197">
        <v>9672</v>
      </c>
      <c r="AO101" s="197">
        <v>9705</v>
      </c>
      <c r="AP101" s="197">
        <v>7778</v>
      </c>
      <c r="AQ101" s="198">
        <v>10599</v>
      </c>
      <c r="AR101" s="197"/>
      <c r="AS101" s="221"/>
      <c r="AT101" s="221"/>
    </row>
    <row r="102" spans="1:46">
      <c r="A102" s="196" t="s">
        <v>398</v>
      </c>
      <c r="B102" s="197">
        <v>8656</v>
      </c>
      <c r="C102" s="197">
        <v>7836</v>
      </c>
      <c r="D102" s="197">
        <v>7396</v>
      </c>
      <c r="E102" s="197">
        <v>7409</v>
      </c>
      <c r="F102" s="197">
        <v>6494</v>
      </c>
      <c r="G102" s="197">
        <v>6787</v>
      </c>
      <c r="H102" s="197">
        <v>6072</v>
      </c>
      <c r="I102" s="197">
        <v>5886</v>
      </c>
      <c r="J102" s="197">
        <v>6435</v>
      </c>
      <c r="K102" s="197">
        <v>6915</v>
      </c>
      <c r="L102" s="197">
        <v>6342</v>
      </c>
      <c r="M102" s="197">
        <v>6658</v>
      </c>
      <c r="N102" s="197">
        <v>6142</v>
      </c>
      <c r="O102" s="197">
        <v>6063</v>
      </c>
      <c r="P102" s="197">
        <v>5699</v>
      </c>
      <c r="Q102" s="197">
        <v>5912</v>
      </c>
      <c r="R102" s="197">
        <v>5760</v>
      </c>
      <c r="S102" s="197">
        <v>5419</v>
      </c>
      <c r="T102" s="197">
        <v>5074</v>
      </c>
      <c r="U102" s="197">
        <v>5177</v>
      </c>
      <c r="V102" s="197">
        <v>5365</v>
      </c>
      <c r="W102" s="197">
        <v>5279</v>
      </c>
      <c r="X102" s="197">
        <v>5203</v>
      </c>
      <c r="Y102" s="197">
        <v>4570</v>
      </c>
      <c r="Z102" s="197">
        <v>4316</v>
      </c>
      <c r="AA102" s="197">
        <v>4193</v>
      </c>
      <c r="AB102" s="197">
        <v>4287</v>
      </c>
      <c r="AC102" s="197">
        <v>4956</v>
      </c>
      <c r="AD102" s="197">
        <v>5086</v>
      </c>
      <c r="AE102" s="197">
        <v>4975</v>
      </c>
      <c r="AF102" s="197">
        <v>4850</v>
      </c>
      <c r="AG102" s="197">
        <v>5090</v>
      </c>
      <c r="AH102" s="197">
        <v>4966</v>
      </c>
      <c r="AI102" s="197">
        <v>4950</v>
      </c>
      <c r="AJ102" s="197">
        <v>5041</v>
      </c>
      <c r="AK102" s="197">
        <v>5386</v>
      </c>
      <c r="AL102" s="197">
        <v>5348</v>
      </c>
      <c r="AM102" s="197">
        <v>5479</v>
      </c>
      <c r="AN102" s="197">
        <v>5088</v>
      </c>
      <c r="AO102" s="197">
        <v>5143</v>
      </c>
      <c r="AP102" s="197">
        <v>4100</v>
      </c>
      <c r="AQ102" s="198">
        <v>5482</v>
      </c>
      <c r="AR102" s="197"/>
      <c r="AS102" s="221"/>
      <c r="AT102" s="221"/>
    </row>
    <row r="103" spans="1:46">
      <c r="A103" s="196" t="s">
        <v>399</v>
      </c>
      <c r="B103" s="197">
        <v>5941</v>
      </c>
      <c r="C103" s="197">
        <v>5004</v>
      </c>
      <c r="D103" s="197">
        <v>4679</v>
      </c>
      <c r="E103" s="197">
        <v>4931</v>
      </c>
      <c r="F103" s="197">
        <v>4855</v>
      </c>
      <c r="G103" s="197">
        <v>4206</v>
      </c>
      <c r="H103" s="197">
        <v>3815</v>
      </c>
      <c r="I103" s="197">
        <v>4050</v>
      </c>
      <c r="J103" s="197">
        <v>4459</v>
      </c>
      <c r="K103" s="197">
        <v>4636</v>
      </c>
      <c r="L103" s="197">
        <v>4889</v>
      </c>
      <c r="M103" s="197">
        <v>5104</v>
      </c>
      <c r="N103" s="197">
        <v>4631</v>
      </c>
      <c r="O103" s="197">
        <v>4091</v>
      </c>
      <c r="P103" s="197">
        <v>4264</v>
      </c>
      <c r="Q103" s="197">
        <v>3664</v>
      </c>
      <c r="R103" s="197">
        <v>3813</v>
      </c>
      <c r="S103" s="197">
        <v>3882</v>
      </c>
      <c r="T103" s="197">
        <v>3932</v>
      </c>
      <c r="U103" s="197">
        <v>4244</v>
      </c>
      <c r="V103" s="197">
        <v>4265</v>
      </c>
      <c r="W103" s="197">
        <v>4231</v>
      </c>
      <c r="X103" s="197">
        <v>4225</v>
      </c>
      <c r="Y103" s="197">
        <v>4107</v>
      </c>
      <c r="Z103" s="197">
        <v>4134</v>
      </c>
      <c r="AA103" s="197">
        <v>3982</v>
      </c>
      <c r="AB103" s="197">
        <v>4157</v>
      </c>
      <c r="AC103" s="197">
        <v>4178</v>
      </c>
      <c r="AD103" s="197">
        <v>4301</v>
      </c>
      <c r="AE103" s="197">
        <v>4484</v>
      </c>
      <c r="AF103" s="197">
        <v>4221</v>
      </c>
      <c r="AG103" s="197">
        <v>4168</v>
      </c>
      <c r="AH103" s="197">
        <v>4013</v>
      </c>
      <c r="AI103" s="197">
        <v>4251</v>
      </c>
      <c r="AJ103" s="197">
        <v>4933</v>
      </c>
      <c r="AK103" s="197">
        <v>4843</v>
      </c>
      <c r="AL103" s="197">
        <v>4864</v>
      </c>
      <c r="AM103" s="197">
        <v>5285</v>
      </c>
      <c r="AN103" s="197">
        <v>4882</v>
      </c>
      <c r="AO103" s="197">
        <v>5000</v>
      </c>
      <c r="AP103" s="197">
        <v>3940</v>
      </c>
      <c r="AQ103" s="198">
        <v>4816</v>
      </c>
      <c r="AR103" s="197"/>
      <c r="AS103" s="221"/>
      <c r="AT103" s="221"/>
    </row>
    <row r="104" spans="1:46">
      <c r="A104" s="196" t="s">
        <v>400</v>
      </c>
      <c r="B104" s="197">
        <v>3723</v>
      </c>
      <c r="C104" s="197">
        <v>3383</v>
      </c>
      <c r="D104" s="197">
        <v>3345</v>
      </c>
      <c r="E104" s="197">
        <v>3503</v>
      </c>
      <c r="F104" s="197">
        <v>2977</v>
      </c>
      <c r="G104" s="197">
        <v>3138</v>
      </c>
      <c r="H104" s="197">
        <v>2736</v>
      </c>
      <c r="I104" s="197">
        <v>2556</v>
      </c>
      <c r="J104" s="197">
        <v>2720</v>
      </c>
      <c r="K104" s="197">
        <v>2933</v>
      </c>
      <c r="L104" s="197">
        <v>2807</v>
      </c>
      <c r="M104" s="197">
        <v>3052</v>
      </c>
      <c r="N104" s="197">
        <v>2779</v>
      </c>
      <c r="O104" s="197">
        <v>2955</v>
      </c>
      <c r="P104" s="197">
        <v>2758</v>
      </c>
      <c r="Q104" s="197">
        <v>2735</v>
      </c>
      <c r="R104" s="197">
        <v>2798</v>
      </c>
      <c r="S104" s="197">
        <v>2522</v>
      </c>
      <c r="T104" s="197">
        <v>2841</v>
      </c>
      <c r="U104" s="197">
        <v>2720</v>
      </c>
      <c r="V104" s="197">
        <v>2796</v>
      </c>
      <c r="W104" s="197">
        <v>2715</v>
      </c>
      <c r="X104" s="197">
        <v>2439</v>
      </c>
      <c r="Y104" s="197">
        <v>2442</v>
      </c>
      <c r="Z104" s="197">
        <v>2351</v>
      </c>
      <c r="AA104" s="197">
        <v>2285</v>
      </c>
      <c r="AB104" s="197">
        <v>2436</v>
      </c>
      <c r="AC104" s="197">
        <v>2357</v>
      </c>
      <c r="AD104" s="197">
        <v>2487</v>
      </c>
      <c r="AE104" s="197">
        <v>2523</v>
      </c>
      <c r="AF104" s="197">
        <v>2316</v>
      </c>
      <c r="AG104" s="197">
        <v>2471</v>
      </c>
      <c r="AH104" s="197">
        <v>2392</v>
      </c>
      <c r="AI104" s="197">
        <v>2163</v>
      </c>
      <c r="AJ104" s="197">
        <v>2293</v>
      </c>
      <c r="AK104" s="197">
        <v>2479</v>
      </c>
      <c r="AL104" s="197">
        <v>2402</v>
      </c>
      <c r="AM104" s="197">
        <v>2335</v>
      </c>
      <c r="AN104" s="197">
        <v>2360</v>
      </c>
      <c r="AO104" s="197">
        <v>2280</v>
      </c>
      <c r="AP104" s="197">
        <v>1943</v>
      </c>
      <c r="AQ104" s="198">
        <v>2786</v>
      </c>
      <c r="AR104" s="197"/>
      <c r="AS104" s="221"/>
      <c r="AT104" s="221"/>
    </row>
    <row r="105" spans="1:46">
      <c r="A105" s="196" t="s">
        <v>401</v>
      </c>
      <c r="B105" s="197">
        <v>10941</v>
      </c>
      <c r="C105" s="197">
        <v>9498</v>
      </c>
      <c r="D105" s="197">
        <v>8529</v>
      </c>
      <c r="E105" s="197">
        <v>9110</v>
      </c>
      <c r="F105" s="197">
        <v>9109</v>
      </c>
      <c r="G105" s="197">
        <v>8121</v>
      </c>
      <c r="H105" s="197">
        <v>7817</v>
      </c>
      <c r="I105" s="197">
        <v>8348</v>
      </c>
      <c r="J105" s="197">
        <v>8833</v>
      </c>
      <c r="K105" s="197">
        <v>9303</v>
      </c>
      <c r="L105" s="197">
        <v>8711</v>
      </c>
      <c r="M105" s="197">
        <v>9315</v>
      </c>
      <c r="N105" s="197">
        <v>8235</v>
      </c>
      <c r="O105" s="197">
        <v>7697</v>
      </c>
      <c r="P105" s="197">
        <v>7719</v>
      </c>
      <c r="Q105" s="197">
        <v>7293</v>
      </c>
      <c r="R105" s="197">
        <v>8208</v>
      </c>
      <c r="S105" s="197">
        <v>7470</v>
      </c>
      <c r="T105" s="197">
        <v>7578</v>
      </c>
      <c r="U105" s="197">
        <v>7831</v>
      </c>
      <c r="V105" s="197">
        <v>7979</v>
      </c>
      <c r="W105" s="197">
        <v>7947</v>
      </c>
      <c r="X105" s="197">
        <v>7639</v>
      </c>
      <c r="Y105" s="197">
        <v>7534</v>
      </c>
      <c r="Z105" s="197">
        <v>7486</v>
      </c>
      <c r="AA105" s="197">
        <v>6630</v>
      </c>
      <c r="AB105" s="197">
        <v>7341</v>
      </c>
      <c r="AC105" s="197">
        <v>8155</v>
      </c>
      <c r="AD105" s="197">
        <v>7353</v>
      </c>
      <c r="AE105" s="197">
        <v>8137</v>
      </c>
      <c r="AF105" s="197">
        <v>8102</v>
      </c>
      <c r="AG105" s="197">
        <v>7584</v>
      </c>
      <c r="AH105" s="197">
        <v>8025</v>
      </c>
      <c r="AI105" s="197">
        <v>7905</v>
      </c>
      <c r="AJ105" s="197">
        <v>7903</v>
      </c>
      <c r="AK105" s="197">
        <v>8273</v>
      </c>
      <c r="AL105" s="197">
        <v>7653</v>
      </c>
      <c r="AM105" s="197">
        <v>7740</v>
      </c>
      <c r="AN105" s="197">
        <v>8264</v>
      </c>
      <c r="AO105" s="197">
        <v>7863</v>
      </c>
      <c r="AP105" s="197">
        <v>6047</v>
      </c>
      <c r="AQ105" s="198">
        <v>7711</v>
      </c>
      <c r="AR105" s="197"/>
      <c r="AS105" s="221"/>
      <c r="AT105" s="221"/>
    </row>
    <row r="106" spans="1:46">
      <c r="A106" s="196" t="s">
        <v>402</v>
      </c>
      <c r="B106" s="197">
        <v>23544</v>
      </c>
      <c r="C106" s="197">
        <v>22108</v>
      </c>
      <c r="D106" s="197">
        <v>20812</v>
      </c>
      <c r="E106" s="197">
        <v>22526</v>
      </c>
      <c r="F106" s="197">
        <v>20887</v>
      </c>
      <c r="G106" s="197">
        <v>18276</v>
      </c>
      <c r="H106" s="197">
        <v>17515</v>
      </c>
      <c r="I106" s="197">
        <v>16741</v>
      </c>
      <c r="J106" s="197">
        <v>17062</v>
      </c>
      <c r="K106" s="197">
        <v>18585</v>
      </c>
      <c r="L106" s="197">
        <v>16977</v>
      </c>
      <c r="M106" s="197">
        <v>17231</v>
      </c>
      <c r="N106" s="197">
        <v>18437</v>
      </c>
      <c r="O106" s="197">
        <v>17914</v>
      </c>
      <c r="P106" s="197">
        <v>17492</v>
      </c>
      <c r="Q106" s="197">
        <v>16766</v>
      </c>
      <c r="R106" s="197">
        <v>18648</v>
      </c>
      <c r="S106" s="197">
        <v>17640</v>
      </c>
      <c r="T106" s="197">
        <v>17735</v>
      </c>
      <c r="U106" s="197">
        <v>18666</v>
      </c>
      <c r="V106" s="197">
        <v>18138</v>
      </c>
      <c r="W106" s="197">
        <v>16596</v>
      </c>
      <c r="X106" s="197">
        <v>16345</v>
      </c>
      <c r="Y106" s="197">
        <v>16084</v>
      </c>
      <c r="Z106" s="197">
        <v>16644</v>
      </c>
      <c r="AA106" s="197">
        <v>19148</v>
      </c>
      <c r="AB106" s="197">
        <v>17838</v>
      </c>
      <c r="AC106" s="197">
        <v>18254</v>
      </c>
      <c r="AD106" s="197">
        <v>19792</v>
      </c>
      <c r="AE106" s="197">
        <v>21879</v>
      </c>
      <c r="AF106" s="197">
        <v>19721</v>
      </c>
      <c r="AG106" s="197">
        <v>19736</v>
      </c>
      <c r="AH106" s="197">
        <v>21398</v>
      </c>
      <c r="AI106" s="197">
        <v>12722</v>
      </c>
      <c r="AJ106" s="197">
        <v>13564</v>
      </c>
      <c r="AK106" s="197">
        <v>21288</v>
      </c>
      <c r="AL106" s="197">
        <v>20892</v>
      </c>
      <c r="AM106" s="197">
        <v>20835</v>
      </c>
      <c r="AN106" s="197">
        <v>20312</v>
      </c>
      <c r="AO106" s="197">
        <v>21411</v>
      </c>
      <c r="AP106" s="197">
        <v>16519</v>
      </c>
      <c r="AQ106" s="198">
        <v>22381</v>
      </c>
      <c r="AR106" s="197"/>
      <c r="AS106" s="221"/>
      <c r="AT106" s="221"/>
    </row>
    <row r="107" spans="1:46">
      <c r="A107" s="196" t="s">
        <v>403</v>
      </c>
      <c r="B107" s="197">
        <v>16989</v>
      </c>
      <c r="C107" s="197">
        <v>15078</v>
      </c>
      <c r="D107" s="197">
        <v>15302</v>
      </c>
      <c r="E107" s="197">
        <v>15818</v>
      </c>
      <c r="F107" s="197">
        <v>15161</v>
      </c>
      <c r="G107" s="197">
        <v>13554</v>
      </c>
      <c r="H107" s="197">
        <v>12976</v>
      </c>
      <c r="I107" s="197">
        <v>12576</v>
      </c>
      <c r="J107" s="197">
        <v>13467</v>
      </c>
      <c r="K107" s="197">
        <v>13638</v>
      </c>
      <c r="L107" s="197">
        <v>13764</v>
      </c>
      <c r="M107" s="197">
        <v>14466</v>
      </c>
      <c r="N107" s="197">
        <v>14178</v>
      </c>
      <c r="O107" s="197">
        <v>13229</v>
      </c>
      <c r="P107" s="197">
        <v>12540</v>
      </c>
      <c r="Q107" s="197">
        <v>12480</v>
      </c>
      <c r="R107" s="197">
        <v>13477</v>
      </c>
      <c r="S107" s="197">
        <v>12666</v>
      </c>
      <c r="T107" s="197">
        <v>13093</v>
      </c>
      <c r="U107" s="197">
        <v>12416</v>
      </c>
      <c r="V107" s="197">
        <v>12619</v>
      </c>
      <c r="W107" s="197">
        <v>12979</v>
      </c>
      <c r="X107" s="197">
        <v>11478</v>
      </c>
      <c r="Y107" s="197">
        <v>12028</v>
      </c>
      <c r="Z107" s="197">
        <v>11867</v>
      </c>
      <c r="AA107" s="197">
        <v>11570</v>
      </c>
      <c r="AB107" s="197">
        <v>11777</v>
      </c>
      <c r="AC107" s="197">
        <v>12017</v>
      </c>
      <c r="AD107" s="197">
        <v>11653</v>
      </c>
      <c r="AE107" s="197">
        <v>12264</v>
      </c>
      <c r="AF107" s="197">
        <v>11327</v>
      </c>
      <c r="AG107" s="197">
        <v>11761</v>
      </c>
      <c r="AH107" s="197">
        <v>11485</v>
      </c>
      <c r="AI107" s="197">
        <v>20252</v>
      </c>
      <c r="AJ107" s="197">
        <v>21438</v>
      </c>
      <c r="AK107" s="197">
        <v>12041</v>
      </c>
      <c r="AL107" s="197">
        <v>12269</v>
      </c>
      <c r="AM107" s="197">
        <v>11894</v>
      </c>
      <c r="AN107" s="197">
        <v>12246</v>
      </c>
      <c r="AO107" s="197">
        <v>11996</v>
      </c>
      <c r="AP107" s="197">
        <v>9849</v>
      </c>
      <c r="AQ107" s="198">
        <v>13746</v>
      </c>
      <c r="AR107" s="197"/>
      <c r="AS107" s="221"/>
      <c r="AT107" s="221"/>
    </row>
    <row r="108" spans="1:46">
      <c r="A108" s="196" t="s">
        <v>404</v>
      </c>
      <c r="B108" s="197">
        <v>3721</v>
      </c>
      <c r="C108" s="197">
        <v>4042</v>
      </c>
      <c r="D108" s="197">
        <v>3535</v>
      </c>
      <c r="E108" s="197">
        <v>3746</v>
      </c>
      <c r="F108" s="197">
        <v>3524</v>
      </c>
      <c r="G108" s="197">
        <v>3410</v>
      </c>
      <c r="H108" s="197">
        <v>3089</v>
      </c>
      <c r="I108" s="197">
        <v>3006</v>
      </c>
      <c r="J108" s="197">
        <v>3131</v>
      </c>
      <c r="K108" s="197">
        <v>3068</v>
      </c>
      <c r="L108" s="197">
        <v>3233</v>
      </c>
      <c r="M108" s="197">
        <v>3315</v>
      </c>
      <c r="N108" s="197">
        <v>3069</v>
      </c>
      <c r="O108" s="197">
        <v>3093</v>
      </c>
      <c r="P108" s="197">
        <v>3224</v>
      </c>
      <c r="Q108" s="197">
        <v>2782</v>
      </c>
      <c r="R108" s="197">
        <v>3086</v>
      </c>
      <c r="S108" s="197">
        <v>3013</v>
      </c>
      <c r="T108" s="197">
        <v>3270</v>
      </c>
      <c r="U108" s="197">
        <v>3077</v>
      </c>
      <c r="V108" s="197">
        <v>3355</v>
      </c>
      <c r="W108" s="197">
        <v>3088</v>
      </c>
      <c r="X108" s="197">
        <v>2995</v>
      </c>
      <c r="Y108" s="197">
        <v>3075</v>
      </c>
      <c r="Z108" s="197">
        <v>2932</v>
      </c>
      <c r="AA108" s="197">
        <v>2760</v>
      </c>
      <c r="AB108" s="197">
        <v>2842</v>
      </c>
      <c r="AC108" s="197">
        <v>2994</v>
      </c>
      <c r="AD108" s="197">
        <v>2872</v>
      </c>
      <c r="AE108" s="197">
        <v>3220</v>
      </c>
      <c r="AF108" s="197">
        <v>2867</v>
      </c>
      <c r="AG108" s="197">
        <v>3040</v>
      </c>
      <c r="AH108" s="197">
        <v>3287</v>
      </c>
      <c r="AI108" s="197">
        <v>3016</v>
      </c>
      <c r="AJ108" s="197">
        <v>3528</v>
      </c>
      <c r="AK108" s="197">
        <v>3592</v>
      </c>
      <c r="AL108" s="197">
        <v>3391</v>
      </c>
      <c r="AM108" s="197">
        <v>3620</v>
      </c>
      <c r="AN108" s="197">
        <v>3832</v>
      </c>
      <c r="AO108" s="197">
        <v>3717</v>
      </c>
      <c r="AP108" s="197">
        <v>3087</v>
      </c>
      <c r="AQ108" s="198">
        <v>4043</v>
      </c>
      <c r="AR108" s="197"/>
      <c r="AS108" s="221"/>
      <c r="AT108" s="221"/>
    </row>
    <row r="109" spans="1:46">
      <c r="A109" s="196" t="s">
        <v>405</v>
      </c>
      <c r="B109" s="197">
        <v>13703</v>
      </c>
      <c r="C109" s="197">
        <v>12591</v>
      </c>
      <c r="D109" s="197">
        <v>12473</v>
      </c>
      <c r="E109" s="197">
        <v>12501</v>
      </c>
      <c r="F109" s="197">
        <v>10878</v>
      </c>
      <c r="G109" s="197">
        <v>11868</v>
      </c>
      <c r="H109" s="197">
        <v>10252</v>
      </c>
      <c r="I109" s="197">
        <v>9712</v>
      </c>
      <c r="J109" s="197">
        <v>9236</v>
      </c>
      <c r="K109" s="197">
        <v>10053</v>
      </c>
      <c r="L109" s="197">
        <v>9768</v>
      </c>
      <c r="M109" s="197">
        <v>9922</v>
      </c>
      <c r="N109" s="197">
        <v>9990</v>
      </c>
      <c r="O109" s="197">
        <v>10492</v>
      </c>
      <c r="P109" s="197">
        <v>9238</v>
      </c>
      <c r="Q109" s="197">
        <v>9717</v>
      </c>
      <c r="R109" s="197">
        <v>9407</v>
      </c>
      <c r="S109" s="197">
        <v>9390</v>
      </c>
      <c r="T109" s="197">
        <v>9360</v>
      </c>
      <c r="U109" s="197">
        <v>9608</v>
      </c>
      <c r="V109" s="197">
        <v>9220</v>
      </c>
      <c r="W109" s="197">
        <v>9356</v>
      </c>
      <c r="X109" s="197">
        <v>8339</v>
      </c>
      <c r="Y109" s="197">
        <v>8631</v>
      </c>
      <c r="Z109" s="197">
        <v>9140</v>
      </c>
      <c r="AA109" s="197">
        <v>7978</v>
      </c>
      <c r="AB109" s="197">
        <v>9126</v>
      </c>
      <c r="AC109" s="197">
        <v>9101</v>
      </c>
      <c r="AD109" s="197">
        <v>9161</v>
      </c>
      <c r="AE109" s="197">
        <v>9156</v>
      </c>
      <c r="AF109" s="197">
        <v>8750</v>
      </c>
      <c r="AG109" s="197">
        <v>9397</v>
      </c>
      <c r="AH109" s="197">
        <v>10052</v>
      </c>
      <c r="AI109" s="197">
        <v>9719</v>
      </c>
      <c r="AJ109" s="197">
        <v>9774</v>
      </c>
      <c r="AK109" s="197">
        <v>10129</v>
      </c>
      <c r="AL109" s="197">
        <v>10278</v>
      </c>
      <c r="AM109" s="197">
        <v>10664</v>
      </c>
      <c r="AN109" s="197">
        <v>10519</v>
      </c>
      <c r="AO109" s="197">
        <v>10285</v>
      </c>
      <c r="AP109" s="197">
        <v>8879</v>
      </c>
      <c r="AQ109" s="198">
        <v>11477</v>
      </c>
      <c r="AR109" s="197"/>
      <c r="AS109" s="221"/>
      <c r="AT109" s="221"/>
    </row>
    <row r="110" spans="1:46">
      <c r="A110" s="196" t="s">
        <v>406</v>
      </c>
      <c r="B110" s="197">
        <v>34157</v>
      </c>
      <c r="C110" s="197">
        <v>32456</v>
      </c>
      <c r="D110" s="197">
        <v>29410</v>
      </c>
      <c r="E110" s="197">
        <v>30256</v>
      </c>
      <c r="F110" s="197">
        <v>28875</v>
      </c>
      <c r="G110" s="197">
        <v>27146</v>
      </c>
      <c r="H110" s="197">
        <v>25913</v>
      </c>
      <c r="I110" s="197">
        <v>22824</v>
      </c>
      <c r="J110" s="197">
        <v>25070</v>
      </c>
      <c r="K110" s="197">
        <v>26549</v>
      </c>
      <c r="L110" s="197">
        <v>27880</v>
      </c>
      <c r="M110" s="197">
        <v>28160</v>
      </c>
      <c r="N110" s="197">
        <v>25793</v>
      </c>
      <c r="O110" s="197">
        <v>24031</v>
      </c>
      <c r="P110" s="197">
        <v>23619</v>
      </c>
      <c r="Q110" s="197">
        <v>22661</v>
      </c>
      <c r="R110" s="197">
        <v>24209</v>
      </c>
      <c r="S110" s="197">
        <v>23242</v>
      </c>
      <c r="T110" s="197">
        <v>23419</v>
      </c>
      <c r="U110" s="197">
        <v>23562</v>
      </c>
      <c r="V110" s="197">
        <v>23705</v>
      </c>
      <c r="W110" s="197">
        <v>21975</v>
      </c>
      <c r="X110" s="197">
        <v>21468</v>
      </c>
      <c r="Y110" s="197">
        <v>20465</v>
      </c>
      <c r="Z110" s="197">
        <v>21136</v>
      </c>
      <c r="AA110" s="197">
        <v>22288</v>
      </c>
      <c r="AB110" s="197">
        <v>21079</v>
      </c>
      <c r="AC110" s="197">
        <v>19974</v>
      </c>
      <c r="AD110" s="197">
        <v>20382</v>
      </c>
      <c r="AE110" s="197">
        <v>21669</v>
      </c>
      <c r="AF110" s="197">
        <v>21250</v>
      </c>
      <c r="AG110" s="197">
        <v>22661</v>
      </c>
      <c r="AH110" s="197">
        <v>24913</v>
      </c>
      <c r="AI110" s="197">
        <v>11332</v>
      </c>
      <c r="AJ110" s="197">
        <v>12262</v>
      </c>
      <c r="AK110" s="197">
        <v>25210</v>
      </c>
      <c r="AL110" s="197">
        <v>27012</v>
      </c>
      <c r="AM110" s="197">
        <v>28256</v>
      </c>
      <c r="AN110" s="197">
        <v>26725</v>
      </c>
      <c r="AO110" s="197">
        <v>26235</v>
      </c>
      <c r="AP110" s="197">
        <v>22955</v>
      </c>
      <c r="AQ110" s="198">
        <v>30557</v>
      </c>
      <c r="AR110" s="197"/>
      <c r="AS110" s="221"/>
      <c r="AT110" s="221"/>
    </row>
    <row r="111" spans="1:46">
      <c r="A111" s="196" t="s">
        <v>407</v>
      </c>
      <c r="B111" s="197">
        <v>7939</v>
      </c>
      <c r="C111" s="197">
        <v>6648</v>
      </c>
      <c r="D111" s="197">
        <v>6410</v>
      </c>
      <c r="E111" s="197">
        <v>7461</v>
      </c>
      <c r="F111" s="197">
        <v>6704</v>
      </c>
      <c r="G111" s="197">
        <v>6393</v>
      </c>
      <c r="H111" s="197">
        <v>5919</v>
      </c>
      <c r="I111" s="197">
        <v>5430</v>
      </c>
      <c r="J111" s="197">
        <v>5925</v>
      </c>
      <c r="K111" s="197">
        <v>5769</v>
      </c>
      <c r="L111" s="197">
        <v>6070</v>
      </c>
      <c r="M111" s="197">
        <v>6348</v>
      </c>
      <c r="N111" s="197">
        <v>6665</v>
      </c>
      <c r="O111" s="197">
        <v>6367</v>
      </c>
      <c r="P111" s="197">
        <v>6034</v>
      </c>
      <c r="Q111" s="197">
        <v>5906</v>
      </c>
      <c r="R111" s="197">
        <v>6087</v>
      </c>
      <c r="S111" s="197">
        <v>6008</v>
      </c>
      <c r="T111" s="197">
        <v>5998</v>
      </c>
      <c r="U111" s="197">
        <v>6291</v>
      </c>
      <c r="V111" s="197">
        <v>5826</v>
      </c>
      <c r="W111" s="197">
        <v>6127</v>
      </c>
      <c r="X111" s="197">
        <v>6469</v>
      </c>
      <c r="Y111" s="197">
        <v>5907</v>
      </c>
      <c r="Z111" s="197">
        <v>4632</v>
      </c>
      <c r="AA111" s="197">
        <v>4998</v>
      </c>
      <c r="AB111" s="197">
        <v>5380</v>
      </c>
      <c r="AC111" s="197">
        <v>5395</v>
      </c>
      <c r="AD111" s="197">
        <v>5456</v>
      </c>
      <c r="AE111" s="197">
        <v>6143</v>
      </c>
      <c r="AF111" s="197">
        <v>6232</v>
      </c>
      <c r="AG111" s="197">
        <v>6293</v>
      </c>
      <c r="AH111" s="197">
        <v>6273</v>
      </c>
      <c r="AI111" s="197">
        <v>22575</v>
      </c>
      <c r="AJ111" s="197">
        <v>26880</v>
      </c>
      <c r="AK111" s="197">
        <v>7193</v>
      </c>
      <c r="AL111" s="197">
        <v>6932</v>
      </c>
      <c r="AM111" s="197">
        <v>7105</v>
      </c>
      <c r="AN111" s="197">
        <v>7176</v>
      </c>
      <c r="AO111" s="197">
        <v>6634</v>
      </c>
      <c r="AP111" s="197">
        <v>5868</v>
      </c>
      <c r="AQ111" s="198">
        <v>8234</v>
      </c>
      <c r="AR111" s="197"/>
      <c r="AS111" s="221"/>
      <c r="AT111" s="221"/>
    </row>
    <row r="112" spans="1:46">
      <c r="A112" s="196" t="s">
        <v>408</v>
      </c>
      <c r="B112" s="197">
        <v>13484</v>
      </c>
      <c r="C112" s="197">
        <v>11616</v>
      </c>
      <c r="D112" s="197">
        <v>11906</v>
      </c>
      <c r="E112" s="197">
        <v>12694</v>
      </c>
      <c r="F112" s="197">
        <v>11726</v>
      </c>
      <c r="G112" s="197">
        <v>10199</v>
      </c>
      <c r="H112" s="197">
        <v>10114</v>
      </c>
      <c r="I112" s="197">
        <v>10612</v>
      </c>
      <c r="J112" s="197">
        <v>10412</v>
      </c>
      <c r="K112" s="197">
        <v>10916</v>
      </c>
      <c r="L112" s="197">
        <v>11231</v>
      </c>
      <c r="M112" s="197">
        <v>11413</v>
      </c>
      <c r="N112" s="197">
        <v>10280</v>
      </c>
      <c r="O112" s="197">
        <v>9789</v>
      </c>
      <c r="P112" s="197">
        <v>9428</v>
      </c>
      <c r="Q112" s="197">
        <v>9588</v>
      </c>
      <c r="R112" s="197">
        <v>10175</v>
      </c>
      <c r="S112" s="197">
        <v>10067</v>
      </c>
      <c r="T112" s="197">
        <v>10025</v>
      </c>
      <c r="U112" s="197">
        <v>10473</v>
      </c>
      <c r="V112" s="197">
        <v>10999</v>
      </c>
      <c r="W112" s="197">
        <v>10992</v>
      </c>
      <c r="X112" s="197">
        <v>10473</v>
      </c>
      <c r="Y112" s="197">
        <v>10292</v>
      </c>
      <c r="Z112" s="197">
        <v>10638</v>
      </c>
      <c r="AA112" s="197">
        <v>10773</v>
      </c>
      <c r="AB112" s="197">
        <v>10688</v>
      </c>
      <c r="AC112" s="197">
        <v>10958</v>
      </c>
      <c r="AD112" s="197">
        <v>10716</v>
      </c>
      <c r="AE112" s="197">
        <v>11256</v>
      </c>
      <c r="AF112" s="197">
        <v>10938</v>
      </c>
      <c r="AG112" s="197">
        <v>11901</v>
      </c>
      <c r="AH112" s="197">
        <v>12605</v>
      </c>
      <c r="AI112" s="197">
        <v>6010</v>
      </c>
      <c r="AJ112" s="197">
        <v>7345</v>
      </c>
      <c r="AK112" s="197">
        <v>13740</v>
      </c>
      <c r="AL112" s="197">
        <v>13282</v>
      </c>
      <c r="AM112" s="197">
        <v>13712</v>
      </c>
      <c r="AN112" s="197">
        <v>14235</v>
      </c>
      <c r="AO112" s="197">
        <v>12196</v>
      </c>
      <c r="AP112" s="197">
        <v>9730</v>
      </c>
      <c r="AQ112" s="198">
        <v>13663</v>
      </c>
      <c r="AR112" s="197"/>
      <c r="AS112" s="221"/>
      <c r="AT112" s="221"/>
    </row>
    <row r="113" spans="1:46">
      <c r="A113" s="200" t="s">
        <v>260</v>
      </c>
      <c r="B113" s="201">
        <v>151161</v>
      </c>
      <c r="C113" s="202">
        <v>137756</v>
      </c>
      <c r="D113" s="202">
        <v>130895</v>
      </c>
      <c r="E113" s="202">
        <v>137737</v>
      </c>
      <c r="F113" s="202">
        <v>128703</v>
      </c>
      <c r="G113" s="202">
        <v>120646</v>
      </c>
      <c r="H113" s="202">
        <v>113418</v>
      </c>
      <c r="I113" s="202">
        <v>108694</v>
      </c>
      <c r="J113" s="202">
        <v>114026</v>
      </c>
      <c r="K113" s="202">
        <v>119864</v>
      </c>
      <c r="L113" s="202">
        <v>119105</v>
      </c>
      <c r="M113" s="202">
        <v>122642</v>
      </c>
      <c r="N113" s="202">
        <v>118152</v>
      </c>
      <c r="O113" s="202">
        <v>112979</v>
      </c>
      <c r="P113" s="202">
        <v>109008</v>
      </c>
      <c r="Q113" s="202">
        <v>106161</v>
      </c>
      <c r="R113" s="202">
        <v>113440</v>
      </c>
      <c r="S113" s="202">
        <v>109202</v>
      </c>
      <c r="T113" s="202">
        <v>110362</v>
      </c>
      <c r="U113" s="202">
        <v>112363</v>
      </c>
      <c r="V113" s="202">
        <v>112547</v>
      </c>
      <c r="W113" s="202">
        <v>109600</v>
      </c>
      <c r="X113" s="202">
        <v>104651</v>
      </c>
      <c r="Y113" s="202">
        <v>102866</v>
      </c>
      <c r="Z113" s="202">
        <v>101678</v>
      </c>
      <c r="AA113" s="202">
        <v>104468</v>
      </c>
      <c r="AB113" s="202">
        <v>104999</v>
      </c>
      <c r="AC113" s="202">
        <v>107061</v>
      </c>
      <c r="AD113" s="202">
        <v>107922</v>
      </c>
      <c r="AE113" s="202">
        <v>114595</v>
      </c>
      <c r="AF113" s="202">
        <v>108867</v>
      </c>
      <c r="AG113" s="202">
        <v>112650</v>
      </c>
      <c r="AH113" s="202">
        <v>117922</v>
      </c>
      <c r="AI113" s="202">
        <f t="shared" ref="AI113:AQ113" si="11">SUM(AI101:AI112)</f>
        <v>113530</v>
      </c>
      <c r="AJ113" s="202">
        <f t="shared" si="11"/>
        <v>124491</v>
      </c>
      <c r="AK113" s="202">
        <f t="shared" si="11"/>
        <v>123687</v>
      </c>
      <c r="AL113" s="202">
        <f t="shared" si="11"/>
        <v>123908</v>
      </c>
      <c r="AM113" s="202">
        <f t="shared" si="11"/>
        <v>126720</v>
      </c>
      <c r="AN113" s="202">
        <f t="shared" si="11"/>
        <v>125311</v>
      </c>
      <c r="AO113" s="202">
        <f t="shared" si="11"/>
        <v>122465</v>
      </c>
      <c r="AP113" s="202">
        <f t="shared" si="11"/>
        <v>100695</v>
      </c>
      <c r="AQ113" s="203">
        <f t="shared" si="11"/>
        <v>135495</v>
      </c>
      <c r="AR113" s="197"/>
      <c r="AS113" s="221"/>
      <c r="AT113" s="221"/>
    </row>
    <row r="114" spans="1:46">
      <c r="A114" s="193" t="s">
        <v>409</v>
      </c>
      <c r="B114" s="197"/>
      <c r="C114" s="197"/>
      <c r="D114" s="197"/>
      <c r="E114" s="197"/>
      <c r="F114" s="197"/>
      <c r="G114" s="197"/>
      <c r="H114" s="197"/>
      <c r="I114" s="197"/>
      <c r="J114" s="197"/>
      <c r="K114" s="197"/>
      <c r="L114" s="197"/>
      <c r="M114" s="197"/>
      <c r="N114" s="197"/>
      <c r="O114" s="197"/>
      <c r="P114" s="197"/>
      <c r="Q114" s="197"/>
      <c r="R114" s="197"/>
      <c r="S114" s="197"/>
      <c r="T114" s="197"/>
      <c r="U114" s="197"/>
      <c r="V114" s="197"/>
      <c r="W114" s="197"/>
      <c r="X114" s="197"/>
      <c r="Y114" s="197"/>
      <c r="Z114" s="197"/>
      <c r="AA114" s="197"/>
      <c r="AB114" s="197"/>
      <c r="AC114" s="197"/>
      <c r="AD114" s="197"/>
      <c r="AE114" s="197"/>
      <c r="AF114" s="197"/>
      <c r="AG114" s="197"/>
      <c r="AH114" s="197"/>
      <c r="AI114" s="197"/>
      <c r="AJ114" s="197"/>
      <c r="AK114" s="194"/>
      <c r="AL114" s="194"/>
      <c r="AM114" s="194"/>
      <c r="AN114" s="194"/>
      <c r="AO114" s="194"/>
      <c r="AP114" s="194"/>
      <c r="AQ114" s="198"/>
      <c r="AR114" s="197"/>
      <c r="AS114" s="221"/>
      <c r="AT114" s="221"/>
    </row>
    <row r="115" spans="1:46">
      <c r="A115" s="196" t="s">
        <v>410</v>
      </c>
      <c r="B115" s="197">
        <v>3263</v>
      </c>
      <c r="C115" s="197">
        <v>2988</v>
      </c>
      <c r="D115" s="197">
        <v>2824</v>
      </c>
      <c r="E115" s="197">
        <v>2916</v>
      </c>
      <c r="F115" s="197">
        <v>2988</v>
      </c>
      <c r="G115" s="197">
        <v>2507</v>
      </c>
      <c r="H115" s="197">
        <v>2513</v>
      </c>
      <c r="I115" s="197">
        <v>2324</v>
      </c>
      <c r="J115" s="197">
        <v>2444</v>
      </c>
      <c r="K115" s="197">
        <v>2053</v>
      </c>
      <c r="L115" s="197">
        <v>2296</v>
      </c>
      <c r="M115" s="197">
        <v>2467</v>
      </c>
      <c r="N115" s="197">
        <v>2088</v>
      </c>
      <c r="O115" s="197">
        <v>2210</v>
      </c>
      <c r="P115" s="197">
        <v>1918</v>
      </c>
      <c r="Q115" s="197">
        <v>1917</v>
      </c>
      <c r="R115" s="197">
        <v>2193</v>
      </c>
      <c r="S115" s="197">
        <v>2122</v>
      </c>
      <c r="T115" s="197">
        <v>1949</v>
      </c>
      <c r="U115" s="197">
        <v>1895</v>
      </c>
      <c r="V115" s="197">
        <v>2168</v>
      </c>
      <c r="W115" s="197">
        <v>2115</v>
      </c>
      <c r="X115" s="197">
        <v>2322</v>
      </c>
      <c r="Y115" s="197">
        <v>2049</v>
      </c>
      <c r="Z115" s="197">
        <v>2026</v>
      </c>
      <c r="AA115" s="197">
        <v>2150</v>
      </c>
      <c r="AB115" s="197">
        <v>2511</v>
      </c>
      <c r="AC115" s="197">
        <v>2506</v>
      </c>
      <c r="AD115" s="197">
        <v>2791</v>
      </c>
      <c r="AE115" s="197">
        <v>3102</v>
      </c>
      <c r="AF115" s="197">
        <v>3038</v>
      </c>
      <c r="AG115" s="197">
        <v>3094</v>
      </c>
      <c r="AH115" s="197">
        <v>3206</v>
      </c>
      <c r="AI115" s="197">
        <v>2967</v>
      </c>
      <c r="AJ115" s="197">
        <v>3001</v>
      </c>
      <c r="AK115" s="197">
        <v>3095</v>
      </c>
      <c r="AL115" s="197">
        <v>2940</v>
      </c>
      <c r="AM115" s="197">
        <v>3038</v>
      </c>
      <c r="AN115" s="197">
        <v>2844</v>
      </c>
      <c r="AO115" s="197">
        <v>2813</v>
      </c>
      <c r="AP115" s="197">
        <v>2276</v>
      </c>
      <c r="AQ115" s="198">
        <v>3054</v>
      </c>
      <c r="AR115" s="197"/>
      <c r="AS115" s="221"/>
      <c r="AT115" s="221"/>
    </row>
    <row r="116" spans="1:46">
      <c r="A116" s="196" t="s">
        <v>411</v>
      </c>
      <c r="B116" s="197">
        <v>2397</v>
      </c>
      <c r="C116" s="197">
        <v>1959</v>
      </c>
      <c r="D116" s="197">
        <v>2033</v>
      </c>
      <c r="E116" s="197">
        <v>1800</v>
      </c>
      <c r="F116" s="197">
        <v>2085</v>
      </c>
      <c r="G116" s="197">
        <v>1993</v>
      </c>
      <c r="H116" s="197">
        <v>1803</v>
      </c>
      <c r="I116" s="197">
        <v>1478</v>
      </c>
      <c r="J116" s="197">
        <v>2015</v>
      </c>
      <c r="K116" s="197">
        <v>1775</v>
      </c>
      <c r="L116" s="197">
        <v>2027</v>
      </c>
      <c r="M116" s="197">
        <v>2203</v>
      </c>
      <c r="N116" s="197">
        <v>1684</v>
      </c>
      <c r="O116" s="197">
        <v>1773</v>
      </c>
      <c r="P116" s="197">
        <v>1623</v>
      </c>
      <c r="Q116" s="197">
        <v>1523</v>
      </c>
      <c r="R116" s="197">
        <v>1827</v>
      </c>
      <c r="S116" s="197">
        <v>1807</v>
      </c>
      <c r="T116" s="197">
        <v>1792</v>
      </c>
      <c r="U116" s="197">
        <v>1741</v>
      </c>
      <c r="V116" s="197">
        <v>1754</v>
      </c>
      <c r="W116" s="197">
        <v>1903</v>
      </c>
      <c r="X116" s="197">
        <v>2135</v>
      </c>
      <c r="Y116" s="197">
        <v>1770</v>
      </c>
      <c r="Z116" s="197">
        <v>1875</v>
      </c>
      <c r="AA116" s="197">
        <v>1881</v>
      </c>
      <c r="AB116" s="197">
        <v>2038</v>
      </c>
      <c r="AC116" s="197">
        <v>2353</v>
      </c>
      <c r="AD116" s="197">
        <v>2474</v>
      </c>
      <c r="AE116" s="197">
        <v>2530</v>
      </c>
      <c r="AF116" s="197">
        <v>2415</v>
      </c>
      <c r="AG116" s="197">
        <v>2485</v>
      </c>
      <c r="AH116" s="197">
        <v>2479</v>
      </c>
      <c r="AI116" s="197">
        <v>14672</v>
      </c>
      <c r="AJ116" s="197">
        <v>16484</v>
      </c>
      <c r="AK116" s="197">
        <v>2574</v>
      </c>
      <c r="AL116" s="197">
        <v>2472</v>
      </c>
      <c r="AM116" s="197">
        <v>2608</v>
      </c>
      <c r="AN116" s="197">
        <v>2586</v>
      </c>
      <c r="AO116" s="197">
        <v>2590</v>
      </c>
      <c r="AP116" s="197">
        <v>2067</v>
      </c>
      <c r="AQ116" s="198">
        <v>2500</v>
      </c>
      <c r="AR116" s="197"/>
      <c r="AS116" s="221"/>
      <c r="AT116" s="221"/>
    </row>
    <row r="117" spans="1:46">
      <c r="A117" s="196" t="s">
        <v>412</v>
      </c>
      <c r="B117" s="197">
        <v>20214</v>
      </c>
      <c r="C117" s="197">
        <v>17780</v>
      </c>
      <c r="D117" s="197">
        <v>18405</v>
      </c>
      <c r="E117" s="197">
        <v>16297</v>
      </c>
      <c r="F117" s="197">
        <v>16104</v>
      </c>
      <c r="G117" s="197">
        <v>16076</v>
      </c>
      <c r="H117" s="197">
        <v>14808</v>
      </c>
      <c r="I117" s="197">
        <v>14230</v>
      </c>
      <c r="J117" s="197">
        <v>14556</v>
      </c>
      <c r="K117" s="197">
        <v>14997</v>
      </c>
      <c r="L117" s="197">
        <v>15388</v>
      </c>
      <c r="M117" s="197">
        <v>16245</v>
      </c>
      <c r="N117" s="197">
        <v>14737</v>
      </c>
      <c r="O117" s="197">
        <v>14489</v>
      </c>
      <c r="P117" s="197">
        <v>13939</v>
      </c>
      <c r="Q117" s="197">
        <v>13508</v>
      </c>
      <c r="R117" s="197">
        <v>13370</v>
      </c>
      <c r="S117" s="197">
        <v>12517</v>
      </c>
      <c r="T117" s="197">
        <v>13019</v>
      </c>
      <c r="U117" s="197">
        <v>12774</v>
      </c>
      <c r="V117" s="197">
        <v>12802</v>
      </c>
      <c r="W117" s="197">
        <v>13687</v>
      </c>
      <c r="X117" s="197">
        <v>13436</v>
      </c>
      <c r="Y117" s="197">
        <v>11152</v>
      </c>
      <c r="Z117" s="197">
        <v>10898</v>
      </c>
      <c r="AA117" s="197">
        <v>11537</v>
      </c>
      <c r="AB117" s="197">
        <v>13267</v>
      </c>
      <c r="AC117" s="197">
        <v>14226</v>
      </c>
      <c r="AD117" s="197">
        <v>14089</v>
      </c>
      <c r="AE117" s="197">
        <v>14081</v>
      </c>
      <c r="AF117" s="197">
        <v>15365</v>
      </c>
      <c r="AG117" s="197">
        <v>15221</v>
      </c>
      <c r="AH117" s="197">
        <v>15243</v>
      </c>
      <c r="AI117" s="197">
        <v>28510</v>
      </c>
      <c r="AJ117" s="197">
        <v>29826</v>
      </c>
      <c r="AK117" s="197">
        <v>17501</v>
      </c>
      <c r="AL117" s="197">
        <v>17792</v>
      </c>
      <c r="AM117" s="197">
        <v>17826</v>
      </c>
      <c r="AN117" s="197">
        <v>16413</v>
      </c>
      <c r="AO117" s="197">
        <v>15595</v>
      </c>
      <c r="AP117" s="197">
        <v>13355</v>
      </c>
      <c r="AQ117" s="198">
        <v>18436</v>
      </c>
      <c r="AR117" s="197"/>
      <c r="AS117" s="221"/>
      <c r="AT117" s="221"/>
    </row>
    <row r="118" spans="1:46">
      <c r="A118" s="196" t="s">
        <v>413</v>
      </c>
      <c r="B118" s="197">
        <v>43237</v>
      </c>
      <c r="C118" s="197">
        <v>36458</v>
      </c>
      <c r="D118" s="197">
        <v>37416</v>
      </c>
      <c r="E118" s="197">
        <v>34374</v>
      </c>
      <c r="F118" s="197">
        <v>35808</v>
      </c>
      <c r="G118" s="197">
        <v>34051</v>
      </c>
      <c r="H118" s="197">
        <v>31073</v>
      </c>
      <c r="I118" s="197">
        <v>29897</v>
      </c>
      <c r="J118" s="197">
        <v>29886</v>
      </c>
      <c r="K118" s="197">
        <v>29562</v>
      </c>
      <c r="L118" s="197">
        <v>30154</v>
      </c>
      <c r="M118" s="197">
        <v>32686</v>
      </c>
      <c r="N118" s="197">
        <v>29728</v>
      </c>
      <c r="O118" s="197">
        <v>30258</v>
      </c>
      <c r="P118" s="197">
        <v>28827</v>
      </c>
      <c r="Q118" s="197">
        <v>25460</v>
      </c>
      <c r="R118" s="197">
        <v>28379</v>
      </c>
      <c r="S118" s="197">
        <v>27741</v>
      </c>
      <c r="T118" s="197">
        <v>28640</v>
      </c>
      <c r="U118" s="197">
        <v>30063</v>
      </c>
      <c r="V118" s="197">
        <v>29098</v>
      </c>
      <c r="W118" s="197">
        <v>28167</v>
      </c>
      <c r="X118" s="197">
        <v>26401</v>
      </c>
      <c r="Y118" s="197">
        <v>23752</v>
      </c>
      <c r="Z118" s="197">
        <v>26318</v>
      </c>
      <c r="AA118" s="197">
        <v>26194</v>
      </c>
      <c r="AB118" s="197">
        <v>24420</v>
      </c>
      <c r="AC118" s="197">
        <v>24585</v>
      </c>
      <c r="AD118" s="197">
        <v>25324</v>
      </c>
      <c r="AE118" s="197">
        <v>24765</v>
      </c>
      <c r="AF118" s="197">
        <v>25620</v>
      </c>
      <c r="AG118" s="197">
        <v>26324</v>
      </c>
      <c r="AH118" s="197">
        <v>27737</v>
      </c>
      <c r="AI118" s="197">
        <v>2178</v>
      </c>
      <c r="AJ118" s="197">
        <v>2635</v>
      </c>
      <c r="AK118" s="197">
        <v>30442</v>
      </c>
      <c r="AL118" s="197">
        <v>29866</v>
      </c>
      <c r="AM118" s="197">
        <v>30460</v>
      </c>
      <c r="AN118" s="197">
        <v>28786</v>
      </c>
      <c r="AO118" s="197">
        <v>28141</v>
      </c>
      <c r="AP118" s="197">
        <v>23219</v>
      </c>
      <c r="AQ118" s="198">
        <v>29208</v>
      </c>
      <c r="AR118" s="197"/>
      <c r="AS118" s="221"/>
      <c r="AT118" s="221"/>
    </row>
    <row r="119" spans="1:46">
      <c r="A119" s="196" t="s">
        <v>414</v>
      </c>
      <c r="B119" s="197">
        <v>16702</v>
      </c>
      <c r="C119" s="197">
        <v>15588</v>
      </c>
      <c r="D119" s="197">
        <v>15529</v>
      </c>
      <c r="E119" s="197">
        <v>14633</v>
      </c>
      <c r="F119" s="197">
        <v>14937</v>
      </c>
      <c r="G119" s="197">
        <v>14239</v>
      </c>
      <c r="H119" s="197">
        <v>13621</v>
      </c>
      <c r="I119" s="197">
        <v>13398</v>
      </c>
      <c r="J119" s="197">
        <v>14218</v>
      </c>
      <c r="K119" s="197">
        <v>14004</v>
      </c>
      <c r="L119" s="197">
        <v>14822</v>
      </c>
      <c r="M119" s="197">
        <v>15102</v>
      </c>
      <c r="N119" s="197">
        <v>13083</v>
      </c>
      <c r="O119" s="197">
        <v>13087</v>
      </c>
      <c r="P119" s="197">
        <v>12774</v>
      </c>
      <c r="Q119" s="197">
        <v>12002</v>
      </c>
      <c r="R119" s="197">
        <v>13213</v>
      </c>
      <c r="S119" s="197">
        <v>11549</v>
      </c>
      <c r="T119" s="197">
        <v>12414</v>
      </c>
      <c r="U119" s="197">
        <v>12926</v>
      </c>
      <c r="V119" s="197">
        <v>12951</v>
      </c>
      <c r="W119" s="197">
        <v>13210</v>
      </c>
      <c r="X119" s="197">
        <v>11905</v>
      </c>
      <c r="Y119" s="197">
        <v>12677</v>
      </c>
      <c r="Z119" s="197">
        <v>12776</v>
      </c>
      <c r="AA119" s="197">
        <v>12936</v>
      </c>
      <c r="AB119" s="197">
        <v>12452</v>
      </c>
      <c r="AC119" s="197">
        <v>12651</v>
      </c>
      <c r="AD119" s="197">
        <v>14837</v>
      </c>
      <c r="AE119" s="197">
        <v>14175</v>
      </c>
      <c r="AF119" s="197">
        <v>14018</v>
      </c>
      <c r="AG119" s="197">
        <v>15446</v>
      </c>
      <c r="AH119" s="197">
        <v>16259</v>
      </c>
      <c r="AI119" s="197">
        <v>15088</v>
      </c>
      <c r="AJ119" s="197">
        <v>14856</v>
      </c>
      <c r="AK119" s="197">
        <v>15624</v>
      </c>
      <c r="AL119" s="197">
        <v>17592</v>
      </c>
      <c r="AM119" s="197">
        <v>17352</v>
      </c>
      <c r="AN119" s="197">
        <v>16081</v>
      </c>
      <c r="AO119" s="197">
        <v>15950</v>
      </c>
      <c r="AP119" s="197">
        <v>13295</v>
      </c>
      <c r="AQ119" s="198">
        <v>18425</v>
      </c>
      <c r="AR119" s="197"/>
      <c r="AS119" s="221"/>
      <c r="AT119" s="221"/>
    </row>
    <row r="120" spans="1:46">
      <c r="A120" s="196" t="s">
        <v>415</v>
      </c>
      <c r="B120" s="197">
        <v>11434</v>
      </c>
      <c r="C120" s="197">
        <v>9379</v>
      </c>
      <c r="D120" s="197">
        <v>9564</v>
      </c>
      <c r="E120" s="197">
        <v>9609</v>
      </c>
      <c r="F120" s="197">
        <v>10295</v>
      </c>
      <c r="G120" s="197">
        <v>9302</v>
      </c>
      <c r="H120" s="197">
        <v>8909</v>
      </c>
      <c r="I120" s="197">
        <v>8741</v>
      </c>
      <c r="J120" s="197">
        <v>8649</v>
      </c>
      <c r="K120" s="197">
        <v>7823</v>
      </c>
      <c r="L120" s="197">
        <v>9045</v>
      </c>
      <c r="M120" s="197">
        <v>9117</v>
      </c>
      <c r="N120" s="197">
        <v>8002</v>
      </c>
      <c r="O120" s="197">
        <v>7966</v>
      </c>
      <c r="P120" s="197">
        <v>7596</v>
      </c>
      <c r="Q120" s="197">
        <v>8197</v>
      </c>
      <c r="R120" s="197">
        <v>8613</v>
      </c>
      <c r="S120" s="197">
        <v>8607</v>
      </c>
      <c r="T120" s="197">
        <v>8323</v>
      </c>
      <c r="U120" s="197">
        <v>8344</v>
      </c>
      <c r="V120" s="197">
        <v>8070</v>
      </c>
      <c r="W120" s="197">
        <v>7688</v>
      </c>
      <c r="X120" s="197">
        <v>7417</v>
      </c>
      <c r="Y120" s="197">
        <v>8842</v>
      </c>
      <c r="Z120" s="197">
        <v>7934</v>
      </c>
      <c r="AA120" s="197">
        <v>7934</v>
      </c>
      <c r="AB120" s="197">
        <v>7244</v>
      </c>
      <c r="AC120" s="197">
        <v>7705</v>
      </c>
      <c r="AD120" s="197">
        <v>8305</v>
      </c>
      <c r="AE120" s="197">
        <v>8308</v>
      </c>
      <c r="AF120" s="197">
        <v>8078</v>
      </c>
      <c r="AG120" s="197">
        <v>8436</v>
      </c>
      <c r="AH120" s="197">
        <v>8695</v>
      </c>
      <c r="AI120" s="197">
        <v>7895</v>
      </c>
      <c r="AJ120" s="197">
        <v>8430</v>
      </c>
      <c r="AK120" s="197">
        <v>8788</v>
      </c>
      <c r="AL120" s="197">
        <v>8092</v>
      </c>
      <c r="AM120" s="197">
        <v>7957</v>
      </c>
      <c r="AN120" s="197">
        <v>8695</v>
      </c>
      <c r="AO120" s="197">
        <v>8265</v>
      </c>
      <c r="AP120" s="197">
        <v>6525</v>
      </c>
      <c r="AQ120" s="198">
        <v>9303</v>
      </c>
      <c r="AR120" s="197"/>
      <c r="AS120" s="221"/>
      <c r="AT120" s="221"/>
    </row>
    <row r="121" spans="1:46">
      <c r="A121" s="200" t="s">
        <v>318</v>
      </c>
      <c r="B121" s="201">
        <v>97247</v>
      </c>
      <c r="C121" s="202">
        <v>84152</v>
      </c>
      <c r="D121" s="202">
        <v>85771</v>
      </c>
      <c r="E121" s="202">
        <v>79629</v>
      </c>
      <c r="F121" s="202">
        <v>82217</v>
      </c>
      <c r="G121" s="202">
        <v>78168</v>
      </c>
      <c r="H121" s="202">
        <v>72727</v>
      </c>
      <c r="I121" s="202">
        <v>70068</v>
      </c>
      <c r="J121" s="202">
        <v>71768</v>
      </c>
      <c r="K121" s="202">
        <v>70214</v>
      </c>
      <c r="L121" s="202">
        <v>73732</v>
      </c>
      <c r="M121" s="202">
        <v>77820</v>
      </c>
      <c r="N121" s="202">
        <v>69322</v>
      </c>
      <c r="O121" s="202">
        <v>69783</v>
      </c>
      <c r="P121" s="202">
        <v>66677</v>
      </c>
      <c r="Q121" s="202">
        <v>62607</v>
      </c>
      <c r="R121" s="202">
        <v>67595</v>
      </c>
      <c r="S121" s="202">
        <v>64343</v>
      </c>
      <c r="T121" s="202">
        <v>66137</v>
      </c>
      <c r="U121" s="202">
        <v>67743</v>
      </c>
      <c r="V121" s="202">
        <v>66843</v>
      </c>
      <c r="W121" s="202">
        <v>66770</v>
      </c>
      <c r="X121" s="202">
        <v>63616</v>
      </c>
      <c r="Y121" s="202">
        <v>60242</v>
      </c>
      <c r="Z121" s="202">
        <v>61827</v>
      </c>
      <c r="AA121" s="202">
        <v>62632</v>
      </c>
      <c r="AB121" s="202">
        <v>61932</v>
      </c>
      <c r="AC121" s="202">
        <v>64026</v>
      </c>
      <c r="AD121" s="202">
        <v>67820</v>
      </c>
      <c r="AE121" s="202">
        <v>66961</v>
      </c>
      <c r="AF121" s="202">
        <v>68534</v>
      </c>
      <c r="AG121" s="202">
        <v>71006</v>
      </c>
      <c r="AH121" s="202">
        <v>73619</v>
      </c>
      <c r="AI121" s="202">
        <f t="shared" ref="AI121:AQ121" si="12">SUM(AI115:AI120)</f>
        <v>71310</v>
      </c>
      <c r="AJ121" s="202">
        <f t="shared" si="12"/>
        <v>75232</v>
      </c>
      <c r="AK121" s="202">
        <f t="shared" si="12"/>
        <v>78024</v>
      </c>
      <c r="AL121" s="202">
        <f t="shared" si="12"/>
        <v>78754</v>
      </c>
      <c r="AM121" s="202">
        <f t="shared" si="12"/>
        <v>79241</v>
      </c>
      <c r="AN121" s="202">
        <f t="shared" si="12"/>
        <v>75405</v>
      </c>
      <c r="AO121" s="202">
        <f t="shared" si="12"/>
        <v>73354</v>
      </c>
      <c r="AP121" s="202">
        <f t="shared" si="12"/>
        <v>60737</v>
      </c>
      <c r="AQ121" s="203">
        <f t="shared" si="12"/>
        <v>80926</v>
      </c>
      <c r="AR121" s="197"/>
      <c r="AS121" s="221"/>
      <c r="AT121" s="221"/>
    </row>
    <row r="122" spans="1:46">
      <c r="A122" s="193" t="s">
        <v>416</v>
      </c>
      <c r="B122" s="197"/>
      <c r="C122" s="197"/>
      <c r="D122" s="197"/>
      <c r="E122" s="197"/>
      <c r="F122" s="197"/>
      <c r="G122" s="197"/>
      <c r="H122" s="197"/>
      <c r="I122" s="197"/>
      <c r="J122" s="197"/>
      <c r="K122" s="197"/>
      <c r="L122" s="197"/>
      <c r="M122" s="197"/>
      <c r="N122" s="197"/>
      <c r="O122" s="197"/>
      <c r="P122" s="197"/>
      <c r="Q122" s="197"/>
      <c r="R122" s="197"/>
      <c r="S122" s="197"/>
      <c r="T122" s="197"/>
      <c r="U122" s="197"/>
      <c r="V122" s="197"/>
      <c r="W122" s="197"/>
      <c r="X122" s="197"/>
      <c r="Y122" s="197"/>
      <c r="Z122" s="197"/>
      <c r="AA122" s="197"/>
      <c r="AB122" s="197"/>
      <c r="AC122" s="197"/>
      <c r="AD122" s="197"/>
      <c r="AE122" s="197"/>
      <c r="AF122" s="197"/>
      <c r="AG122" s="197"/>
      <c r="AH122" s="197"/>
      <c r="AI122" s="197"/>
      <c r="AJ122" s="197"/>
      <c r="AK122" s="194"/>
      <c r="AL122" s="194"/>
      <c r="AM122" s="194"/>
      <c r="AN122" s="194"/>
      <c r="AO122" s="194"/>
      <c r="AP122" s="194"/>
      <c r="AQ122" s="198"/>
      <c r="AR122" s="197"/>
      <c r="AS122" s="221"/>
      <c r="AT122" s="221"/>
    </row>
    <row r="123" spans="1:46">
      <c r="A123" s="196" t="s">
        <v>417</v>
      </c>
      <c r="B123" s="197">
        <v>0</v>
      </c>
      <c r="C123" s="197">
        <v>0</v>
      </c>
      <c r="D123" s="197">
        <v>0</v>
      </c>
      <c r="E123" s="197">
        <v>0</v>
      </c>
      <c r="F123" s="197">
        <v>0</v>
      </c>
      <c r="G123" s="197">
        <v>0</v>
      </c>
      <c r="H123" s="197">
        <v>0</v>
      </c>
      <c r="I123" s="197">
        <v>0</v>
      </c>
      <c r="J123" s="197">
        <v>0</v>
      </c>
      <c r="K123" s="197">
        <v>0</v>
      </c>
      <c r="L123" s="197">
        <v>0</v>
      </c>
      <c r="M123" s="197">
        <v>0</v>
      </c>
      <c r="N123" s="197">
        <v>0</v>
      </c>
      <c r="O123" s="197">
        <v>0</v>
      </c>
      <c r="P123" s="197">
        <v>0</v>
      </c>
      <c r="Q123" s="197">
        <v>0</v>
      </c>
      <c r="R123" s="197">
        <v>0</v>
      </c>
      <c r="S123" s="197">
        <v>0</v>
      </c>
      <c r="T123" s="197">
        <v>0</v>
      </c>
      <c r="U123" s="197">
        <v>0</v>
      </c>
      <c r="V123" s="197">
        <v>0</v>
      </c>
      <c r="W123" s="197">
        <v>0</v>
      </c>
      <c r="X123" s="197">
        <v>0</v>
      </c>
      <c r="Y123" s="197">
        <v>0</v>
      </c>
      <c r="Z123" s="197">
        <v>0</v>
      </c>
      <c r="AA123" s="197">
        <v>0</v>
      </c>
      <c r="AB123" s="197">
        <v>0</v>
      </c>
      <c r="AC123" s="197">
        <v>0</v>
      </c>
      <c r="AD123" s="197">
        <v>0</v>
      </c>
      <c r="AE123" s="197">
        <v>0</v>
      </c>
      <c r="AF123" s="197">
        <v>0</v>
      </c>
      <c r="AG123" s="197">
        <v>0</v>
      </c>
      <c r="AH123" s="197">
        <v>0</v>
      </c>
      <c r="AI123" s="197">
        <v>2486</v>
      </c>
      <c r="AJ123" s="197">
        <v>2133</v>
      </c>
      <c r="AK123" s="197">
        <v>2327</v>
      </c>
      <c r="AL123" s="197">
        <v>2438</v>
      </c>
      <c r="AM123" s="197">
        <v>2433</v>
      </c>
      <c r="AN123" s="197">
        <v>2486</v>
      </c>
      <c r="AO123" s="197">
        <v>2433</v>
      </c>
      <c r="AP123" s="197">
        <v>1812</v>
      </c>
      <c r="AQ123" s="198">
        <v>2873</v>
      </c>
      <c r="AR123" s="197"/>
      <c r="AS123" s="221"/>
      <c r="AT123" s="221"/>
    </row>
    <row r="124" spans="1:46">
      <c r="A124" s="196" t="s">
        <v>418</v>
      </c>
      <c r="B124" s="197">
        <v>0</v>
      </c>
      <c r="C124" s="197">
        <v>0</v>
      </c>
      <c r="D124" s="197">
        <v>0</v>
      </c>
      <c r="E124" s="197">
        <v>0</v>
      </c>
      <c r="F124" s="197">
        <v>0</v>
      </c>
      <c r="G124" s="197">
        <v>0</v>
      </c>
      <c r="H124" s="197">
        <v>0</v>
      </c>
      <c r="I124" s="197">
        <v>0</v>
      </c>
      <c r="J124" s="197">
        <v>0</v>
      </c>
      <c r="K124" s="197">
        <v>0</v>
      </c>
      <c r="L124" s="197">
        <v>0</v>
      </c>
      <c r="M124" s="197">
        <v>0</v>
      </c>
      <c r="N124" s="197">
        <v>0</v>
      </c>
      <c r="O124" s="197">
        <v>0</v>
      </c>
      <c r="P124" s="197">
        <v>0</v>
      </c>
      <c r="Q124" s="197">
        <v>0</v>
      </c>
      <c r="R124" s="197">
        <v>0</v>
      </c>
      <c r="S124" s="197">
        <v>0</v>
      </c>
      <c r="T124" s="197">
        <v>0</v>
      </c>
      <c r="U124" s="197">
        <v>0</v>
      </c>
      <c r="V124" s="197">
        <v>0</v>
      </c>
      <c r="W124" s="197">
        <v>0</v>
      </c>
      <c r="X124" s="197">
        <v>0</v>
      </c>
      <c r="Y124" s="197">
        <v>0</v>
      </c>
      <c r="Z124" s="197">
        <v>0</v>
      </c>
      <c r="AA124" s="197">
        <v>0</v>
      </c>
      <c r="AB124" s="197">
        <v>0</v>
      </c>
      <c r="AC124" s="197">
        <v>0</v>
      </c>
      <c r="AD124" s="197">
        <v>0</v>
      </c>
      <c r="AE124" s="197">
        <v>0</v>
      </c>
      <c r="AF124" s="197">
        <v>0</v>
      </c>
      <c r="AG124" s="197">
        <v>0</v>
      </c>
      <c r="AH124" s="197">
        <v>0</v>
      </c>
      <c r="AI124" s="197">
        <v>2786</v>
      </c>
      <c r="AJ124" s="197">
        <v>2725</v>
      </c>
      <c r="AK124" s="197">
        <v>2618</v>
      </c>
      <c r="AL124" s="197">
        <v>2862</v>
      </c>
      <c r="AM124" s="197">
        <v>2603</v>
      </c>
      <c r="AN124" s="197">
        <v>2850</v>
      </c>
      <c r="AO124" s="197">
        <v>3095</v>
      </c>
      <c r="AP124" s="197">
        <v>2538</v>
      </c>
      <c r="AQ124" s="198">
        <v>3400</v>
      </c>
      <c r="AR124" s="197"/>
      <c r="AS124" s="221"/>
      <c r="AT124" s="221"/>
    </row>
    <row r="125" spans="1:46">
      <c r="A125" s="200" t="s">
        <v>318</v>
      </c>
      <c r="B125" s="202">
        <v>0</v>
      </c>
      <c r="C125" s="202">
        <v>0</v>
      </c>
      <c r="D125" s="202">
        <v>0</v>
      </c>
      <c r="E125" s="202">
        <v>0</v>
      </c>
      <c r="F125" s="202">
        <v>0</v>
      </c>
      <c r="G125" s="202">
        <v>0</v>
      </c>
      <c r="H125" s="202">
        <v>0</v>
      </c>
      <c r="I125" s="202">
        <v>0</v>
      </c>
      <c r="J125" s="202">
        <v>0</v>
      </c>
      <c r="K125" s="202">
        <v>0</v>
      </c>
      <c r="L125" s="202">
        <v>0</v>
      </c>
      <c r="M125" s="202">
        <v>0</v>
      </c>
      <c r="N125" s="202">
        <v>0</v>
      </c>
      <c r="O125" s="202">
        <v>0</v>
      </c>
      <c r="P125" s="202">
        <v>0</v>
      </c>
      <c r="Q125" s="202">
        <v>0</v>
      </c>
      <c r="R125" s="202">
        <v>0</v>
      </c>
      <c r="S125" s="202">
        <v>0</v>
      </c>
      <c r="T125" s="202">
        <v>0</v>
      </c>
      <c r="U125" s="202">
        <v>0</v>
      </c>
      <c r="V125" s="202">
        <v>0</v>
      </c>
      <c r="W125" s="202">
        <v>0</v>
      </c>
      <c r="X125" s="202">
        <v>0</v>
      </c>
      <c r="Y125" s="202">
        <v>0</v>
      </c>
      <c r="Z125" s="202">
        <v>0</v>
      </c>
      <c r="AA125" s="202">
        <v>0</v>
      </c>
      <c r="AB125" s="202">
        <v>0</v>
      </c>
      <c r="AC125" s="202">
        <v>0</v>
      </c>
      <c r="AD125" s="202">
        <v>0</v>
      </c>
      <c r="AE125" s="202">
        <v>0</v>
      </c>
      <c r="AF125" s="202">
        <v>0</v>
      </c>
      <c r="AG125" s="202">
        <v>0</v>
      </c>
      <c r="AH125" s="202">
        <v>0</v>
      </c>
      <c r="AI125" s="202">
        <f t="shared" ref="AI125:AQ125" si="13">SUM(AI123:AI124)</f>
        <v>5272</v>
      </c>
      <c r="AJ125" s="202">
        <f t="shared" si="13"/>
        <v>4858</v>
      </c>
      <c r="AK125" s="202">
        <f t="shared" si="13"/>
        <v>4945</v>
      </c>
      <c r="AL125" s="202">
        <f t="shared" si="13"/>
        <v>5300</v>
      </c>
      <c r="AM125" s="202">
        <f t="shared" si="13"/>
        <v>5036</v>
      </c>
      <c r="AN125" s="202">
        <f t="shared" si="13"/>
        <v>5336</v>
      </c>
      <c r="AO125" s="202">
        <f t="shared" si="13"/>
        <v>5528</v>
      </c>
      <c r="AP125" s="202">
        <f t="shared" si="13"/>
        <v>4350</v>
      </c>
      <c r="AQ125" s="203">
        <f t="shared" si="13"/>
        <v>6273</v>
      </c>
      <c r="AR125" s="197"/>
      <c r="AS125" s="221"/>
      <c r="AT125" s="221"/>
    </row>
    <row r="126" spans="1:46">
      <c r="A126" s="204" t="s">
        <v>419</v>
      </c>
      <c r="B126" s="202"/>
      <c r="C126" s="202"/>
      <c r="D126" s="202"/>
      <c r="E126" s="202"/>
      <c r="F126" s="202"/>
      <c r="G126" s="202"/>
      <c r="H126" s="202"/>
      <c r="I126" s="202"/>
      <c r="J126" s="202"/>
      <c r="K126" s="202"/>
      <c r="L126" s="202"/>
      <c r="M126" s="202"/>
      <c r="N126" s="202"/>
      <c r="O126" s="202"/>
      <c r="P126" s="202"/>
      <c r="Q126" s="202"/>
      <c r="R126" s="202"/>
      <c r="S126" s="202"/>
      <c r="T126" s="202"/>
      <c r="U126" s="202"/>
      <c r="V126" s="202"/>
      <c r="W126" s="202"/>
      <c r="X126" s="202"/>
      <c r="Y126" s="202"/>
      <c r="Z126" s="202"/>
      <c r="AA126" s="202"/>
      <c r="AB126" s="202"/>
      <c r="AC126" s="202"/>
      <c r="AD126" s="202"/>
      <c r="AE126" s="202"/>
      <c r="AF126" s="202"/>
      <c r="AG126" s="202"/>
      <c r="AH126" s="202"/>
      <c r="AI126" s="202"/>
      <c r="AJ126" s="202"/>
      <c r="AK126" s="202"/>
      <c r="AL126" s="202"/>
      <c r="AM126" s="202"/>
      <c r="AN126" s="202"/>
      <c r="AO126" s="202"/>
      <c r="AP126" s="202"/>
      <c r="AQ126" s="198"/>
      <c r="AR126" s="197"/>
      <c r="AS126" s="221"/>
      <c r="AT126" s="221"/>
    </row>
    <row r="127" spans="1:46">
      <c r="A127" s="205" t="s">
        <v>420</v>
      </c>
      <c r="B127" s="202">
        <v>1231458</v>
      </c>
      <c r="C127" s="202">
        <v>1104085</v>
      </c>
      <c r="D127" s="202">
        <v>1082672</v>
      </c>
      <c r="E127" s="202">
        <v>1080153</v>
      </c>
      <c r="F127" s="202">
        <v>1028277</v>
      </c>
      <c r="G127" s="202">
        <v>978002</v>
      </c>
      <c r="H127" s="202">
        <v>918050</v>
      </c>
      <c r="I127" s="202">
        <v>870129</v>
      </c>
      <c r="J127" s="202">
        <v>916553</v>
      </c>
      <c r="K127" s="202">
        <v>947562</v>
      </c>
      <c r="L127" s="202">
        <v>941953</v>
      </c>
      <c r="M127" s="202">
        <v>975701</v>
      </c>
      <c r="N127" s="202">
        <v>969948</v>
      </c>
      <c r="O127" s="202">
        <v>944104</v>
      </c>
      <c r="P127" s="202">
        <v>926447</v>
      </c>
      <c r="Q127" s="202">
        <v>883511</v>
      </c>
      <c r="R127" s="202">
        <v>937512</v>
      </c>
      <c r="S127" s="202">
        <v>900043</v>
      </c>
      <c r="T127" s="202">
        <v>915773</v>
      </c>
      <c r="U127" s="202">
        <v>919758</v>
      </c>
      <c r="V127" s="202">
        <v>901153</v>
      </c>
      <c r="W127" s="202">
        <v>883071</v>
      </c>
      <c r="X127" s="202">
        <v>847398</v>
      </c>
      <c r="Y127" s="202">
        <v>813078</v>
      </c>
      <c r="Z127" s="202">
        <v>822571</v>
      </c>
      <c r="AA127" s="202">
        <v>821629</v>
      </c>
      <c r="AB127" s="202">
        <v>823255</v>
      </c>
      <c r="AC127" s="202">
        <v>847714</v>
      </c>
      <c r="AD127" s="202">
        <v>885626</v>
      </c>
      <c r="AE127" s="202">
        <v>887305</v>
      </c>
      <c r="AF127" s="202">
        <v>875883</v>
      </c>
      <c r="AG127" s="202">
        <v>902434</v>
      </c>
      <c r="AH127" s="202">
        <v>931022</v>
      </c>
      <c r="AI127" s="202">
        <v>902742</v>
      </c>
      <c r="AJ127" s="202">
        <v>954772</v>
      </c>
      <c r="AK127" s="202">
        <f t="shared" ref="AK127:AQ127" si="14">AK13+AK21+AK31+AK38+AK45+AK57+AK64+AK70+AK84+AK99+AK113+AK121+AK125</f>
        <v>986329</v>
      </c>
      <c r="AL127" s="202">
        <f t="shared" si="14"/>
        <v>991029</v>
      </c>
      <c r="AM127" s="202">
        <f t="shared" si="14"/>
        <v>1004382</v>
      </c>
      <c r="AN127" s="202">
        <f t="shared" si="14"/>
        <v>975346</v>
      </c>
      <c r="AO127" s="202">
        <f t="shared" si="14"/>
        <v>987735</v>
      </c>
      <c r="AP127" s="202">
        <f t="shared" si="14"/>
        <v>785211</v>
      </c>
      <c r="AQ127" s="203">
        <f t="shared" si="14"/>
        <v>1063856</v>
      </c>
      <c r="AR127" s="197"/>
      <c r="AS127" s="221"/>
      <c r="AT127" s="221"/>
    </row>
    <row r="128" spans="1:46">
      <c r="A128" s="206" t="s">
        <v>421</v>
      </c>
      <c r="B128" s="207"/>
      <c r="C128" s="208"/>
      <c r="D128" s="208"/>
      <c r="E128" s="208"/>
      <c r="F128" s="208"/>
      <c r="G128" s="208"/>
      <c r="H128" s="208"/>
      <c r="I128" s="208"/>
      <c r="J128" s="208"/>
      <c r="K128" s="208"/>
      <c r="L128" s="208"/>
      <c r="M128" s="208"/>
      <c r="N128" s="208"/>
      <c r="O128" s="208"/>
      <c r="P128" s="208"/>
      <c r="Q128" s="208"/>
      <c r="R128" s="208"/>
      <c r="S128" s="208"/>
      <c r="T128" s="208"/>
      <c r="U128" s="208"/>
      <c r="V128" s="208"/>
      <c r="W128" s="208"/>
      <c r="X128" s="208"/>
      <c r="Y128" s="208"/>
      <c r="Z128" s="208"/>
      <c r="AA128" s="208"/>
      <c r="AB128" s="208"/>
      <c r="AC128" s="208"/>
      <c r="AD128" s="208"/>
      <c r="AE128" s="208"/>
      <c r="AF128" s="208"/>
      <c r="AG128" s="208"/>
      <c r="AH128" s="208"/>
      <c r="AI128" s="208"/>
      <c r="AJ128" s="208"/>
      <c r="AK128" s="209"/>
      <c r="AL128" s="209"/>
      <c r="AM128" s="209"/>
      <c r="AN128" s="209"/>
      <c r="AO128" s="209"/>
      <c r="AP128" s="209"/>
      <c r="AQ128" s="198"/>
      <c r="AR128" s="197"/>
      <c r="AS128" s="221"/>
      <c r="AT128" s="221"/>
    </row>
    <row r="129" spans="1:46">
      <c r="A129" s="210" t="s">
        <v>422</v>
      </c>
      <c r="B129" s="211">
        <v>0</v>
      </c>
      <c r="C129" s="197">
        <v>0</v>
      </c>
      <c r="D129" s="197">
        <v>0</v>
      </c>
      <c r="E129" s="197">
        <v>0</v>
      </c>
      <c r="F129" s="197">
        <v>0</v>
      </c>
      <c r="G129" s="197">
        <v>0</v>
      </c>
      <c r="H129" s="197">
        <v>0</v>
      </c>
      <c r="I129" s="197">
        <v>0</v>
      </c>
      <c r="J129" s="197">
        <v>0</v>
      </c>
      <c r="K129" s="197">
        <v>0</v>
      </c>
      <c r="L129" s="197">
        <v>0</v>
      </c>
      <c r="M129" s="197">
        <v>0</v>
      </c>
      <c r="N129" s="197">
        <v>0</v>
      </c>
      <c r="O129" s="197">
        <v>0</v>
      </c>
      <c r="P129" s="197">
        <v>0</v>
      </c>
      <c r="Q129" s="197">
        <v>0</v>
      </c>
      <c r="R129" s="197">
        <v>0</v>
      </c>
      <c r="S129" s="197">
        <v>0</v>
      </c>
      <c r="T129" s="197">
        <v>0</v>
      </c>
      <c r="U129" s="197">
        <v>0</v>
      </c>
      <c r="V129" s="197">
        <v>0</v>
      </c>
      <c r="W129" s="197">
        <v>0</v>
      </c>
      <c r="X129" s="197">
        <v>0</v>
      </c>
      <c r="Y129" s="197">
        <v>0</v>
      </c>
      <c r="Z129" s="197">
        <v>0</v>
      </c>
      <c r="AA129" s="197">
        <v>0</v>
      </c>
      <c r="AB129" s="197">
        <v>0</v>
      </c>
      <c r="AC129" s="197">
        <v>0</v>
      </c>
      <c r="AD129" s="197">
        <v>0</v>
      </c>
      <c r="AE129" s="197">
        <v>0</v>
      </c>
      <c r="AF129" s="197">
        <v>0</v>
      </c>
      <c r="AG129" s="197">
        <v>6844</v>
      </c>
      <c r="AH129" s="197">
        <v>7309</v>
      </c>
      <c r="AI129" s="197">
        <v>6282</v>
      </c>
      <c r="AJ129" s="197">
        <v>6683</v>
      </c>
      <c r="AK129" s="197">
        <v>6410</v>
      </c>
      <c r="AL129" s="197">
        <v>6028</v>
      </c>
      <c r="AM129" s="197">
        <v>5967</v>
      </c>
      <c r="AN129" s="197">
        <v>6034</v>
      </c>
      <c r="AO129" s="197">
        <v>5836</v>
      </c>
      <c r="AP129" s="197">
        <v>4986</v>
      </c>
      <c r="AQ129" s="198">
        <v>6964</v>
      </c>
      <c r="AR129" s="197"/>
      <c r="AS129" s="221"/>
      <c r="AT129" s="221"/>
    </row>
    <row r="130" spans="1:46">
      <c r="A130" s="210" t="s">
        <v>423</v>
      </c>
      <c r="B130" s="211">
        <v>0</v>
      </c>
      <c r="C130" s="197">
        <v>0</v>
      </c>
      <c r="D130" s="197">
        <v>0</v>
      </c>
      <c r="E130" s="197">
        <v>0</v>
      </c>
      <c r="F130" s="197">
        <v>0</v>
      </c>
      <c r="G130" s="197">
        <v>0</v>
      </c>
      <c r="H130" s="197">
        <v>0</v>
      </c>
      <c r="I130" s="197">
        <v>0</v>
      </c>
      <c r="J130" s="197">
        <v>0</v>
      </c>
      <c r="K130" s="197">
        <v>0</v>
      </c>
      <c r="L130" s="197">
        <v>0</v>
      </c>
      <c r="M130" s="197">
        <v>0</v>
      </c>
      <c r="N130" s="197">
        <v>0</v>
      </c>
      <c r="O130" s="197">
        <v>0</v>
      </c>
      <c r="P130" s="197">
        <v>0</v>
      </c>
      <c r="Q130" s="197">
        <v>0</v>
      </c>
      <c r="R130" s="197">
        <v>0</v>
      </c>
      <c r="S130" s="197">
        <v>0</v>
      </c>
      <c r="T130" s="197">
        <v>0</v>
      </c>
      <c r="U130" s="197">
        <v>0</v>
      </c>
      <c r="V130" s="197">
        <v>0</v>
      </c>
      <c r="W130" s="197">
        <v>0</v>
      </c>
      <c r="X130" s="197">
        <v>0</v>
      </c>
      <c r="Y130" s="197">
        <v>0</v>
      </c>
      <c r="Z130" s="197">
        <v>0</v>
      </c>
      <c r="AA130" s="197">
        <v>0</v>
      </c>
      <c r="AB130" s="197">
        <v>0</v>
      </c>
      <c r="AC130" s="197">
        <v>0</v>
      </c>
      <c r="AD130" s="197">
        <v>0</v>
      </c>
      <c r="AE130" s="197">
        <v>0</v>
      </c>
      <c r="AF130" s="197">
        <v>0</v>
      </c>
      <c r="AG130" s="197">
        <v>5816</v>
      </c>
      <c r="AH130" s="197">
        <v>5296</v>
      </c>
      <c r="AI130" s="197">
        <v>6101</v>
      </c>
      <c r="AJ130" s="197">
        <v>6250</v>
      </c>
      <c r="AK130" s="197">
        <v>5815</v>
      </c>
      <c r="AL130" s="197">
        <v>5833</v>
      </c>
      <c r="AM130" s="197">
        <v>5695</v>
      </c>
      <c r="AN130" s="197">
        <v>5151</v>
      </c>
      <c r="AO130" s="197">
        <v>5238</v>
      </c>
      <c r="AP130" s="197">
        <v>4294</v>
      </c>
      <c r="AQ130" s="198">
        <v>5606</v>
      </c>
      <c r="AR130" s="197"/>
      <c r="AS130" s="221"/>
      <c r="AT130" s="221"/>
    </row>
    <row r="131" spans="1:46">
      <c r="A131" s="210" t="s">
        <v>424</v>
      </c>
      <c r="B131" s="211">
        <v>0</v>
      </c>
      <c r="C131" s="197">
        <v>0</v>
      </c>
      <c r="D131" s="197">
        <v>0</v>
      </c>
      <c r="E131" s="197">
        <v>0</v>
      </c>
      <c r="F131" s="197">
        <v>0</v>
      </c>
      <c r="G131" s="197">
        <v>0</v>
      </c>
      <c r="H131" s="197">
        <v>0</v>
      </c>
      <c r="I131" s="197">
        <v>0</v>
      </c>
      <c r="J131" s="197">
        <v>0</v>
      </c>
      <c r="K131" s="197">
        <v>0</v>
      </c>
      <c r="L131" s="197">
        <v>0</v>
      </c>
      <c r="M131" s="197">
        <v>0</v>
      </c>
      <c r="N131" s="197">
        <v>0</v>
      </c>
      <c r="O131" s="197">
        <v>0</v>
      </c>
      <c r="P131" s="197">
        <v>0</v>
      </c>
      <c r="Q131" s="197">
        <v>0</v>
      </c>
      <c r="R131" s="197">
        <v>0</v>
      </c>
      <c r="S131" s="197">
        <v>0</v>
      </c>
      <c r="T131" s="197">
        <v>0</v>
      </c>
      <c r="U131" s="197">
        <v>0</v>
      </c>
      <c r="V131" s="197">
        <v>0</v>
      </c>
      <c r="W131" s="197">
        <v>0</v>
      </c>
      <c r="X131" s="197">
        <v>0</v>
      </c>
      <c r="Y131" s="197">
        <v>0</v>
      </c>
      <c r="Z131" s="197">
        <v>0</v>
      </c>
      <c r="AA131" s="197">
        <v>0</v>
      </c>
      <c r="AB131" s="197">
        <v>0</v>
      </c>
      <c r="AC131" s="197">
        <v>0</v>
      </c>
      <c r="AD131" s="197">
        <v>0</v>
      </c>
      <c r="AE131" s="197">
        <v>0</v>
      </c>
      <c r="AF131" s="197">
        <v>0</v>
      </c>
      <c r="AG131" s="197">
        <v>3241</v>
      </c>
      <c r="AH131" s="197">
        <v>3185</v>
      </c>
      <c r="AI131" s="197">
        <v>2861</v>
      </c>
      <c r="AJ131" s="197">
        <v>3224</v>
      </c>
      <c r="AK131" s="197">
        <v>3804</v>
      </c>
      <c r="AL131" s="197">
        <v>3311</v>
      </c>
      <c r="AM131" s="197">
        <v>3226</v>
      </c>
      <c r="AN131" s="197">
        <v>3220</v>
      </c>
      <c r="AO131" s="197">
        <v>3078</v>
      </c>
      <c r="AP131" s="197">
        <v>2457</v>
      </c>
      <c r="AQ131" s="198">
        <v>3556</v>
      </c>
      <c r="AR131" s="197"/>
      <c r="AS131" s="221"/>
      <c r="AT131" s="221"/>
    </row>
    <row r="132" spans="1:46">
      <c r="A132" s="210" t="s">
        <v>425</v>
      </c>
      <c r="B132" s="211">
        <v>0</v>
      </c>
      <c r="C132" s="197">
        <v>0</v>
      </c>
      <c r="D132" s="197">
        <v>0</v>
      </c>
      <c r="E132" s="197">
        <v>0</v>
      </c>
      <c r="F132" s="197">
        <v>0</v>
      </c>
      <c r="G132" s="197">
        <v>0</v>
      </c>
      <c r="H132" s="197">
        <v>0</v>
      </c>
      <c r="I132" s="197">
        <v>0</v>
      </c>
      <c r="J132" s="197">
        <v>0</v>
      </c>
      <c r="K132" s="197">
        <v>0</v>
      </c>
      <c r="L132" s="197">
        <v>0</v>
      </c>
      <c r="M132" s="197">
        <v>0</v>
      </c>
      <c r="N132" s="197">
        <v>0</v>
      </c>
      <c r="O132" s="197">
        <v>0</v>
      </c>
      <c r="P132" s="197">
        <v>0</v>
      </c>
      <c r="Q132" s="197">
        <v>0</v>
      </c>
      <c r="R132" s="197">
        <v>0</v>
      </c>
      <c r="S132" s="197">
        <v>0</v>
      </c>
      <c r="T132" s="197">
        <v>0</v>
      </c>
      <c r="U132" s="197">
        <v>0</v>
      </c>
      <c r="V132" s="197">
        <v>0</v>
      </c>
      <c r="W132" s="197">
        <v>0</v>
      </c>
      <c r="X132" s="197">
        <v>0</v>
      </c>
      <c r="Y132" s="197">
        <v>0</v>
      </c>
      <c r="Z132" s="197">
        <v>0</v>
      </c>
      <c r="AA132" s="197">
        <v>0</v>
      </c>
      <c r="AB132" s="197">
        <v>0</v>
      </c>
      <c r="AC132" s="197">
        <v>0</v>
      </c>
      <c r="AD132" s="197">
        <v>0</v>
      </c>
      <c r="AE132" s="197">
        <v>0</v>
      </c>
      <c r="AF132" s="197">
        <v>0</v>
      </c>
      <c r="AG132" s="197">
        <v>15701</v>
      </c>
      <c r="AH132" s="197">
        <v>14825</v>
      </c>
      <c r="AI132" s="197">
        <v>14287</v>
      </c>
      <c r="AJ132" s="197">
        <v>15297</v>
      </c>
      <c r="AK132" s="197">
        <v>15063</v>
      </c>
      <c r="AL132" s="197">
        <v>15012</v>
      </c>
      <c r="AM132" s="197">
        <v>15492</v>
      </c>
      <c r="AN132" s="197">
        <v>14400</v>
      </c>
      <c r="AO132" s="197">
        <v>14435</v>
      </c>
      <c r="AP132" s="197">
        <v>13667</v>
      </c>
      <c r="AQ132" s="198">
        <v>17846</v>
      </c>
      <c r="AR132" s="197"/>
      <c r="AS132" s="221"/>
      <c r="AT132" s="221"/>
    </row>
    <row r="133" spans="1:46">
      <c r="A133" s="212" t="s">
        <v>426</v>
      </c>
      <c r="B133" s="213">
        <v>0</v>
      </c>
      <c r="C133" s="214">
        <v>0</v>
      </c>
      <c r="D133" s="214">
        <v>0</v>
      </c>
      <c r="E133" s="214">
        <v>0</v>
      </c>
      <c r="F133" s="214">
        <v>0</v>
      </c>
      <c r="G133" s="214">
        <v>0</v>
      </c>
      <c r="H133" s="214">
        <v>0</v>
      </c>
      <c r="I133" s="214">
        <v>0</v>
      </c>
      <c r="J133" s="214">
        <v>0</v>
      </c>
      <c r="K133" s="214">
        <v>0</v>
      </c>
      <c r="L133" s="214">
        <v>0</v>
      </c>
      <c r="M133" s="214">
        <v>0</v>
      </c>
      <c r="N133" s="214">
        <v>0</v>
      </c>
      <c r="O133" s="214">
        <v>0</v>
      </c>
      <c r="P133" s="214">
        <v>0</v>
      </c>
      <c r="Q133" s="214">
        <v>0</v>
      </c>
      <c r="R133" s="214">
        <v>0</v>
      </c>
      <c r="S133" s="214">
        <v>0</v>
      </c>
      <c r="T133" s="214">
        <v>0</v>
      </c>
      <c r="U133" s="214">
        <v>0</v>
      </c>
      <c r="V133" s="214">
        <v>0</v>
      </c>
      <c r="W133" s="214">
        <v>0</v>
      </c>
      <c r="X133" s="214">
        <v>0</v>
      </c>
      <c r="Y133" s="214">
        <v>0</v>
      </c>
      <c r="Z133" s="214">
        <v>0</v>
      </c>
      <c r="AA133" s="214">
        <v>0</v>
      </c>
      <c r="AB133" s="214">
        <v>0</v>
      </c>
      <c r="AC133" s="214">
        <v>0</v>
      </c>
      <c r="AD133" s="214">
        <v>0</v>
      </c>
      <c r="AE133" s="214">
        <v>0</v>
      </c>
      <c r="AF133" s="214">
        <v>0</v>
      </c>
      <c r="AG133" s="214">
        <v>423</v>
      </c>
      <c r="AH133" s="214">
        <v>1320</v>
      </c>
      <c r="AI133" s="214">
        <v>1664</v>
      </c>
      <c r="AJ133" s="214">
        <v>1782</v>
      </c>
      <c r="AK133" s="214">
        <v>1863</v>
      </c>
      <c r="AL133" s="214">
        <v>2100</v>
      </c>
      <c r="AM133" s="214">
        <v>2687</v>
      </c>
      <c r="AN133" s="214">
        <v>2446</v>
      </c>
      <c r="AO133" s="214">
        <v>2638</v>
      </c>
      <c r="AP133" s="214">
        <v>2417</v>
      </c>
      <c r="AQ133" s="198">
        <v>3142</v>
      </c>
      <c r="AR133" s="197"/>
      <c r="AS133" s="221"/>
      <c r="AT133" s="221"/>
    </row>
    <row r="134" spans="1:46">
      <c r="A134" s="205" t="s">
        <v>427</v>
      </c>
      <c r="B134" s="202">
        <v>0</v>
      </c>
      <c r="C134" s="202">
        <v>0</v>
      </c>
      <c r="D134" s="202">
        <v>0</v>
      </c>
      <c r="E134" s="202">
        <v>0</v>
      </c>
      <c r="F134" s="202">
        <v>0</v>
      </c>
      <c r="G134" s="202">
        <v>0</v>
      </c>
      <c r="H134" s="202">
        <v>0</v>
      </c>
      <c r="I134" s="202">
        <v>0</v>
      </c>
      <c r="J134" s="202">
        <v>0</v>
      </c>
      <c r="K134" s="202">
        <v>0</v>
      </c>
      <c r="L134" s="202">
        <v>0</v>
      </c>
      <c r="M134" s="202">
        <v>0</v>
      </c>
      <c r="N134" s="202">
        <v>0</v>
      </c>
      <c r="O134" s="202">
        <v>0</v>
      </c>
      <c r="P134" s="202">
        <v>0</v>
      </c>
      <c r="Q134" s="202">
        <v>0</v>
      </c>
      <c r="R134" s="202">
        <v>0</v>
      </c>
      <c r="S134" s="202">
        <v>0</v>
      </c>
      <c r="T134" s="202">
        <v>0</v>
      </c>
      <c r="U134" s="202">
        <v>0</v>
      </c>
      <c r="V134" s="202">
        <v>0</v>
      </c>
      <c r="W134" s="202">
        <v>0</v>
      </c>
      <c r="X134" s="202">
        <v>0</v>
      </c>
      <c r="Y134" s="202">
        <v>0</v>
      </c>
      <c r="Z134" s="202">
        <v>0</v>
      </c>
      <c r="AA134" s="202">
        <v>0</v>
      </c>
      <c r="AB134" s="202">
        <v>0</v>
      </c>
      <c r="AC134" s="202">
        <v>0</v>
      </c>
      <c r="AD134" s="202">
        <v>0</v>
      </c>
      <c r="AE134" s="202">
        <v>0</v>
      </c>
      <c r="AF134" s="202">
        <v>0</v>
      </c>
      <c r="AG134" s="202">
        <v>32025</v>
      </c>
      <c r="AH134" s="202">
        <v>31935</v>
      </c>
      <c r="AI134" s="202">
        <f t="shared" ref="AI134:AP134" si="15">SUM(AI129:AI133)</f>
        <v>31195</v>
      </c>
      <c r="AJ134" s="202">
        <f t="shared" si="15"/>
        <v>33236</v>
      </c>
      <c r="AK134" s="202">
        <f t="shared" si="15"/>
        <v>32955</v>
      </c>
      <c r="AL134" s="202">
        <f t="shared" si="15"/>
        <v>32284</v>
      </c>
      <c r="AM134" s="202">
        <f t="shared" si="15"/>
        <v>33067</v>
      </c>
      <c r="AN134" s="202">
        <f t="shared" si="15"/>
        <v>31251</v>
      </c>
      <c r="AO134" s="202">
        <f t="shared" si="15"/>
        <v>31225</v>
      </c>
      <c r="AP134" s="202">
        <f t="shared" si="15"/>
        <v>27821</v>
      </c>
      <c r="AQ134" s="203">
        <f t="shared" ref="AQ134" si="16">SUM(AQ129:AQ133)</f>
        <v>37114</v>
      </c>
      <c r="AR134" s="197"/>
      <c r="AS134" s="221"/>
      <c r="AT134" s="221"/>
    </row>
    <row r="135" spans="1:46">
      <c r="A135" s="206" t="s">
        <v>428</v>
      </c>
      <c r="B135" s="207"/>
      <c r="C135" s="208"/>
      <c r="D135" s="208"/>
      <c r="E135" s="208"/>
      <c r="F135" s="208"/>
      <c r="G135" s="208"/>
      <c r="H135" s="208"/>
      <c r="I135" s="208"/>
      <c r="J135" s="208"/>
      <c r="K135" s="208"/>
      <c r="L135" s="208"/>
      <c r="M135" s="208"/>
      <c r="N135" s="208"/>
      <c r="O135" s="208"/>
      <c r="P135" s="208"/>
      <c r="Q135" s="208"/>
      <c r="R135" s="208"/>
      <c r="S135" s="208"/>
      <c r="T135" s="208"/>
      <c r="U135" s="208"/>
      <c r="V135" s="208"/>
      <c r="W135" s="208"/>
      <c r="X135" s="208"/>
      <c r="Y135" s="208"/>
      <c r="Z135" s="208"/>
      <c r="AA135" s="208"/>
      <c r="AB135" s="208"/>
      <c r="AC135" s="208"/>
      <c r="AD135" s="208"/>
      <c r="AE135" s="208"/>
      <c r="AF135" s="208"/>
      <c r="AG135" s="208"/>
      <c r="AH135" s="208"/>
      <c r="AI135" s="209"/>
      <c r="AJ135" s="209"/>
      <c r="AK135" s="209"/>
      <c r="AL135" s="209"/>
      <c r="AM135" s="209"/>
      <c r="AN135" s="209"/>
      <c r="AO135" s="209"/>
      <c r="AP135" s="209"/>
      <c r="AQ135" s="198"/>
      <c r="AR135" s="197"/>
      <c r="AS135" s="221"/>
      <c r="AT135" s="221"/>
    </row>
    <row r="136" spans="1:46">
      <c r="A136" s="210" t="s">
        <v>429</v>
      </c>
      <c r="B136" s="211">
        <v>0</v>
      </c>
      <c r="C136" s="197">
        <v>0</v>
      </c>
      <c r="D136" s="197">
        <v>0</v>
      </c>
      <c r="E136" s="197">
        <v>0</v>
      </c>
      <c r="F136" s="197">
        <v>0</v>
      </c>
      <c r="G136" s="197">
        <v>0</v>
      </c>
      <c r="H136" s="197">
        <v>0</v>
      </c>
      <c r="I136" s="197">
        <v>0</v>
      </c>
      <c r="J136" s="197">
        <v>0</v>
      </c>
      <c r="K136" s="197">
        <v>0</v>
      </c>
      <c r="L136" s="197">
        <v>0</v>
      </c>
      <c r="M136" s="197">
        <v>0</v>
      </c>
      <c r="N136" s="197">
        <v>0</v>
      </c>
      <c r="O136" s="197">
        <v>0</v>
      </c>
      <c r="P136" s="197">
        <v>0</v>
      </c>
      <c r="Q136" s="197">
        <v>0</v>
      </c>
      <c r="R136" s="197">
        <v>0</v>
      </c>
      <c r="S136" s="197">
        <v>0</v>
      </c>
      <c r="T136" s="197">
        <v>0</v>
      </c>
      <c r="U136" s="197">
        <v>0</v>
      </c>
      <c r="V136" s="197">
        <v>0</v>
      </c>
      <c r="W136" s="197">
        <v>0</v>
      </c>
      <c r="X136" s="197">
        <v>0</v>
      </c>
      <c r="Y136" s="197">
        <v>0</v>
      </c>
      <c r="Z136" s="197">
        <v>0</v>
      </c>
      <c r="AA136" s="197">
        <v>0</v>
      </c>
      <c r="AB136" s="197">
        <v>0</v>
      </c>
      <c r="AC136" s="197">
        <v>0</v>
      </c>
      <c r="AD136" s="197">
        <v>0</v>
      </c>
      <c r="AE136" s="197">
        <v>0</v>
      </c>
      <c r="AF136" s="197">
        <v>0</v>
      </c>
      <c r="AG136" s="197">
        <v>0</v>
      </c>
      <c r="AH136" s="197">
        <v>0</v>
      </c>
      <c r="AI136" s="197">
        <v>0</v>
      </c>
      <c r="AJ136" s="197">
        <v>0</v>
      </c>
      <c r="AK136" s="197">
        <v>148</v>
      </c>
      <c r="AL136" s="197">
        <v>101</v>
      </c>
      <c r="AM136" s="197">
        <v>109</v>
      </c>
      <c r="AN136" s="197">
        <v>89</v>
      </c>
      <c r="AO136" s="197">
        <v>73</v>
      </c>
      <c r="AP136" s="197">
        <v>77</v>
      </c>
      <c r="AQ136" s="198">
        <v>111</v>
      </c>
      <c r="AR136" s="197"/>
      <c r="AS136" s="221"/>
      <c r="AT136" s="221"/>
    </row>
    <row r="137" spans="1:46">
      <c r="A137" s="205" t="s">
        <v>430</v>
      </c>
      <c r="B137" s="202">
        <v>0</v>
      </c>
      <c r="C137" s="202">
        <v>0</v>
      </c>
      <c r="D137" s="202">
        <v>0</v>
      </c>
      <c r="E137" s="202">
        <v>0</v>
      </c>
      <c r="F137" s="202">
        <v>0</v>
      </c>
      <c r="G137" s="202">
        <v>0</v>
      </c>
      <c r="H137" s="202">
        <v>0</v>
      </c>
      <c r="I137" s="202">
        <v>0</v>
      </c>
      <c r="J137" s="202">
        <v>0</v>
      </c>
      <c r="K137" s="202">
        <v>0</v>
      </c>
      <c r="L137" s="202">
        <v>0</v>
      </c>
      <c r="M137" s="202">
        <v>0</v>
      </c>
      <c r="N137" s="202">
        <v>0</v>
      </c>
      <c r="O137" s="202">
        <v>0</v>
      </c>
      <c r="P137" s="202">
        <v>0</v>
      </c>
      <c r="Q137" s="202">
        <v>0</v>
      </c>
      <c r="R137" s="202">
        <v>0</v>
      </c>
      <c r="S137" s="202">
        <v>0</v>
      </c>
      <c r="T137" s="202">
        <v>0</v>
      </c>
      <c r="U137" s="202">
        <v>0</v>
      </c>
      <c r="V137" s="202">
        <v>0</v>
      </c>
      <c r="W137" s="202">
        <v>0</v>
      </c>
      <c r="X137" s="202">
        <v>0</v>
      </c>
      <c r="Y137" s="202">
        <v>0</v>
      </c>
      <c r="Z137" s="202">
        <v>0</v>
      </c>
      <c r="AA137" s="202">
        <v>0</v>
      </c>
      <c r="AB137" s="202">
        <v>0</v>
      </c>
      <c r="AC137" s="202">
        <v>0</v>
      </c>
      <c r="AD137" s="202">
        <v>0</v>
      </c>
      <c r="AE137" s="202">
        <v>0</v>
      </c>
      <c r="AF137" s="202">
        <v>0</v>
      </c>
      <c r="AG137" s="202">
        <v>0</v>
      </c>
      <c r="AH137" s="202">
        <v>0</v>
      </c>
      <c r="AI137" s="202">
        <f t="shared" ref="AI137:AQ137" si="17">SUM(AI136:AI136)</f>
        <v>0</v>
      </c>
      <c r="AJ137" s="202">
        <f t="shared" si="17"/>
        <v>0</v>
      </c>
      <c r="AK137" s="202">
        <f t="shared" si="17"/>
        <v>148</v>
      </c>
      <c r="AL137" s="202">
        <f t="shared" si="17"/>
        <v>101</v>
      </c>
      <c r="AM137" s="202">
        <f t="shared" si="17"/>
        <v>109</v>
      </c>
      <c r="AN137" s="202">
        <f t="shared" si="17"/>
        <v>89</v>
      </c>
      <c r="AO137" s="202">
        <f t="shared" si="17"/>
        <v>73</v>
      </c>
      <c r="AP137" s="202">
        <f t="shared" si="17"/>
        <v>77</v>
      </c>
      <c r="AQ137" s="203">
        <f t="shared" si="17"/>
        <v>111</v>
      </c>
      <c r="AR137" s="197"/>
      <c r="AS137" s="221"/>
      <c r="AT137" s="221"/>
    </row>
    <row r="138" spans="1:46">
      <c r="A138" s="205" t="s">
        <v>431</v>
      </c>
      <c r="B138" s="202">
        <v>1231458</v>
      </c>
      <c r="C138" s="202">
        <v>1104085</v>
      </c>
      <c r="D138" s="202">
        <v>1082672</v>
      </c>
      <c r="E138" s="202">
        <v>1080153</v>
      </c>
      <c r="F138" s="202">
        <v>1028277</v>
      </c>
      <c r="G138" s="202">
        <v>978002</v>
      </c>
      <c r="H138" s="202">
        <v>918050</v>
      </c>
      <c r="I138" s="202">
        <v>870129</v>
      </c>
      <c r="J138" s="202">
        <v>916553</v>
      </c>
      <c r="K138" s="202">
        <v>947562</v>
      </c>
      <c r="L138" s="202">
        <v>941953</v>
      </c>
      <c r="M138" s="202">
        <v>975701</v>
      </c>
      <c r="N138" s="202">
        <v>969948</v>
      </c>
      <c r="O138" s="202">
        <v>944104</v>
      </c>
      <c r="P138" s="202">
        <v>926447</v>
      </c>
      <c r="Q138" s="202">
        <v>883511</v>
      </c>
      <c r="R138" s="202">
        <v>937512</v>
      </c>
      <c r="S138" s="202">
        <v>900043</v>
      </c>
      <c r="T138" s="202">
        <v>915773</v>
      </c>
      <c r="U138" s="202">
        <v>919758</v>
      </c>
      <c r="V138" s="202">
        <v>901153</v>
      </c>
      <c r="W138" s="202">
        <v>883071</v>
      </c>
      <c r="X138" s="202">
        <v>847398</v>
      </c>
      <c r="Y138" s="202">
        <v>813078</v>
      </c>
      <c r="Z138" s="202">
        <v>822571</v>
      </c>
      <c r="AA138" s="202">
        <v>821629</v>
      </c>
      <c r="AB138" s="202">
        <v>823255</v>
      </c>
      <c r="AC138" s="202">
        <v>847714</v>
      </c>
      <c r="AD138" s="202">
        <v>885626</v>
      </c>
      <c r="AE138" s="202">
        <v>887305</v>
      </c>
      <c r="AF138" s="202">
        <v>875883</v>
      </c>
      <c r="AG138" s="202">
        <v>934459</v>
      </c>
      <c r="AH138" s="202">
        <v>962957</v>
      </c>
      <c r="AI138" s="202">
        <f t="shared" ref="AI138:AQ138" si="18">AI13+AI21+AI31+AI38+AI45+AI57+AI64+AI70+AI84+AI99+AI113+AI121+AI125+AI134+AI137</f>
        <v>933937</v>
      </c>
      <c r="AJ138" s="202">
        <f t="shared" si="18"/>
        <v>988008</v>
      </c>
      <c r="AK138" s="202">
        <f t="shared" si="18"/>
        <v>1019432</v>
      </c>
      <c r="AL138" s="202">
        <f t="shared" si="18"/>
        <v>1023414</v>
      </c>
      <c r="AM138" s="202">
        <f t="shared" si="18"/>
        <v>1037558</v>
      </c>
      <c r="AN138" s="202">
        <f t="shared" si="18"/>
        <v>1006686</v>
      </c>
      <c r="AO138" s="202">
        <f t="shared" si="18"/>
        <v>1019033</v>
      </c>
      <c r="AP138" s="202">
        <f t="shared" si="18"/>
        <v>813109</v>
      </c>
      <c r="AQ138" s="203">
        <f t="shared" si="18"/>
        <v>1101081</v>
      </c>
      <c r="AR138" s="197"/>
      <c r="AS138" s="221"/>
      <c r="AT138" s="221"/>
    </row>
    <row r="139" spans="1:46">
      <c r="A139" s="221"/>
      <c r="B139" s="221"/>
      <c r="C139" s="221"/>
      <c r="D139" s="221"/>
      <c r="E139" s="221"/>
      <c r="F139" s="221"/>
      <c r="G139" s="221"/>
      <c r="H139" s="221"/>
      <c r="I139" s="221"/>
      <c r="J139" s="221"/>
      <c r="K139" s="221"/>
      <c r="L139" s="221"/>
      <c r="M139" s="221"/>
      <c r="N139" s="221"/>
      <c r="O139" s="221"/>
      <c r="P139" s="221"/>
      <c r="Q139" s="221"/>
      <c r="R139" s="221"/>
      <c r="S139" s="221"/>
      <c r="T139" s="221"/>
      <c r="U139" s="221"/>
      <c r="V139" s="221"/>
      <c r="W139" s="221"/>
      <c r="X139" s="221"/>
      <c r="Y139" s="221"/>
      <c r="Z139" s="221"/>
      <c r="AA139" s="221"/>
      <c r="AB139" s="221"/>
      <c r="AC139" s="221"/>
      <c r="AD139" s="221"/>
      <c r="AE139" s="221"/>
      <c r="AF139" s="221"/>
      <c r="AG139" s="221"/>
      <c r="AH139" s="221"/>
      <c r="AI139" s="221"/>
      <c r="AJ139" s="221"/>
      <c r="AK139" s="221"/>
      <c r="AL139" s="221"/>
      <c r="AM139" s="221"/>
      <c r="AN139" s="221"/>
      <c r="AO139" s="221"/>
      <c r="AP139" s="221"/>
      <c r="AQ139" s="221"/>
      <c r="AR139" s="221"/>
      <c r="AS139" s="221"/>
      <c r="AT139" s="221"/>
    </row>
    <row r="140" spans="1:46">
      <c r="A140" s="829" t="s">
        <v>828</v>
      </c>
      <c r="B140" s="221"/>
      <c r="C140" s="221"/>
      <c r="D140" s="221"/>
      <c r="E140" s="221"/>
      <c r="F140" s="221"/>
      <c r="G140" s="221"/>
      <c r="H140" s="221"/>
      <c r="I140" s="221"/>
      <c r="J140" s="221"/>
      <c r="K140" s="221"/>
      <c r="L140" s="221"/>
      <c r="M140" s="221"/>
      <c r="N140" s="221"/>
      <c r="O140" s="221"/>
      <c r="P140" s="221"/>
      <c r="Q140" s="221"/>
      <c r="R140" s="221"/>
      <c r="S140" s="221"/>
      <c r="T140" s="221"/>
      <c r="U140" s="221"/>
      <c r="V140" s="221"/>
      <c r="W140" s="221"/>
      <c r="X140" s="221"/>
      <c r="Y140" s="221"/>
      <c r="Z140" s="221"/>
      <c r="AA140" s="221"/>
      <c r="AB140" s="221"/>
      <c r="AC140" s="221"/>
      <c r="AD140" s="221"/>
      <c r="AE140" s="221"/>
      <c r="AF140" s="221"/>
      <c r="AG140" s="221"/>
      <c r="AH140" s="221"/>
      <c r="AI140" s="197"/>
      <c r="AJ140" s="197"/>
      <c r="AK140" s="197"/>
      <c r="AL140" s="197"/>
      <c r="AM140" s="197"/>
      <c r="AN140" s="197"/>
      <c r="AO140" s="197"/>
      <c r="AP140" s="197"/>
      <c r="AQ140" s="221"/>
      <c r="AR140" s="221"/>
      <c r="AS140" s="221"/>
      <c r="AT140" s="221"/>
    </row>
    <row r="141" spans="1:46">
      <c r="A141" s="215"/>
      <c r="B141" s="221"/>
      <c r="C141" s="221"/>
      <c r="D141" s="221"/>
      <c r="E141" s="221"/>
      <c r="F141" s="221"/>
      <c r="G141" s="221"/>
      <c r="H141" s="221"/>
      <c r="I141" s="221"/>
      <c r="J141" s="221"/>
      <c r="K141" s="221"/>
      <c r="L141" s="221"/>
      <c r="M141" s="221"/>
      <c r="N141" s="221"/>
      <c r="O141" s="221"/>
      <c r="P141" s="221"/>
      <c r="Q141" s="221"/>
      <c r="R141" s="221"/>
      <c r="S141" s="221"/>
      <c r="T141" s="221"/>
      <c r="U141" s="221"/>
      <c r="V141" s="221"/>
      <c r="W141" s="221"/>
      <c r="X141" s="221"/>
      <c r="Y141" s="221"/>
      <c r="Z141" s="221"/>
      <c r="AA141" s="221"/>
      <c r="AB141" s="221"/>
      <c r="AC141" s="221"/>
      <c r="AD141" s="221"/>
      <c r="AE141" s="221"/>
      <c r="AF141" s="221"/>
      <c r="AG141" s="221"/>
      <c r="AH141" s="221"/>
      <c r="AI141" s="221"/>
      <c r="AJ141" s="221"/>
      <c r="AK141" s="221"/>
      <c r="AL141" s="221"/>
      <c r="AM141" s="221"/>
      <c r="AN141" s="221"/>
      <c r="AO141" s="221"/>
      <c r="AP141" s="221"/>
      <c r="AQ141" s="221"/>
      <c r="AR141" s="221"/>
      <c r="AS141" s="221"/>
      <c r="AT141" s="221"/>
    </row>
    <row r="142" spans="1:46">
      <c r="A142" s="221"/>
      <c r="B142" s="221"/>
      <c r="C142" s="221"/>
      <c r="D142" s="221"/>
      <c r="E142" s="221"/>
      <c r="F142" s="221"/>
      <c r="G142" s="221"/>
      <c r="H142" s="221"/>
      <c r="I142" s="221"/>
      <c r="J142" s="221"/>
      <c r="K142" s="221"/>
      <c r="L142" s="221"/>
      <c r="M142" s="221"/>
      <c r="N142" s="221"/>
      <c r="O142" s="221"/>
      <c r="P142" s="221"/>
      <c r="Q142" s="221"/>
      <c r="R142" s="221"/>
      <c r="S142" s="221"/>
      <c r="T142" s="221"/>
      <c r="U142" s="221"/>
      <c r="V142" s="221"/>
      <c r="W142" s="221"/>
      <c r="X142" s="221"/>
      <c r="Y142" s="221"/>
      <c r="Z142" s="221"/>
      <c r="AA142" s="221"/>
      <c r="AB142" s="221"/>
      <c r="AC142" s="221"/>
      <c r="AD142" s="221"/>
      <c r="AE142" s="221"/>
      <c r="AF142" s="221"/>
      <c r="AG142" s="221"/>
      <c r="AH142" s="221"/>
      <c r="AI142" s="221"/>
      <c r="AJ142" s="221"/>
      <c r="AK142" s="221"/>
      <c r="AL142" s="221"/>
      <c r="AM142" s="221"/>
      <c r="AN142" s="221"/>
      <c r="AO142" s="221"/>
      <c r="AP142" s="221"/>
      <c r="AQ142" s="221"/>
      <c r="AR142" s="221"/>
      <c r="AS142" s="221"/>
      <c r="AT142" s="221"/>
    </row>
    <row r="143" spans="1:46">
      <c r="A143" s="221"/>
      <c r="B143" s="221"/>
      <c r="C143" s="221"/>
      <c r="D143" s="221"/>
      <c r="E143" s="221"/>
      <c r="F143" s="221"/>
      <c r="G143" s="221"/>
      <c r="H143" s="221"/>
      <c r="I143" s="221"/>
      <c r="J143" s="221"/>
      <c r="K143" s="221"/>
      <c r="L143" s="221"/>
      <c r="M143" s="221"/>
      <c r="N143" s="221"/>
      <c r="O143" s="221"/>
      <c r="P143" s="221"/>
      <c r="Q143" s="221"/>
      <c r="R143" s="221"/>
      <c r="S143" s="221"/>
      <c r="T143" s="221"/>
      <c r="U143" s="221"/>
      <c r="V143" s="221"/>
      <c r="W143" s="221"/>
      <c r="X143" s="221"/>
      <c r="Y143" s="221"/>
      <c r="Z143" s="221"/>
      <c r="AA143" s="221"/>
      <c r="AB143" s="221"/>
      <c r="AC143" s="221"/>
      <c r="AD143" s="221"/>
      <c r="AE143" s="221"/>
      <c r="AF143" s="221"/>
      <c r="AG143" s="221"/>
      <c r="AH143" s="221"/>
      <c r="AI143" s="221"/>
      <c r="AJ143" s="221"/>
      <c r="AK143" s="221"/>
      <c r="AL143" s="221"/>
      <c r="AM143" s="221"/>
      <c r="AN143" s="221"/>
      <c r="AO143" s="221"/>
      <c r="AP143" s="221"/>
      <c r="AQ143" s="221"/>
      <c r="AR143" s="221"/>
      <c r="AS143" s="221"/>
      <c r="AT143" s="221"/>
    </row>
    <row r="144" spans="1:46">
      <c r="A144" s="221"/>
      <c r="B144" s="221"/>
      <c r="C144" s="221"/>
      <c r="D144" s="221"/>
      <c r="E144" s="221"/>
      <c r="F144" s="221"/>
      <c r="G144" s="221"/>
      <c r="H144" s="221"/>
      <c r="I144" s="221"/>
      <c r="J144" s="221"/>
      <c r="K144" s="221"/>
      <c r="L144" s="221"/>
      <c r="M144" s="221"/>
      <c r="N144" s="221"/>
      <c r="O144" s="221"/>
      <c r="P144" s="221"/>
      <c r="Q144" s="221"/>
      <c r="R144" s="221"/>
      <c r="S144" s="221"/>
      <c r="T144" s="221"/>
      <c r="U144" s="221"/>
      <c r="V144" s="221"/>
      <c r="W144" s="221"/>
      <c r="X144" s="221"/>
      <c r="Y144" s="221"/>
      <c r="Z144" s="221"/>
      <c r="AA144" s="221"/>
      <c r="AB144" s="221"/>
      <c r="AC144" s="221"/>
      <c r="AD144" s="221"/>
      <c r="AE144" s="221"/>
      <c r="AF144" s="221"/>
      <c r="AG144" s="221"/>
      <c r="AH144" s="221"/>
      <c r="AI144" s="221"/>
      <c r="AJ144" s="221"/>
      <c r="AK144" s="221"/>
      <c r="AL144" s="221"/>
      <c r="AM144" s="221"/>
      <c r="AN144" s="221"/>
      <c r="AO144" s="221"/>
      <c r="AP144" s="221"/>
      <c r="AQ144" s="221"/>
      <c r="AR144" s="221"/>
      <c r="AS144" s="221"/>
      <c r="AT144" s="221"/>
    </row>
    <row r="145" spans="1:46">
      <c r="A145" s="221"/>
      <c r="B145" s="221"/>
      <c r="C145" s="221"/>
      <c r="D145" s="221"/>
      <c r="E145" s="221"/>
      <c r="F145" s="221"/>
      <c r="G145" s="221"/>
      <c r="H145" s="221"/>
      <c r="I145" s="221"/>
      <c r="J145" s="221"/>
      <c r="K145" s="221"/>
      <c r="L145" s="221"/>
      <c r="M145" s="221"/>
      <c r="N145" s="221"/>
      <c r="O145" s="221"/>
      <c r="P145" s="221"/>
      <c r="Q145" s="221"/>
      <c r="R145" s="221"/>
      <c r="S145" s="221"/>
      <c r="T145" s="221"/>
      <c r="U145" s="221"/>
      <c r="V145" s="221"/>
      <c r="W145" s="221"/>
      <c r="X145" s="221"/>
      <c r="Y145" s="221"/>
      <c r="Z145" s="221"/>
      <c r="AA145" s="221"/>
      <c r="AB145" s="221"/>
      <c r="AC145" s="221"/>
      <c r="AD145" s="221"/>
      <c r="AE145" s="221"/>
      <c r="AF145" s="221"/>
      <c r="AG145" s="221"/>
      <c r="AH145" s="221"/>
      <c r="AI145" s="221"/>
      <c r="AJ145" s="221"/>
      <c r="AK145" s="221"/>
      <c r="AL145" s="221"/>
      <c r="AM145" s="221"/>
      <c r="AN145" s="221"/>
      <c r="AO145" s="221"/>
      <c r="AP145" s="221"/>
      <c r="AQ145" s="221"/>
      <c r="AR145" s="221"/>
      <c r="AS145" s="221"/>
      <c r="AT145" s="221"/>
    </row>
    <row r="146" spans="1:46">
      <c r="A146" s="221"/>
      <c r="B146" s="221"/>
      <c r="C146" s="221"/>
      <c r="D146" s="221"/>
      <c r="E146" s="221"/>
      <c r="F146" s="221"/>
      <c r="G146" s="221"/>
      <c r="H146" s="221"/>
      <c r="I146" s="221"/>
      <c r="J146" s="221"/>
      <c r="K146" s="221"/>
      <c r="L146" s="221"/>
      <c r="M146" s="221"/>
      <c r="N146" s="221"/>
      <c r="O146" s="221"/>
      <c r="P146" s="221"/>
      <c r="Q146" s="221"/>
      <c r="R146" s="221"/>
      <c r="S146" s="221"/>
      <c r="T146" s="221"/>
      <c r="U146" s="221"/>
      <c r="V146" s="221"/>
      <c r="W146" s="221"/>
      <c r="X146" s="221"/>
      <c r="Y146" s="221"/>
      <c r="Z146" s="221"/>
      <c r="AA146" s="221"/>
      <c r="AB146" s="221"/>
      <c r="AC146" s="221"/>
      <c r="AD146" s="221"/>
      <c r="AE146" s="221"/>
      <c r="AF146" s="221"/>
      <c r="AG146" s="221"/>
      <c r="AH146" s="221"/>
      <c r="AI146" s="221"/>
      <c r="AJ146" s="221"/>
      <c r="AK146" s="221"/>
      <c r="AL146" s="221"/>
      <c r="AM146" s="221"/>
      <c r="AN146" s="221"/>
      <c r="AO146" s="221"/>
      <c r="AP146" s="221"/>
      <c r="AQ146" s="221"/>
      <c r="AR146" s="221"/>
      <c r="AS146" s="221"/>
      <c r="AT146" s="22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J60"/>
  <sheetViews>
    <sheetView workbookViewId="0">
      <pane xSplit="1" ySplit="2" topLeftCell="B3" activePane="bottomRight" state="frozen"/>
      <selection pane="topRight"/>
      <selection pane="bottomLeft"/>
      <selection pane="bottomRight"/>
    </sheetView>
  </sheetViews>
  <sheetFormatPr baseColWidth="10" defaultColWidth="10.33203125" defaultRowHeight="11.25"/>
  <cols>
    <col min="1" max="1" width="35.33203125" style="752" customWidth="1"/>
    <col min="2" max="33" width="5.5" style="756" customWidth="1"/>
    <col min="34" max="16384" width="10.33203125" style="712"/>
  </cols>
  <sheetData>
    <row r="1" spans="1:36" ht="12.75">
      <c r="A1" s="711" t="s">
        <v>25</v>
      </c>
      <c r="B1" s="830"/>
      <c r="C1" s="830"/>
      <c r="D1" s="830"/>
      <c r="E1" s="830"/>
      <c r="F1" s="830"/>
      <c r="G1" s="830"/>
      <c r="H1" s="830"/>
      <c r="I1" s="830"/>
      <c r="J1" s="830"/>
      <c r="K1" s="830"/>
      <c r="L1" s="830"/>
      <c r="M1" s="830"/>
      <c r="N1" s="830"/>
      <c r="O1" s="830"/>
      <c r="P1" s="830"/>
      <c r="Q1" s="830"/>
      <c r="R1" s="830"/>
      <c r="S1" s="830"/>
      <c r="T1" s="830"/>
      <c r="U1" s="830"/>
      <c r="V1" s="830"/>
      <c r="W1" s="830"/>
      <c r="X1" s="830"/>
      <c r="Y1" s="830"/>
      <c r="Z1" s="830"/>
      <c r="AA1" s="830"/>
      <c r="AB1" s="830"/>
      <c r="AC1" s="830"/>
      <c r="AD1" s="830"/>
      <c r="AE1" s="830"/>
      <c r="AF1" s="830"/>
      <c r="AG1" s="830"/>
    </row>
    <row r="2" spans="1:36" s="715" customFormat="1">
      <c r="A2" s="713"/>
      <c r="B2" s="714"/>
      <c r="C2" s="714"/>
      <c r="D2" s="714"/>
      <c r="E2" s="714"/>
      <c r="F2" s="714"/>
      <c r="G2" s="714"/>
      <c r="H2" s="714"/>
      <c r="J2" s="714"/>
      <c r="K2" s="714"/>
      <c r="L2" s="714"/>
      <c r="M2" s="714"/>
      <c r="N2" s="714"/>
      <c r="O2" s="714"/>
      <c r="P2" s="714"/>
      <c r="Q2" s="714"/>
      <c r="R2" s="714"/>
      <c r="S2" s="714"/>
      <c r="T2" s="714"/>
      <c r="U2" s="714"/>
      <c r="V2" s="714"/>
      <c r="W2" s="714"/>
      <c r="X2" s="714"/>
      <c r="Y2" s="714"/>
      <c r="Z2" s="714"/>
      <c r="AA2" s="714"/>
      <c r="AB2" s="714"/>
      <c r="AC2" s="714"/>
      <c r="AD2" s="714"/>
      <c r="AE2" s="714"/>
      <c r="AF2" s="714"/>
      <c r="AG2" s="716" t="s">
        <v>47</v>
      </c>
    </row>
    <row r="3" spans="1:36" s="721" customFormat="1">
      <c r="A3" s="717"/>
    </row>
    <row r="4" spans="1:36">
      <c r="A4" s="722" t="s">
        <v>26</v>
      </c>
      <c r="B4" s="718">
        <v>1990</v>
      </c>
      <c r="C4" s="719">
        <v>1991</v>
      </c>
      <c r="D4" s="719">
        <v>1992</v>
      </c>
      <c r="E4" s="719">
        <v>1993</v>
      </c>
      <c r="F4" s="719">
        <v>1994</v>
      </c>
      <c r="G4" s="719">
        <v>1995</v>
      </c>
      <c r="H4" s="719">
        <v>1996</v>
      </c>
      <c r="I4" s="719">
        <v>1997</v>
      </c>
      <c r="J4" s="719">
        <v>1998</v>
      </c>
      <c r="K4" s="719">
        <v>1999</v>
      </c>
      <c r="L4" s="719">
        <v>2000</v>
      </c>
      <c r="M4" s="719">
        <v>2001</v>
      </c>
      <c r="N4" s="719">
        <v>2002</v>
      </c>
      <c r="O4" s="719">
        <v>2003</v>
      </c>
      <c r="P4" s="719">
        <v>2004</v>
      </c>
      <c r="Q4" s="719">
        <v>2005</v>
      </c>
      <c r="R4" s="719">
        <v>2006</v>
      </c>
      <c r="S4" s="719">
        <v>2007</v>
      </c>
      <c r="T4" s="719">
        <v>2008</v>
      </c>
      <c r="U4" s="719">
        <v>2009</v>
      </c>
      <c r="V4" s="719">
        <v>2010</v>
      </c>
      <c r="W4" s="719">
        <v>2011</v>
      </c>
      <c r="X4" s="719">
        <v>2012</v>
      </c>
      <c r="Y4" s="719">
        <v>2013</v>
      </c>
      <c r="Z4" s="719">
        <v>2014</v>
      </c>
      <c r="AA4" s="719">
        <v>2015</v>
      </c>
      <c r="AB4" s="719">
        <v>2016</v>
      </c>
      <c r="AC4" s="719">
        <v>2017</v>
      </c>
      <c r="AD4" s="719">
        <v>2018</v>
      </c>
      <c r="AE4" s="719">
        <v>2019</v>
      </c>
      <c r="AF4" s="719">
        <v>2020</v>
      </c>
      <c r="AG4" s="720">
        <v>2021</v>
      </c>
      <c r="AI4" s="721"/>
    </row>
    <row r="5" spans="1:36">
      <c r="A5" s="723" t="s">
        <v>13</v>
      </c>
      <c r="B5" s="724">
        <v>244.47814417086914</v>
      </c>
      <c r="C5" s="725">
        <v>245.79031243449819</v>
      </c>
      <c r="D5" s="725">
        <v>252.44639656631273</v>
      </c>
      <c r="E5" s="725">
        <v>317.16790600976225</v>
      </c>
      <c r="F5" s="725">
        <v>277.63398703986843</v>
      </c>
      <c r="G5" s="725">
        <v>242.72729975101578</v>
      </c>
      <c r="H5" s="725">
        <v>244.75856482994175</v>
      </c>
      <c r="I5" s="725">
        <v>298.12275463137149</v>
      </c>
      <c r="J5" s="725">
        <v>369.75543746027995</v>
      </c>
      <c r="K5" s="725">
        <v>379.96858530383292</v>
      </c>
      <c r="L5" s="725">
        <v>413.05722487367376</v>
      </c>
      <c r="M5" s="725">
        <v>445.78572492881784</v>
      </c>
      <c r="N5" s="725">
        <v>483.33748088739463</v>
      </c>
      <c r="O5" s="725">
        <v>476.52384061548969</v>
      </c>
      <c r="P5" s="725">
        <v>500.10765837964669</v>
      </c>
      <c r="Q5" s="725">
        <v>506.48325600307589</v>
      </c>
      <c r="R5" s="725">
        <v>500.80819337389988</v>
      </c>
      <c r="S5" s="725">
        <v>512.60907919766896</v>
      </c>
      <c r="T5" s="725">
        <v>537.05045430310304</v>
      </c>
      <c r="U5" s="725">
        <v>557.29856245630367</v>
      </c>
      <c r="V5" s="725">
        <v>547.84963388332278</v>
      </c>
      <c r="W5" s="725">
        <v>555.53452013847743</v>
      </c>
      <c r="X5" s="725">
        <v>553.66452761680273</v>
      </c>
      <c r="Y5" s="725">
        <v>552.1449664736308</v>
      </c>
      <c r="Z5" s="725">
        <v>553.88789683918094</v>
      </c>
      <c r="AA5" s="725">
        <v>556.79688146041349</v>
      </c>
      <c r="AB5" s="725">
        <v>560.63932458798945</v>
      </c>
      <c r="AC5" s="725">
        <v>563.77415359781037</v>
      </c>
      <c r="AD5" s="725">
        <v>567.12347774388854</v>
      </c>
      <c r="AE5" s="725">
        <v>567.01188983839756</v>
      </c>
      <c r="AF5" s="725">
        <v>479.12504691344594</v>
      </c>
      <c r="AG5" s="726">
        <v>491.10317308628203</v>
      </c>
      <c r="AI5" s="721"/>
    </row>
    <row r="6" spans="1:36">
      <c r="A6" s="727" t="s">
        <v>4</v>
      </c>
      <c r="B6" s="728">
        <v>20487.947781820276</v>
      </c>
      <c r="C6" s="729">
        <v>19801.834248340248</v>
      </c>
      <c r="D6" s="729">
        <v>19672.659600018404</v>
      </c>
      <c r="E6" s="729">
        <v>19169.209991180138</v>
      </c>
      <c r="F6" s="729">
        <v>18092.05068956576</v>
      </c>
      <c r="G6" s="729">
        <v>17707.429639019731</v>
      </c>
      <c r="H6" s="729">
        <v>16975.934510180337</v>
      </c>
      <c r="I6" s="729">
        <v>16902.649555909644</v>
      </c>
      <c r="J6" s="729">
        <v>16746.932102530271</v>
      </c>
      <c r="K6" s="729">
        <v>16656.142113366757</v>
      </c>
      <c r="L6" s="729">
        <v>15874.785285417938</v>
      </c>
      <c r="M6" s="729">
        <v>15590.144548986284</v>
      </c>
      <c r="N6" s="729">
        <v>14979.058194481058</v>
      </c>
      <c r="O6" s="729">
        <v>14125.781325268832</v>
      </c>
      <c r="P6" s="729">
        <v>13248.097054911192</v>
      </c>
      <c r="Q6" s="729">
        <v>12486.87471243777</v>
      </c>
      <c r="R6" s="729">
        <v>11474.786810948874</v>
      </c>
      <c r="S6" s="729">
        <v>10829.805106448348</v>
      </c>
      <c r="T6" s="729">
        <v>10278.84596617</v>
      </c>
      <c r="U6" s="729">
        <v>9650.7667209020656</v>
      </c>
      <c r="V6" s="729">
        <v>9344.6777267859434</v>
      </c>
      <c r="W6" s="729">
        <v>8628.3123317242171</v>
      </c>
      <c r="X6" s="729">
        <v>7767.5492467408167</v>
      </c>
      <c r="Y6" s="729">
        <v>7436.5963141264465</v>
      </c>
      <c r="Z6" s="729">
        <v>7366.2620281874761</v>
      </c>
      <c r="AA6" s="729">
        <v>7498.9974155025375</v>
      </c>
      <c r="AB6" s="729">
        <v>7634.1794535041263</v>
      </c>
      <c r="AC6" s="729">
        <v>7990.0824342082378</v>
      </c>
      <c r="AD6" s="729">
        <v>8272.5619981116615</v>
      </c>
      <c r="AE6" s="729">
        <v>8722.7471471462959</v>
      </c>
      <c r="AF6" s="729">
        <v>7777.0798834108382</v>
      </c>
      <c r="AG6" s="730">
        <v>8636.1258921757908</v>
      </c>
      <c r="AI6" s="721"/>
    </row>
    <row r="7" spans="1:36">
      <c r="A7" s="727" t="s">
        <v>7</v>
      </c>
      <c r="B7" s="728">
        <v>2123.1191610297833</v>
      </c>
      <c r="C7" s="729">
        <v>2002.9426047450786</v>
      </c>
      <c r="D7" s="729">
        <v>1807.4793631914113</v>
      </c>
      <c r="E7" s="729">
        <v>1612.9868053793259</v>
      </c>
      <c r="F7" s="729">
        <v>1449.5457256284558</v>
      </c>
      <c r="G7" s="729">
        <v>1325.7233037882177</v>
      </c>
      <c r="H7" s="729">
        <v>1238.2671238897394</v>
      </c>
      <c r="I7" s="729">
        <v>1185.7543201837034</v>
      </c>
      <c r="J7" s="729">
        <v>1140.9148002088377</v>
      </c>
      <c r="K7" s="729">
        <v>1078.3966852106471</v>
      </c>
      <c r="L7" s="729">
        <v>870.53701231073535</v>
      </c>
      <c r="M7" s="729">
        <v>758.45211907328758</v>
      </c>
      <c r="N7" s="729">
        <v>657.62780730927273</v>
      </c>
      <c r="O7" s="729">
        <v>561.72163778483639</v>
      </c>
      <c r="P7" s="729">
        <v>489.31026729201756</v>
      </c>
      <c r="Q7" s="729">
        <v>413.52038059865345</v>
      </c>
      <c r="R7" s="729">
        <v>348.62204225214435</v>
      </c>
      <c r="S7" s="729">
        <v>296.86767299190262</v>
      </c>
      <c r="T7" s="729">
        <v>244.66335027485965</v>
      </c>
      <c r="U7" s="729">
        <v>201.71877373903911</v>
      </c>
      <c r="V7" s="729">
        <v>166.55855462292052</v>
      </c>
      <c r="W7" s="729">
        <v>131.37660646479773</v>
      </c>
      <c r="X7" s="729">
        <v>131.01005975262404</v>
      </c>
      <c r="Y7" s="729">
        <v>126.30489395963492</v>
      </c>
      <c r="Z7" s="729">
        <v>124.45327660960905</v>
      </c>
      <c r="AA7" s="729">
        <v>122.1004627709097</v>
      </c>
      <c r="AB7" s="729">
        <v>121.26708857790449</v>
      </c>
      <c r="AC7" s="729">
        <v>121.70608969562649</v>
      </c>
      <c r="AD7" s="729">
        <v>128.38057746764636</v>
      </c>
      <c r="AE7" s="729">
        <v>137.41267303872098</v>
      </c>
      <c r="AF7" s="729">
        <v>125.69717656812267</v>
      </c>
      <c r="AG7" s="730">
        <v>152.93926277792821</v>
      </c>
      <c r="AI7" s="721"/>
    </row>
    <row r="8" spans="1:36">
      <c r="A8" s="731" t="s">
        <v>27</v>
      </c>
      <c r="B8" s="732">
        <v>22855.545087020928</v>
      </c>
      <c r="C8" s="733">
        <v>22050.567165519828</v>
      </c>
      <c r="D8" s="733">
        <v>21732.585359776127</v>
      </c>
      <c r="E8" s="733">
        <v>21099.364702569226</v>
      </c>
      <c r="F8" s="733">
        <v>19819.230402234087</v>
      </c>
      <c r="G8" s="733">
        <v>19275.880242558964</v>
      </c>
      <c r="H8" s="733">
        <v>18458.960198900018</v>
      </c>
      <c r="I8" s="733">
        <v>18386.526630724718</v>
      </c>
      <c r="J8" s="733">
        <v>18257.602340199388</v>
      </c>
      <c r="K8" s="733">
        <v>18114.507383881235</v>
      </c>
      <c r="L8" s="733">
        <v>17158.37952260235</v>
      </c>
      <c r="M8" s="733">
        <v>16794.382392988387</v>
      </c>
      <c r="N8" s="733">
        <v>16120.023482677725</v>
      </c>
      <c r="O8" s="733">
        <v>15164.026803669158</v>
      </c>
      <c r="P8" s="733">
        <v>14237.514980582857</v>
      </c>
      <c r="Q8" s="733">
        <v>13406.878349039498</v>
      </c>
      <c r="R8" s="733">
        <v>12324.217046574917</v>
      </c>
      <c r="S8" s="733">
        <v>11639.28185863792</v>
      </c>
      <c r="T8" s="733">
        <v>11060.559770747963</v>
      </c>
      <c r="U8" s="733">
        <v>10409.784057097409</v>
      </c>
      <c r="V8" s="733">
        <v>10059.085915292188</v>
      </c>
      <c r="W8" s="733">
        <v>9315.2234583274912</v>
      </c>
      <c r="X8" s="733">
        <v>8452.223834110242</v>
      </c>
      <c r="Y8" s="733">
        <v>8115.0461745597122</v>
      </c>
      <c r="Z8" s="733">
        <v>8044.603201636266</v>
      </c>
      <c r="AA8" s="733">
        <v>8177.8947597338611</v>
      </c>
      <c r="AB8" s="733">
        <v>8316.0858666700206</v>
      </c>
      <c r="AC8" s="733">
        <v>8675.5626775016754</v>
      </c>
      <c r="AD8" s="733">
        <v>8968.0660533231949</v>
      </c>
      <c r="AE8" s="733">
        <v>9427.1717100234146</v>
      </c>
      <c r="AF8" s="733">
        <v>8381.9021068924067</v>
      </c>
      <c r="AG8" s="734">
        <v>9280.1683280400011</v>
      </c>
    </row>
    <row r="9" spans="1:36">
      <c r="A9" s="735" t="s">
        <v>11</v>
      </c>
      <c r="B9" s="736">
        <v>1127.3103254816547</v>
      </c>
      <c r="C9" s="737">
        <v>1122.0358535426733</v>
      </c>
      <c r="D9" s="737">
        <v>1123.9648081769997</v>
      </c>
      <c r="E9" s="737">
        <v>1130.8484707277846</v>
      </c>
      <c r="F9" s="737">
        <v>1119.9667492662777</v>
      </c>
      <c r="G9" s="737">
        <v>1110.9312345594385</v>
      </c>
      <c r="H9" s="737">
        <v>1107.3877591273683</v>
      </c>
      <c r="I9" s="737">
        <v>1174.3983596048161</v>
      </c>
      <c r="J9" s="737">
        <v>1246.0624539828666</v>
      </c>
      <c r="K9" s="737">
        <v>1235.6937686467709</v>
      </c>
      <c r="L9" s="737">
        <v>1236.189235747702</v>
      </c>
      <c r="M9" s="737">
        <v>1243.9599665405426</v>
      </c>
      <c r="N9" s="737">
        <v>1272.2460824456598</v>
      </c>
      <c r="O9" s="737">
        <v>1217.7967576321525</v>
      </c>
      <c r="P9" s="737">
        <v>1205.8248678685563</v>
      </c>
      <c r="Q9" s="737">
        <v>1171.3177720860438</v>
      </c>
      <c r="R9" s="737">
        <v>1088.6547056234615</v>
      </c>
      <c r="S9" s="737">
        <v>1033.9201376135529</v>
      </c>
      <c r="T9" s="737">
        <v>987.45952178736911</v>
      </c>
      <c r="U9" s="737">
        <v>977.33252406030704</v>
      </c>
      <c r="V9" s="737">
        <v>1043.2161972434849</v>
      </c>
      <c r="W9" s="737">
        <v>1052.2797294956822</v>
      </c>
      <c r="X9" s="737">
        <v>1118.7616187437222</v>
      </c>
      <c r="Y9" s="737">
        <v>1118.8000563990076</v>
      </c>
      <c r="Z9" s="737">
        <v>1039.8788719271136</v>
      </c>
      <c r="AA9" s="737">
        <v>1098.3139907211007</v>
      </c>
      <c r="AB9" s="737">
        <v>970.41563916041832</v>
      </c>
      <c r="AC9" s="737">
        <v>1057.2311496244774</v>
      </c>
      <c r="AD9" s="737">
        <v>1104.3668244068713</v>
      </c>
      <c r="AE9" s="737">
        <v>1155.9149667787724</v>
      </c>
      <c r="AF9" s="737">
        <v>1049.7791633639054</v>
      </c>
      <c r="AG9" s="738">
        <v>1142.9999485623894</v>
      </c>
    </row>
    <row r="10" spans="1:36" s="721" customFormat="1" ht="22.5">
      <c r="A10" s="739" t="s">
        <v>42</v>
      </c>
      <c r="B10" s="740">
        <v>23982.855412502584</v>
      </c>
      <c r="C10" s="741">
        <v>23172.603019062502</v>
      </c>
      <c r="D10" s="741">
        <v>22856.550167953126</v>
      </c>
      <c r="E10" s="741">
        <v>22230.213173297012</v>
      </c>
      <c r="F10" s="741">
        <v>20939.197151500364</v>
      </c>
      <c r="G10" s="741">
        <v>20386.811477118401</v>
      </c>
      <c r="H10" s="741">
        <v>19566.347958027385</v>
      </c>
      <c r="I10" s="741">
        <v>19560.924990329535</v>
      </c>
      <c r="J10" s="741">
        <v>19503.664794182256</v>
      </c>
      <c r="K10" s="741">
        <v>19350.201152528007</v>
      </c>
      <c r="L10" s="741">
        <v>18394.568758350051</v>
      </c>
      <c r="M10" s="741">
        <v>18038.342359528931</v>
      </c>
      <c r="N10" s="741">
        <v>17392.269565123384</v>
      </c>
      <c r="O10" s="741">
        <v>16381.823561301309</v>
      </c>
      <c r="P10" s="741">
        <v>15443.339848451413</v>
      </c>
      <c r="Q10" s="741">
        <v>14578.196121125542</v>
      </c>
      <c r="R10" s="741">
        <v>13412.871752198378</v>
      </c>
      <c r="S10" s="741">
        <v>12673.201996251473</v>
      </c>
      <c r="T10" s="741">
        <v>12048.019292535331</v>
      </c>
      <c r="U10" s="741">
        <v>11387.116581157716</v>
      </c>
      <c r="V10" s="741">
        <v>11102.302112535672</v>
      </c>
      <c r="W10" s="741">
        <v>10367.503187823173</v>
      </c>
      <c r="X10" s="741">
        <v>9570.9854528539636</v>
      </c>
      <c r="Y10" s="741">
        <v>9233.8462309587194</v>
      </c>
      <c r="Z10" s="741">
        <v>9084.4820735633803</v>
      </c>
      <c r="AA10" s="741">
        <v>9276.2087504549618</v>
      </c>
      <c r="AB10" s="741">
        <v>9286.501505830438</v>
      </c>
      <c r="AC10" s="741">
        <v>9732.7938271261519</v>
      </c>
      <c r="AD10" s="741">
        <v>10072.432877730065</v>
      </c>
      <c r="AE10" s="741">
        <v>10583.086676802188</v>
      </c>
      <c r="AF10" s="741">
        <v>9431.6812702563111</v>
      </c>
      <c r="AG10" s="742">
        <v>10423.168276602391</v>
      </c>
    </row>
    <row r="11" spans="1:36" s="903" customFormat="1" ht="14.1" customHeight="1">
      <c r="A11" s="899" t="s">
        <v>867</v>
      </c>
      <c r="B11" s="900">
        <v>382.40118394692911</v>
      </c>
      <c r="C11" s="901">
        <v>389.4405393095912</v>
      </c>
      <c r="D11" s="901">
        <v>396.60947723110002</v>
      </c>
      <c r="E11" s="901">
        <v>403.91038310595428</v>
      </c>
      <c r="F11" s="901">
        <v>411.34568623970819</v>
      </c>
      <c r="G11" s="901">
        <v>418.91786065729912</v>
      </c>
      <c r="H11" s="901">
        <v>426.62942592625541</v>
      </c>
      <c r="I11" s="901">
        <v>433.58324698920893</v>
      </c>
      <c r="J11" s="901">
        <v>442.01302120095829</v>
      </c>
      <c r="K11" s="901">
        <v>450.7025469288929</v>
      </c>
      <c r="L11" s="901">
        <v>448.3933461714463</v>
      </c>
      <c r="M11" s="901">
        <v>452.94377026232149</v>
      </c>
      <c r="N11" s="901">
        <v>477.5822161531259</v>
      </c>
      <c r="O11" s="901">
        <v>478.80715722030556</v>
      </c>
      <c r="P11" s="901">
        <v>487.60235099851508</v>
      </c>
      <c r="Q11" s="901">
        <v>476.95628378729805</v>
      </c>
      <c r="R11" s="901">
        <v>478.17915409526694</v>
      </c>
      <c r="S11" s="901">
        <v>479.40607</v>
      </c>
      <c r="T11" s="901">
        <v>496.81354350000004</v>
      </c>
      <c r="U11" s="901">
        <v>503.16507299999995</v>
      </c>
      <c r="V11" s="901">
        <v>503.16507299999995</v>
      </c>
      <c r="W11" s="901">
        <v>515.26319899999999</v>
      </c>
      <c r="X11" s="901">
        <v>520.26869250000004</v>
      </c>
      <c r="Y11" s="901">
        <v>523.47803250000004</v>
      </c>
      <c r="Z11" s="901">
        <v>526.75296550000007</v>
      </c>
      <c r="AA11" s="901">
        <v>529.69948850000003</v>
      </c>
      <c r="AB11" s="901">
        <v>532.57899450000002</v>
      </c>
      <c r="AC11" s="901">
        <v>536.5034495000001</v>
      </c>
      <c r="AD11" s="901">
        <v>540.32684500000005</v>
      </c>
      <c r="AE11" s="901">
        <v>544.5</v>
      </c>
      <c r="AF11" s="901">
        <v>546.58714950000001</v>
      </c>
      <c r="AG11" s="902">
        <v>550.10678800000005</v>
      </c>
    </row>
    <row r="12" spans="1:36" s="903" customFormat="1" ht="14.1" customHeight="1">
      <c r="A12" s="904" t="s">
        <v>868</v>
      </c>
      <c r="B12" s="900">
        <v>13</v>
      </c>
      <c r="C12" s="901">
        <v>31.2</v>
      </c>
      <c r="D12" s="901">
        <v>12.6</v>
      </c>
      <c r="E12" s="901">
        <v>14.4</v>
      </c>
      <c r="F12" s="901">
        <v>13.5</v>
      </c>
      <c r="G12" s="901">
        <v>13.5</v>
      </c>
      <c r="H12" s="901">
        <v>17</v>
      </c>
      <c r="I12" s="901">
        <v>19</v>
      </c>
      <c r="J12" s="901">
        <v>17</v>
      </c>
      <c r="K12" s="901">
        <v>25.5</v>
      </c>
      <c r="L12" s="901">
        <v>15.81</v>
      </c>
      <c r="M12" s="901">
        <v>20.711100000000002</v>
      </c>
      <c r="N12" s="901">
        <v>10.715</v>
      </c>
      <c r="O12" s="901">
        <v>11.14</v>
      </c>
      <c r="P12" s="901">
        <v>9.9830000000000005</v>
      </c>
      <c r="Q12" s="901">
        <v>11.456</v>
      </c>
      <c r="R12" s="901">
        <v>13.848000000000001</v>
      </c>
      <c r="S12" s="901">
        <v>13.611000000000001</v>
      </c>
      <c r="T12" s="901">
        <v>11.372999999999996</v>
      </c>
      <c r="U12" s="901">
        <v>12.068999999999996</v>
      </c>
      <c r="V12" s="901">
        <v>16.940000000000001</v>
      </c>
      <c r="W12" s="901">
        <v>11.741</v>
      </c>
      <c r="X12" s="901">
        <v>11.957000000000001</v>
      </c>
      <c r="Y12" s="901">
        <v>11.957000000000001</v>
      </c>
      <c r="Z12" s="901">
        <v>12.701986754966889</v>
      </c>
      <c r="AA12" s="901">
        <v>12.60927152317881</v>
      </c>
      <c r="AB12" s="901">
        <v>12.377483443708609</v>
      </c>
      <c r="AC12" s="901">
        <v>11.612582781456954</v>
      </c>
      <c r="AD12" s="901">
        <v>11</v>
      </c>
      <c r="AE12" s="901">
        <v>14.226800000000001</v>
      </c>
      <c r="AF12" s="901">
        <v>15.381571045210682</v>
      </c>
      <c r="AG12" s="905">
        <v>16.081081081081081</v>
      </c>
    </row>
    <row r="13" spans="1:36" s="903" customFormat="1" ht="14.1" customHeight="1">
      <c r="A13" s="904" t="s">
        <v>869</v>
      </c>
      <c r="B13" s="900">
        <v>-147.65659644951302</v>
      </c>
      <c r="C13" s="901">
        <v>-50.543558372093685</v>
      </c>
      <c r="D13" s="901">
        <v>286.74035481577448</v>
      </c>
      <c r="E13" s="901">
        <v>-18.623556402966642</v>
      </c>
      <c r="F13" s="901">
        <v>229.35716225993019</v>
      </c>
      <c r="G13" s="901">
        <v>-173.5293377757007</v>
      </c>
      <c r="H13" s="901">
        <v>40.122616046359326</v>
      </c>
      <c r="I13" s="901">
        <v>-375.10823731874189</v>
      </c>
      <c r="J13" s="901">
        <v>-647.6848153832143</v>
      </c>
      <c r="K13" s="901">
        <v>-605.84069945690135</v>
      </c>
      <c r="L13" s="901">
        <v>-563.33210452150161</v>
      </c>
      <c r="M13" s="901">
        <v>-575.23722979125523</v>
      </c>
      <c r="N13" s="901">
        <v>-625.91678127650812</v>
      </c>
      <c r="O13" s="901">
        <v>-595.64071852161578</v>
      </c>
      <c r="P13" s="901">
        <v>-436.12819944992771</v>
      </c>
      <c r="Q13" s="901">
        <v>-530.06540491284068</v>
      </c>
      <c r="R13" s="901">
        <v>-223.49590629364502</v>
      </c>
      <c r="S13" s="901">
        <v>-110.98206625147395</v>
      </c>
      <c r="T13" s="901">
        <v>-567.98783603533047</v>
      </c>
      <c r="U13" s="901">
        <v>-304.84365415771572</v>
      </c>
      <c r="V13" s="901">
        <v>-742.79218553567262</v>
      </c>
      <c r="W13" s="901">
        <v>-558.02338682317168</v>
      </c>
      <c r="X13" s="901">
        <v>-437.32814535396574</v>
      </c>
      <c r="Y13" s="901">
        <v>-405.83526345871906</v>
      </c>
      <c r="Z13" s="901">
        <v>-255.9770258183471</v>
      </c>
      <c r="AA13" s="901">
        <v>-308.64351047814125</v>
      </c>
      <c r="AB13" s="901">
        <v>-69.009983774145439</v>
      </c>
      <c r="AC13" s="901">
        <v>-141.38385940760963</v>
      </c>
      <c r="AD13" s="901">
        <v>-91.156722730065667</v>
      </c>
      <c r="AE13" s="901">
        <v>155.97852319781123</v>
      </c>
      <c r="AF13" s="901">
        <v>-234.09599080152111</v>
      </c>
      <c r="AG13" s="905">
        <v>815.64485431652793</v>
      </c>
    </row>
    <row r="14" spans="1:36">
      <c r="A14" s="743" t="s">
        <v>43</v>
      </c>
      <c r="B14" s="740">
        <v>24230.6</v>
      </c>
      <c r="C14" s="741">
        <v>23542.7</v>
      </c>
      <c r="D14" s="741">
        <v>23552.5</v>
      </c>
      <c r="E14" s="741">
        <v>22629.9</v>
      </c>
      <c r="F14" s="741">
        <v>21593.4</v>
      </c>
      <c r="G14" s="741">
        <v>20645.7</v>
      </c>
      <c r="H14" s="741">
        <v>20050.099999999999</v>
      </c>
      <c r="I14" s="741">
        <v>19638.400000000001</v>
      </c>
      <c r="J14" s="741">
        <v>19314.992999999999</v>
      </c>
      <c r="K14" s="741">
        <v>19220.562999999998</v>
      </c>
      <c r="L14" s="741">
        <v>18295.439999999999</v>
      </c>
      <c r="M14" s="741">
        <v>17936.759999999998</v>
      </c>
      <c r="N14" s="741">
        <v>17254.650000000001</v>
      </c>
      <c r="O14" s="741">
        <v>16276.13</v>
      </c>
      <c r="P14" s="741">
        <v>15504.797</v>
      </c>
      <c r="Q14" s="741">
        <v>14536.543</v>
      </c>
      <c r="R14" s="741">
        <v>13681.403</v>
      </c>
      <c r="S14" s="741">
        <v>13055.236999999999</v>
      </c>
      <c r="T14" s="741">
        <v>11988.218000000001</v>
      </c>
      <c r="U14" s="741">
        <v>11597.507</v>
      </c>
      <c r="V14" s="741">
        <v>10879.615</v>
      </c>
      <c r="W14" s="741">
        <v>10336.484</v>
      </c>
      <c r="X14" s="741">
        <v>9665.882999999998</v>
      </c>
      <c r="Y14" s="741">
        <v>9363.4459999999999</v>
      </c>
      <c r="Z14" s="741">
        <v>9367.9599999999991</v>
      </c>
      <c r="AA14" s="741">
        <v>9509.8739999999998</v>
      </c>
      <c r="AB14" s="741">
        <v>9762.4480000000003</v>
      </c>
      <c r="AC14" s="741">
        <v>10139.526</v>
      </c>
      <c r="AD14" s="741">
        <v>10532.602999999999</v>
      </c>
      <c r="AE14" s="741">
        <v>11297.791999999999</v>
      </c>
      <c r="AF14" s="741">
        <v>9759.5540000000001</v>
      </c>
      <c r="AG14" s="744">
        <v>11805.001</v>
      </c>
    </row>
    <row r="15" spans="1:36">
      <c r="A15" s="745"/>
      <c r="B15" s="733"/>
      <c r="C15" s="733"/>
      <c r="D15" s="733"/>
      <c r="E15" s="733"/>
      <c r="F15" s="733"/>
      <c r="G15" s="733"/>
      <c r="H15" s="733"/>
      <c r="I15" s="733"/>
      <c r="J15" s="733"/>
      <c r="K15" s="733"/>
      <c r="L15" s="733"/>
      <c r="M15" s="733"/>
      <c r="N15" s="733"/>
      <c r="O15" s="733"/>
      <c r="P15" s="733"/>
      <c r="Q15" s="733"/>
      <c r="R15" s="733"/>
      <c r="S15" s="733"/>
      <c r="T15" s="733"/>
      <c r="U15" s="733"/>
      <c r="V15" s="733"/>
      <c r="W15" s="733"/>
      <c r="X15" s="733"/>
      <c r="Y15" s="733"/>
      <c r="Z15" s="733"/>
      <c r="AA15" s="733"/>
      <c r="AB15" s="733"/>
      <c r="AC15" s="733"/>
      <c r="AD15" s="746"/>
      <c r="AE15" s="746"/>
      <c r="AF15" s="746"/>
      <c r="AG15" s="746"/>
      <c r="AH15" s="746"/>
      <c r="AI15" s="746"/>
      <c r="AJ15" s="746"/>
    </row>
    <row r="16" spans="1:36">
      <c r="A16" s="745"/>
      <c r="B16" s="733"/>
      <c r="C16" s="733"/>
      <c r="D16" s="733"/>
      <c r="E16" s="733"/>
      <c r="F16" s="733"/>
      <c r="G16" s="733"/>
      <c r="H16" s="733"/>
      <c r="I16" s="733"/>
      <c r="J16" s="733"/>
      <c r="K16" s="733"/>
      <c r="L16" s="733"/>
      <c r="M16" s="733"/>
      <c r="N16" s="733"/>
      <c r="O16" s="733"/>
      <c r="P16" s="733"/>
      <c r="Q16" s="733"/>
      <c r="R16" s="733"/>
      <c r="S16" s="733"/>
      <c r="T16" s="733"/>
      <c r="U16" s="733"/>
      <c r="V16" s="733"/>
      <c r="W16" s="733"/>
      <c r="X16" s="733"/>
      <c r="Y16" s="733"/>
      <c r="Z16" s="733"/>
      <c r="AA16" s="733"/>
      <c r="AB16" s="733"/>
      <c r="AC16" s="733"/>
      <c r="AD16" s="746"/>
      <c r="AE16" s="746"/>
      <c r="AF16" s="746"/>
      <c r="AG16" s="746"/>
      <c r="AH16" s="746"/>
      <c r="AI16" s="746"/>
      <c r="AJ16" s="746"/>
    </row>
    <row r="17" spans="1:33">
      <c r="A17" s="804" t="s">
        <v>28</v>
      </c>
      <c r="B17" s="718">
        <v>1990</v>
      </c>
      <c r="C17" s="719">
        <v>1991</v>
      </c>
      <c r="D17" s="719">
        <v>1992</v>
      </c>
      <c r="E17" s="719">
        <v>1993</v>
      </c>
      <c r="F17" s="719">
        <v>1994</v>
      </c>
      <c r="G17" s="719">
        <v>1995</v>
      </c>
      <c r="H17" s="719">
        <v>1996</v>
      </c>
      <c r="I17" s="719">
        <v>1997</v>
      </c>
      <c r="J17" s="719">
        <v>1998</v>
      </c>
      <c r="K17" s="719">
        <v>1999</v>
      </c>
      <c r="L17" s="719">
        <v>2000</v>
      </c>
      <c r="M17" s="719">
        <v>2001</v>
      </c>
      <c r="N17" s="719">
        <v>2002</v>
      </c>
      <c r="O17" s="719">
        <v>2003</v>
      </c>
      <c r="P17" s="719">
        <v>2004</v>
      </c>
      <c r="Q17" s="719">
        <v>2005</v>
      </c>
      <c r="R17" s="719">
        <v>2006</v>
      </c>
      <c r="S17" s="719">
        <v>2007</v>
      </c>
      <c r="T17" s="719">
        <v>2008</v>
      </c>
      <c r="U17" s="719">
        <v>2009</v>
      </c>
      <c r="V17" s="719">
        <v>2010</v>
      </c>
      <c r="W17" s="719">
        <v>2011</v>
      </c>
      <c r="X17" s="719">
        <v>2012</v>
      </c>
      <c r="Y17" s="719">
        <v>2013</v>
      </c>
      <c r="Z17" s="719">
        <v>2014</v>
      </c>
      <c r="AA17" s="719">
        <v>2015</v>
      </c>
      <c r="AB17" s="719">
        <v>2016</v>
      </c>
      <c r="AC17" s="719">
        <v>2017</v>
      </c>
      <c r="AD17" s="719">
        <v>2018</v>
      </c>
      <c r="AE17" s="719">
        <v>2019</v>
      </c>
      <c r="AF17" s="719">
        <v>2020</v>
      </c>
      <c r="AG17" s="720">
        <v>2021</v>
      </c>
    </row>
    <row r="18" spans="1:33">
      <c r="A18" s="727" t="s">
        <v>13</v>
      </c>
      <c r="B18" s="728">
        <v>0</v>
      </c>
      <c r="C18" s="729">
        <v>0</v>
      </c>
      <c r="D18" s="729">
        <v>0</v>
      </c>
      <c r="E18" s="729">
        <v>0</v>
      </c>
      <c r="F18" s="729">
        <v>0</v>
      </c>
      <c r="G18" s="729">
        <v>0</v>
      </c>
      <c r="H18" s="729">
        <v>0</v>
      </c>
      <c r="I18" s="729">
        <v>0</v>
      </c>
      <c r="J18" s="729">
        <v>0</v>
      </c>
      <c r="K18" s="729">
        <v>0</v>
      </c>
      <c r="L18" s="729">
        <v>0</v>
      </c>
      <c r="M18" s="729">
        <v>0</v>
      </c>
      <c r="N18" s="729">
        <v>0</v>
      </c>
      <c r="O18" s="729">
        <v>0</v>
      </c>
      <c r="P18" s="729">
        <v>0</v>
      </c>
      <c r="Q18" s="729">
        <v>0</v>
      </c>
      <c r="R18" s="729">
        <v>0</v>
      </c>
      <c r="S18" s="729">
        <v>0</v>
      </c>
      <c r="T18" s="729">
        <v>0</v>
      </c>
      <c r="U18" s="729">
        <v>0</v>
      </c>
      <c r="V18" s="729">
        <v>0</v>
      </c>
      <c r="W18" s="729">
        <v>0</v>
      </c>
      <c r="X18" s="729">
        <v>0</v>
      </c>
      <c r="Y18" s="729">
        <v>0</v>
      </c>
      <c r="Z18" s="729">
        <v>0</v>
      </c>
      <c r="AA18" s="729">
        <v>0</v>
      </c>
      <c r="AB18" s="729">
        <v>0</v>
      </c>
      <c r="AC18" s="729">
        <v>0</v>
      </c>
      <c r="AD18" s="729">
        <v>0</v>
      </c>
      <c r="AE18" s="729">
        <v>0</v>
      </c>
      <c r="AF18" s="729">
        <v>0</v>
      </c>
      <c r="AG18" s="730">
        <v>0</v>
      </c>
    </row>
    <row r="19" spans="1:33">
      <c r="A19" s="727" t="s">
        <v>4</v>
      </c>
      <c r="B19" s="728">
        <v>5040.3846296749507</v>
      </c>
      <c r="C19" s="729">
        <v>5701.5336632069047</v>
      </c>
      <c r="D19" s="729">
        <v>6350.2680268936128</v>
      </c>
      <c r="E19" s="729">
        <v>6953.3830470072598</v>
      </c>
      <c r="F19" s="729">
        <v>7871.5475308036548</v>
      </c>
      <c r="G19" s="729">
        <v>8967.7792668579241</v>
      </c>
      <c r="H19" s="729">
        <v>9690.3446542715956</v>
      </c>
      <c r="I19" s="729">
        <v>10070.490873962273</v>
      </c>
      <c r="J19" s="729">
        <v>10940.599691049272</v>
      </c>
      <c r="K19" s="729">
        <v>11712.284596647143</v>
      </c>
      <c r="L19" s="729">
        <v>12274.909092495367</v>
      </c>
      <c r="M19" s="729">
        <v>13545.454850200833</v>
      </c>
      <c r="N19" s="729">
        <v>14299.302184401808</v>
      </c>
      <c r="O19" s="729">
        <v>15138.460080553003</v>
      </c>
      <c r="P19" s="729">
        <v>15746.145036690428</v>
      </c>
      <c r="Q19" s="729">
        <v>16095.324979826653</v>
      </c>
      <c r="R19" s="729">
        <v>16885.444826133957</v>
      </c>
      <c r="S19" s="729">
        <v>17855.157529822576</v>
      </c>
      <c r="T19" s="729">
        <v>18289.297048264812</v>
      </c>
      <c r="U19" s="729">
        <v>19111.742018090452</v>
      </c>
      <c r="V19" s="729">
        <v>19728.209247329945</v>
      </c>
      <c r="W19" s="729">
        <v>19934.471274994012</v>
      </c>
      <c r="X19" s="729">
        <v>20461.939911707806</v>
      </c>
      <c r="Y19" s="729">
        <v>20291.044026278687</v>
      </c>
      <c r="Z19" s="729">
        <v>20603.243215140967</v>
      </c>
      <c r="AA19" s="729">
        <v>20764.237608809472</v>
      </c>
      <c r="AB19" s="729">
        <v>20566.447058301899</v>
      </c>
      <c r="AC19" s="729">
        <v>20364.880087195364</v>
      </c>
      <c r="AD19" s="729">
        <v>19583.752217889261</v>
      </c>
      <c r="AE19" s="729">
        <v>18983.632100186172</v>
      </c>
      <c r="AF19" s="729">
        <v>15332.898762453906</v>
      </c>
      <c r="AG19" s="730">
        <v>15898.085539208791</v>
      </c>
    </row>
    <row r="20" spans="1:33">
      <c r="A20" s="727" t="s">
        <v>7</v>
      </c>
      <c r="B20" s="728">
        <v>3826.0207439999999</v>
      </c>
      <c r="C20" s="729">
        <v>4291.7175000000007</v>
      </c>
      <c r="D20" s="729">
        <v>4700.0741760000001</v>
      </c>
      <c r="E20" s="729">
        <v>5056.1295120000004</v>
      </c>
      <c r="F20" s="729">
        <v>5394.3422399999999</v>
      </c>
      <c r="G20" s="729">
        <v>5662.0594799999999</v>
      </c>
      <c r="H20" s="729">
        <v>5834.6265600000006</v>
      </c>
      <c r="I20" s="729">
        <v>6012.0392228094179</v>
      </c>
      <c r="J20" s="729">
        <v>6154.5546157764738</v>
      </c>
      <c r="K20" s="729">
        <v>6269.8430732973256</v>
      </c>
      <c r="L20" s="729">
        <v>6260.8806271335025</v>
      </c>
      <c r="M20" s="729">
        <v>6362.4299534223446</v>
      </c>
      <c r="N20" s="729">
        <v>6425.9159122955853</v>
      </c>
      <c r="O20" s="729">
        <v>6420.1487885504721</v>
      </c>
      <c r="P20" s="729">
        <v>6352.4817441009291</v>
      </c>
      <c r="Q20" s="729">
        <v>6286.2607373865931</v>
      </c>
      <c r="R20" s="729">
        <v>6154.1392971731775</v>
      </c>
      <c r="S20" s="729">
        <v>6086.6570126938786</v>
      </c>
      <c r="T20" s="729">
        <v>5961.2084695180338</v>
      </c>
      <c r="U20" s="729">
        <v>5945.4232266707832</v>
      </c>
      <c r="V20" s="729">
        <v>6063.2990435971697</v>
      </c>
      <c r="W20" s="729">
        <v>6154.3047040227557</v>
      </c>
      <c r="X20" s="729">
        <v>6047.8192718154842</v>
      </c>
      <c r="Y20" s="729">
        <v>6069.5804463867735</v>
      </c>
      <c r="Z20" s="729">
        <v>6148.2540330202028</v>
      </c>
      <c r="AA20" s="729">
        <v>6290.8740020906462</v>
      </c>
      <c r="AB20" s="729">
        <v>6362.5684522581887</v>
      </c>
      <c r="AC20" s="729">
        <v>6393.8490027865819</v>
      </c>
      <c r="AD20" s="729">
        <v>6444.5185278850522</v>
      </c>
      <c r="AE20" s="729">
        <v>6344.6871694538995</v>
      </c>
      <c r="AF20" s="729">
        <v>5529.2029330866608</v>
      </c>
      <c r="AG20" s="730">
        <v>6002.8668358817276</v>
      </c>
    </row>
    <row r="21" spans="1:33">
      <c r="A21" s="731" t="s">
        <v>27</v>
      </c>
      <c r="B21" s="732">
        <v>8866.4053736749502</v>
      </c>
      <c r="C21" s="733">
        <v>9993.2511632069054</v>
      </c>
      <c r="D21" s="733">
        <v>11050.342202893613</v>
      </c>
      <c r="E21" s="733">
        <v>12009.51255900726</v>
      </c>
      <c r="F21" s="733">
        <v>13265.889770803655</v>
      </c>
      <c r="G21" s="733">
        <v>14629.838746857924</v>
      </c>
      <c r="H21" s="733">
        <v>15524.971214271596</v>
      </c>
      <c r="I21" s="733">
        <v>16082.53009677169</v>
      </c>
      <c r="J21" s="733">
        <v>17095.154306825745</v>
      </c>
      <c r="K21" s="733">
        <v>17982.127669944468</v>
      </c>
      <c r="L21" s="733">
        <v>18535.789719628869</v>
      </c>
      <c r="M21" s="733">
        <v>19907.884803623179</v>
      </c>
      <c r="N21" s="733">
        <v>20725.218096697394</v>
      </c>
      <c r="O21" s="733">
        <v>21558.608869103475</v>
      </c>
      <c r="P21" s="733">
        <v>22098.626780791357</v>
      </c>
      <c r="Q21" s="733">
        <v>22381.585717213246</v>
      </c>
      <c r="R21" s="733">
        <v>23039.584123307133</v>
      </c>
      <c r="S21" s="733">
        <v>23941.814542516455</v>
      </c>
      <c r="T21" s="733">
        <v>24250.505517782847</v>
      </c>
      <c r="U21" s="733">
        <v>25057.165244761236</v>
      </c>
      <c r="V21" s="733">
        <v>25791.508290927115</v>
      </c>
      <c r="W21" s="733">
        <v>26088.775979016769</v>
      </c>
      <c r="X21" s="733">
        <v>26509.759183523289</v>
      </c>
      <c r="Y21" s="733">
        <v>26360.624472665462</v>
      </c>
      <c r="Z21" s="733">
        <v>26751.497248161169</v>
      </c>
      <c r="AA21" s="733">
        <v>27055.111610900116</v>
      </c>
      <c r="AB21" s="733">
        <v>26929.015510560086</v>
      </c>
      <c r="AC21" s="733">
        <v>26758.729089981945</v>
      </c>
      <c r="AD21" s="733">
        <v>26028.270745774313</v>
      </c>
      <c r="AE21" s="733">
        <v>25328.319269640073</v>
      </c>
      <c r="AF21" s="733">
        <v>20862.101695540565</v>
      </c>
      <c r="AG21" s="734">
        <v>21900.952375090517</v>
      </c>
    </row>
    <row r="22" spans="1:33">
      <c r="A22" s="727" t="s">
        <v>11</v>
      </c>
      <c r="B22" s="728">
        <v>274.79746818234202</v>
      </c>
      <c r="C22" s="729">
        <v>278.0303993323397</v>
      </c>
      <c r="D22" s="729">
        <v>280.28421630793463</v>
      </c>
      <c r="E22" s="729">
        <v>283.58505876348892</v>
      </c>
      <c r="F22" s="729">
        <v>296.71889362817262</v>
      </c>
      <c r="G22" s="729">
        <v>313.87222016257704</v>
      </c>
      <c r="H22" s="729">
        <v>326.32856512450212</v>
      </c>
      <c r="I22" s="729">
        <v>365.0990923981704</v>
      </c>
      <c r="J22" s="729">
        <v>436.45580152018965</v>
      </c>
      <c r="K22" s="729">
        <v>464.40538110468032</v>
      </c>
      <c r="L22" s="729">
        <v>509.57702369938227</v>
      </c>
      <c r="M22" s="729">
        <v>576.69735727339321</v>
      </c>
      <c r="N22" s="729">
        <v>628.9129295885275</v>
      </c>
      <c r="O22" s="729">
        <v>665.00548523674536</v>
      </c>
      <c r="P22" s="729">
        <v>700.02253016784721</v>
      </c>
      <c r="Q22" s="729">
        <v>785.97817355158395</v>
      </c>
      <c r="R22" s="729">
        <v>913.16689962731971</v>
      </c>
      <c r="S22" s="729">
        <v>1066.7928617404609</v>
      </c>
      <c r="T22" s="729">
        <v>1013.0993609289148</v>
      </c>
      <c r="U22" s="729">
        <v>1027.5926729769665</v>
      </c>
      <c r="V22" s="729">
        <v>1097.7454916693368</v>
      </c>
      <c r="W22" s="729">
        <v>1120.2169372673736</v>
      </c>
      <c r="X22" s="729">
        <v>1116.7871715214947</v>
      </c>
      <c r="Y22" s="729">
        <v>1064.9021854457167</v>
      </c>
      <c r="Z22" s="729">
        <v>1094.3962946131976</v>
      </c>
      <c r="AA22" s="729">
        <v>1017.6138253373217</v>
      </c>
      <c r="AB22" s="729">
        <v>1099.1078051130319</v>
      </c>
      <c r="AC22" s="729">
        <v>1171.5418462480857</v>
      </c>
      <c r="AD22" s="729">
        <v>1178.4857140083363</v>
      </c>
      <c r="AE22" s="729">
        <v>1145.977599510348</v>
      </c>
      <c r="AF22" s="729">
        <v>951.42620161749755</v>
      </c>
      <c r="AG22" s="730">
        <v>1035.9132067595963</v>
      </c>
    </row>
    <row r="23" spans="1:33" s="751" customFormat="1">
      <c r="A23" s="747" t="s">
        <v>29</v>
      </c>
      <c r="B23" s="748">
        <v>9141.2028418572918</v>
      </c>
      <c r="C23" s="749">
        <v>10271.281562539245</v>
      </c>
      <c r="D23" s="749">
        <v>11330.626419201548</v>
      </c>
      <c r="E23" s="749">
        <v>12293.097617770749</v>
      </c>
      <c r="F23" s="749">
        <v>13562.608664431827</v>
      </c>
      <c r="G23" s="749">
        <v>14943.710967020501</v>
      </c>
      <c r="H23" s="749">
        <v>15851.299779396099</v>
      </c>
      <c r="I23" s="749">
        <v>16447.62918916986</v>
      </c>
      <c r="J23" s="749">
        <v>17531.610108345936</v>
      </c>
      <c r="K23" s="749">
        <v>18446.533051049148</v>
      </c>
      <c r="L23" s="749">
        <v>19045.36674332825</v>
      </c>
      <c r="M23" s="749">
        <v>20484.582160896571</v>
      </c>
      <c r="N23" s="749">
        <v>21354.131026285922</v>
      </c>
      <c r="O23" s="749">
        <v>22223.614354340221</v>
      </c>
      <c r="P23" s="749">
        <v>22798.649310959205</v>
      </c>
      <c r="Q23" s="749">
        <v>23167.563890764828</v>
      </c>
      <c r="R23" s="749">
        <v>23952.751022934452</v>
      </c>
      <c r="S23" s="749">
        <v>25008.607404256916</v>
      </c>
      <c r="T23" s="749">
        <v>25263.604878711762</v>
      </c>
      <c r="U23" s="749">
        <v>26084.757917738203</v>
      </c>
      <c r="V23" s="749">
        <v>26889.253782596454</v>
      </c>
      <c r="W23" s="749">
        <v>27208.992916284144</v>
      </c>
      <c r="X23" s="749">
        <v>27626.546355044782</v>
      </c>
      <c r="Y23" s="749">
        <v>27425.526658111179</v>
      </c>
      <c r="Z23" s="749">
        <v>27845.893542774367</v>
      </c>
      <c r="AA23" s="749">
        <v>28072.725436237437</v>
      </c>
      <c r="AB23" s="749">
        <v>28028.123315673118</v>
      </c>
      <c r="AC23" s="749">
        <v>27930.27093623003</v>
      </c>
      <c r="AD23" s="749">
        <v>27206.756459782649</v>
      </c>
      <c r="AE23" s="749">
        <v>26474.296869150421</v>
      </c>
      <c r="AF23" s="749">
        <v>21813.527897158063</v>
      </c>
      <c r="AG23" s="750">
        <v>22936.865581850114</v>
      </c>
    </row>
    <row r="24" spans="1:33">
      <c r="A24" s="727" t="s">
        <v>30</v>
      </c>
      <c r="B24" s="728">
        <v>8177.4215668941351</v>
      </c>
      <c r="C24" s="729">
        <v>8432.3398803210803</v>
      </c>
      <c r="D24" s="729">
        <v>8692.7498865072484</v>
      </c>
      <c r="E24" s="729">
        <v>8336.5719286292588</v>
      </c>
      <c r="F24" s="729">
        <v>8824.4347776889954</v>
      </c>
      <c r="G24" s="729">
        <v>8991.0160951704493</v>
      </c>
      <c r="H24" s="729">
        <v>8969.9053499999991</v>
      </c>
      <c r="I24" s="729">
        <v>9097.0543145620377</v>
      </c>
      <c r="J24" s="729">
        <v>9244.7694114454462</v>
      </c>
      <c r="K24" s="729">
        <v>9739.7773079550025</v>
      </c>
      <c r="L24" s="729">
        <v>9685.6507395624212</v>
      </c>
      <c r="M24" s="729">
        <v>9718.7466979432102</v>
      </c>
      <c r="N24" s="729">
        <v>9694.0219201799755</v>
      </c>
      <c r="O24" s="729">
        <v>9395.5716773147979</v>
      </c>
      <c r="P24" s="729">
        <v>9667.4883466080682</v>
      </c>
      <c r="Q24" s="729">
        <v>9494.266387905076</v>
      </c>
      <c r="R24" s="729">
        <v>9478.4280419670758</v>
      </c>
      <c r="S24" s="729">
        <v>9609.4362302317368</v>
      </c>
      <c r="T24" s="729">
        <v>9317.2021205745332</v>
      </c>
      <c r="U24" s="729">
        <v>8954.6162295489539</v>
      </c>
      <c r="V24" s="729">
        <v>8980.5725802839243</v>
      </c>
      <c r="W24" s="729">
        <v>9174.546949343814</v>
      </c>
      <c r="X24" s="729">
        <v>8930.7601605994314</v>
      </c>
      <c r="Y24" s="729">
        <v>8669.5588839793636</v>
      </c>
      <c r="Z24" s="729">
        <v>8515.954119265296</v>
      </c>
      <c r="AA24" s="729">
        <v>8493.9028899818695</v>
      </c>
      <c r="AB24" s="729">
        <v>8473.6978764921423</v>
      </c>
      <c r="AC24" s="729">
        <v>8666.8576249333564</v>
      </c>
      <c r="AD24" s="729">
        <v>8747.7334046972992</v>
      </c>
      <c r="AE24" s="729">
        <v>8528.6013339146102</v>
      </c>
      <c r="AF24" s="729">
        <v>7820.1730511877213</v>
      </c>
      <c r="AG24" s="730">
        <v>8392.9435505102083</v>
      </c>
    </row>
    <row r="25" spans="1:33">
      <c r="A25" s="727" t="s">
        <v>31</v>
      </c>
      <c r="B25" s="728">
        <v>674.88640000000009</v>
      </c>
      <c r="C25" s="729">
        <v>724.18766000000016</v>
      </c>
      <c r="D25" s="729">
        <v>733.54312799999991</v>
      </c>
      <c r="E25" s="729">
        <v>752.07547999999997</v>
      </c>
      <c r="F25" s="729">
        <v>764.27181599999994</v>
      </c>
      <c r="G25" s="729">
        <v>753.55054499999994</v>
      </c>
      <c r="H25" s="729">
        <v>763.42819000000009</v>
      </c>
      <c r="I25" s="729">
        <v>778.00905160745913</v>
      </c>
      <c r="J25" s="729">
        <v>790.58286553834262</v>
      </c>
      <c r="K25" s="729">
        <v>775.61695862114971</v>
      </c>
      <c r="L25" s="729">
        <v>799.90437240634606</v>
      </c>
      <c r="M25" s="729">
        <v>786.17741503985087</v>
      </c>
      <c r="N25" s="729">
        <v>781.57161778741056</v>
      </c>
      <c r="O25" s="729">
        <v>794.38455191628941</v>
      </c>
      <c r="P25" s="729">
        <v>816.12075897770137</v>
      </c>
      <c r="Q25" s="729">
        <v>838.96990631075039</v>
      </c>
      <c r="R25" s="729">
        <v>848.42885000879392</v>
      </c>
      <c r="S25" s="729">
        <v>882.51823979622247</v>
      </c>
      <c r="T25" s="729">
        <v>921.87983713003723</v>
      </c>
      <c r="U25" s="729">
        <v>917.91807214698656</v>
      </c>
      <c r="V25" s="729">
        <v>925.11649746397904</v>
      </c>
      <c r="W25" s="729">
        <v>923.65291254848921</v>
      </c>
      <c r="X25" s="729">
        <v>920.0574910788489</v>
      </c>
      <c r="Y25" s="729">
        <v>916.17653862852148</v>
      </c>
      <c r="Z25" s="729">
        <v>917.45385753729977</v>
      </c>
      <c r="AA25" s="729">
        <v>913.33025963382966</v>
      </c>
      <c r="AB25" s="729">
        <v>914.90203821801185</v>
      </c>
      <c r="AC25" s="729">
        <v>916.09372303556643</v>
      </c>
      <c r="AD25" s="729">
        <v>912.78371101056291</v>
      </c>
      <c r="AE25" s="729">
        <v>887.52380310034914</v>
      </c>
      <c r="AF25" s="729">
        <v>674.245015035699</v>
      </c>
      <c r="AG25" s="730">
        <v>704.99194543552267</v>
      </c>
    </row>
    <row r="26" spans="1:33" s="751" customFormat="1">
      <c r="A26" s="731" t="s">
        <v>32</v>
      </c>
      <c r="B26" s="732">
        <v>8852.3079668941355</v>
      </c>
      <c r="C26" s="733">
        <v>9156.5275403210799</v>
      </c>
      <c r="D26" s="733">
        <v>9426.2930145072478</v>
      </c>
      <c r="E26" s="733">
        <v>9088.6474086292583</v>
      </c>
      <c r="F26" s="733">
        <v>9588.7065936889958</v>
      </c>
      <c r="G26" s="733">
        <v>9744.5666401704493</v>
      </c>
      <c r="H26" s="733">
        <v>9733.3335399999996</v>
      </c>
      <c r="I26" s="733">
        <v>9875.0633661694974</v>
      </c>
      <c r="J26" s="733">
        <v>10035.352276983789</v>
      </c>
      <c r="K26" s="733">
        <v>10515.394266576151</v>
      </c>
      <c r="L26" s="733">
        <v>10485.555111968768</v>
      </c>
      <c r="M26" s="733">
        <v>10504.924112983061</v>
      </c>
      <c r="N26" s="733">
        <v>10475.593537967387</v>
      </c>
      <c r="O26" s="733">
        <v>10189.956229231087</v>
      </c>
      <c r="P26" s="733">
        <v>10483.609105585769</v>
      </c>
      <c r="Q26" s="733">
        <v>10333.236294215827</v>
      </c>
      <c r="R26" s="733">
        <v>10326.856891975869</v>
      </c>
      <c r="S26" s="733">
        <v>10491.954470027958</v>
      </c>
      <c r="T26" s="733">
        <v>10239.08195770457</v>
      </c>
      <c r="U26" s="733">
        <v>9872.5343016959414</v>
      </c>
      <c r="V26" s="733">
        <v>9905.6890777479039</v>
      </c>
      <c r="W26" s="733">
        <v>10098.199861892303</v>
      </c>
      <c r="X26" s="733">
        <v>9850.8176516782805</v>
      </c>
      <c r="Y26" s="733">
        <v>9585.735422607886</v>
      </c>
      <c r="Z26" s="733">
        <v>9433.4079768025949</v>
      </c>
      <c r="AA26" s="733">
        <v>9407.2331496156985</v>
      </c>
      <c r="AB26" s="733">
        <v>9388.5999147101538</v>
      </c>
      <c r="AC26" s="733">
        <v>9582.9513479689231</v>
      </c>
      <c r="AD26" s="733">
        <v>9660.5171157078621</v>
      </c>
      <c r="AE26" s="733">
        <v>9416.1251370149585</v>
      </c>
      <c r="AF26" s="733">
        <v>8494.4180662234212</v>
      </c>
      <c r="AG26" s="734">
        <v>9097.9354959457305</v>
      </c>
    </row>
    <row r="27" spans="1:33">
      <c r="A27" s="735" t="s">
        <v>12</v>
      </c>
      <c r="B27" s="736">
        <v>1274.9690806032434</v>
      </c>
      <c r="C27" s="737">
        <v>1407.6085628122623</v>
      </c>
      <c r="D27" s="737">
        <v>1539.5837337223261</v>
      </c>
      <c r="E27" s="737">
        <v>1670.8945933334273</v>
      </c>
      <c r="F27" s="737">
        <v>1801.54114164557</v>
      </c>
      <c r="G27" s="737">
        <v>1923.4135679058938</v>
      </c>
      <c r="H27" s="737">
        <v>2043.7657067561213</v>
      </c>
      <c r="I27" s="737">
        <v>2174.3287018578471</v>
      </c>
      <c r="J27" s="737">
        <v>2307.1872384725511</v>
      </c>
      <c r="K27" s="737">
        <v>2414.465682247615</v>
      </c>
      <c r="L27" s="737">
        <v>2560.0965406180035</v>
      </c>
      <c r="M27" s="737">
        <v>2637.3564891808401</v>
      </c>
      <c r="N27" s="737">
        <v>2737.6292684203472</v>
      </c>
      <c r="O27" s="737">
        <v>2769.9390702453807</v>
      </c>
      <c r="P27" s="737">
        <v>3060.2374131943493</v>
      </c>
      <c r="Q27" s="737">
        <v>3186.6705324210971</v>
      </c>
      <c r="R27" s="737">
        <v>3264.1154007585992</v>
      </c>
      <c r="S27" s="737">
        <v>3330.0017411823492</v>
      </c>
      <c r="T27" s="737">
        <v>3149.5124408590564</v>
      </c>
      <c r="U27" s="737">
        <v>2915.5975346817881</v>
      </c>
      <c r="V27" s="737">
        <v>3075.9245189217327</v>
      </c>
      <c r="W27" s="737">
        <v>3062.2751974500202</v>
      </c>
      <c r="X27" s="737">
        <v>2919.9321688291438</v>
      </c>
      <c r="Y27" s="737">
        <v>2927.4850586964922</v>
      </c>
      <c r="Z27" s="737">
        <v>3093.4509415301573</v>
      </c>
      <c r="AA27" s="737">
        <v>3272.5948078370502</v>
      </c>
      <c r="AB27" s="737">
        <v>3271.1202661743687</v>
      </c>
      <c r="AC27" s="737">
        <v>3602.6011102523316</v>
      </c>
      <c r="AD27" s="737">
        <v>3559.6014108806576</v>
      </c>
      <c r="AE27" s="737">
        <v>3511.1614930779733</v>
      </c>
      <c r="AF27" s="737">
        <v>3226.6281453077095</v>
      </c>
      <c r="AG27" s="738">
        <v>3363.7290902664854</v>
      </c>
    </row>
    <row r="28" spans="1:33" s="751" customFormat="1">
      <c r="A28" s="747" t="s">
        <v>33</v>
      </c>
      <c r="B28" s="748">
        <v>10127.277047497379</v>
      </c>
      <c r="C28" s="749">
        <v>10564.136103133342</v>
      </c>
      <c r="D28" s="749">
        <v>10965.876748229573</v>
      </c>
      <c r="E28" s="749">
        <v>10759.542001962685</v>
      </c>
      <c r="F28" s="749">
        <v>11390.247735334566</v>
      </c>
      <c r="G28" s="749">
        <v>11667.980208076344</v>
      </c>
      <c r="H28" s="749">
        <v>11777.099246756121</v>
      </c>
      <c r="I28" s="749">
        <v>12049.392068027344</v>
      </c>
      <c r="J28" s="749">
        <v>12342.539515456341</v>
      </c>
      <c r="K28" s="749">
        <v>12929.859948823767</v>
      </c>
      <c r="L28" s="749">
        <v>13045.651652586772</v>
      </c>
      <c r="M28" s="749">
        <v>13142.280602163901</v>
      </c>
      <c r="N28" s="749">
        <v>13213.222806387734</v>
      </c>
      <c r="O28" s="749">
        <v>12959.895299476468</v>
      </c>
      <c r="P28" s="749">
        <v>13543.846518780118</v>
      </c>
      <c r="Q28" s="749">
        <v>13519.906826636925</v>
      </c>
      <c r="R28" s="749">
        <v>13590.972292734468</v>
      </c>
      <c r="S28" s="749">
        <v>13821.956211210309</v>
      </c>
      <c r="T28" s="749">
        <v>13388.594398563626</v>
      </c>
      <c r="U28" s="749">
        <v>12788.13183637773</v>
      </c>
      <c r="V28" s="749">
        <v>12981.613596669637</v>
      </c>
      <c r="W28" s="749">
        <v>13160.475059342323</v>
      </c>
      <c r="X28" s="749">
        <v>12770.749820507424</v>
      </c>
      <c r="Y28" s="749">
        <v>12513.220481304379</v>
      </c>
      <c r="Z28" s="749">
        <v>12526.858918332753</v>
      </c>
      <c r="AA28" s="749">
        <v>12679.827957452748</v>
      </c>
      <c r="AB28" s="749">
        <v>12659.720180884522</v>
      </c>
      <c r="AC28" s="749">
        <v>13185.552458221255</v>
      </c>
      <c r="AD28" s="749">
        <v>13220.11852658852</v>
      </c>
      <c r="AE28" s="749">
        <v>12927.286630092931</v>
      </c>
      <c r="AF28" s="749">
        <v>11721.046211531131</v>
      </c>
      <c r="AG28" s="750">
        <v>12461.664586212217</v>
      </c>
    </row>
    <row r="29" spans="1:33" s="721" customFormat="1" ht="22.5">
      <c r="A29" s="739" t="s">
        <v>48</v>
      </c>
      <c r="B29" s="740">
        <v>19268.479889354669</v>
      </c>
      <c r="C29" s="741">
        <v>20835.417665672587</v>
      </c>
      <c r="D29" s="741">
        <v>22296.503167431121</v>
      </c>
      <c r="E29" s="741">
        <v>23052.639619733432</v>
      </c>
      <c r="F29" s="741">
        <v>24952.856399766395</v>
      </c>
      <c r="G29" s="741">
        <v>26611.691175096843</v>
      </c>
      <c r="H29" s="741">
        <v>27628.399026152219</v>
      </c>
      <c r="I29" s="741">
        <v>28497.021257197204</v>
      </c>
      <c r="J29" s="741">
        <v>29874.149623802277</v>
      </c>
      <c r="K29" s="741">
        <v>31376.392999872915</v>
      </c>
      <c r="L29" s="741">
        <v>32091.018395915024</v>
      </c>
      <c r="M29" s="741">
        <v>33626.862763060475</v>
      </c>
      <c r="N29" s="741">
        <v>34567.35383267366</v>
      </c>
      <c r="O29" s="741">
        <v>35183.509653816691</v>
      </c>
      <c r="P29" s="741">
        <v>36342.495829739324</v>
      </c>
      <c r="Q29" s="741">
        <v>36687.470717401753</v>
      </c>
      <c r="R29" s="741">
        <v>37543.723315668918</v>
      </c>
      <c r="S29" s="741">
        <v>38830.563615467225</v>
      </c>
      <c r="T29" s="741">
        <v>38652.199277275387</v>
      </c>
      <c r="U29" s="741">
        <v>38872.889754115931</v>
      </c>
      <c r="V29" s="741">
        <v>39870.867379266092</v>
      </c>
      <c r="W29" s="741">
        <v>40369.467975626467</v>
      </c>
      <c r="X29" s="741">
        <v>40397.296175552205</v>
      </c>
      <c r="Y29" s="741">
        <v>39938.747139415558</v>
      </c>
      <c r="Z29" s="741">
        <v>40372.75246110712</v>
      </c>
      <c r="AA29" s="741">
        <v>40752.553393690185</v>
      </c>
      <c r="AB29" s="741">
        <v>40687.843496557638</v>
      </c>
      <c r="AC29" s="741">
        <v>41115.823394451283</v>
      </c>
      <c r="AD29" s="741">
        <v>40426.874986371171</v>
      </c>
      <c r="AE29" s="741">
        <v>39401.583499243352</v>
      </c>
      <c r="AF29" s="741">
        <v>33534.574108689194</v>
      </c>
      <c r="AG29" s="742">
        <v>35398.530168062331</v>
      </c>
    </row>
    <row r="30" spans="1:33" s="903" customFormat="1" ht="14.1" customHeight="1">
      <c r="A30" s="906" t="s">
        <v>867</v>
      </c>
      <c r="B30" s="907">
        <v>46.710857755778669</v>
      </c>
      <c r="C30" s="908">
        <v>47.570725195632939</v>
      </c>
      <c r="D30" s="908">
        <v>48.446421332489244</v>
      </c>
      <c r="E30" s="908">
        <v>49.33823754573605</v>
      </c>
      <c r="F30" s="908">
        <v>50.246470578560746</v>
      </c>
      <c r="G30" s="908">
        <v>51.171422636688064</v>
      </c>
      <c r="H30" s="908">
        <v>52.113401488936105</v>
      </c>
      <c r="I30" s="908">
        <v>55.290913949322999</v>
      </c>
      <c r="J30" s="908">
        <v>62.231891873784662</v>
      </c>
      <c r="K30" s="908">
        <v>62.260828029982122</v>
      </c>
      <c r="L30" s="908">
        <v>41.351029520799557</v>
      </c>
      <c r="M30" s="908">
        <v>54.093512640933113</v>
      </c>
      <c r="N30" s="908">
        <v>56.093780749874441</v>
      </c>
      <c r="O30" s="908">
        <v>60.628192075740458</v>
      </c>
      <c r="P30" s="908">
        <v>63.864349239024818</v>
      </c>
      <c r="Q30" s="908">
        <v>59.931844499999997</v>
      </c>
      <c r="R30" s="908">
        <v>209</v>
      </c>
      <c r="S30" s="908">
        <v>294.91029500000002</v>
      </c>
      <c r="T30" s="908">
        <v>287.74090975000001</v>
      </c>
      <c r="U30" s="908">
        <v>268.91844049999997</v>
      </c>
      <c r="V30" s="908">
        <v>266.1713565</v>
      </c>
      <c r="W30" s="908">
        <v>68.161351499999867</v>
      </c>
      <c r="X30" s="908">
        <v>69.089336250000002</v>
      </c>
      <c r="Y30" s="908">
        <v>69.684326250000012</v>
      </c>
      <c r="Z30" s="908">
        <v>70.291476750000015</v>
      </c>
      <c r="AA30" s="908">
        <v>70.837742250000005</v>
      </c>
      <c r="AB30" s="908">
        <v>71.37158325</v>
      </c>
      <c r="AC30" s="908">
        <v>72.099150750000021</v>
      </c>
      <c r="AD30" s="908">
        <v>72.807982500000008</v>
      </c>
      <c r="AE30" s="908">
        <v>73.16</v>
      </c>
      <c r="AF30" s="908">
        <v>73.968600749999993</v>
      </c>
      <c r="AG30" s="902">
        <v>74.62111800000001</v>
      </c>
    </row>
    <row r="31" spans="1:33" s="903" customFormat="1" ht="14.1" customHeight="1">
      <c r="A31" s="904" t="s">
        <v>868</v>
      </c>
      <c r="B31" s="900">
        <v>503</v>
      </c>
      <c r="C31" s="901">
        <v>528.79999999999995</v>
      </c>
      <c r="D31" s="901">
        <v>487.3</v>
      </c>
      <c r="E31" s="901">
        <v>546.70000000000005</v>
      </c>
      <c r="F31" s="901">
        <v>510.7</v>
      </c>
      <c r="G31" s="901">
        <v>502.7</v>
      </c>
      <c r="H31" s="901">
        <v>487</v>
      </c>
      <c r="I31" s="901">
        <v>489</v>
      </c>
      <c r="J31" s="901">
        <v>496</v>
      </c>
      <c r="K31" s="901">
        <v>515.24</v>
      </c>
      <c r="L31" s="901">
        <v>490.50848000000002</v>
      </c>
      <c r="M31" s="901">
        <v>526.80610752000007</v>
      </c>
      <c r="N31" s="901">
        <v>520.36400000000003</v>
      </c>
      <c r="O31" s="901">
        <v>527.38</v>
      </c>
      <c r="P31" s="901">
        <v>479.14100000000002</v>
      </c>
      <c r="Q31" s="901">
        <v>465.43200000000002</v>
      </c>
      <c r="R31" s="901">
        <v>419.38</v>
      </c>
      <c r="S31" s="901">
        <v>380.75900000000001</v>
      </c>
      <c r="T31" s="901">
        <v>352.44688420668354</v>
      </c>
      <c r="U31" s="901">
        <v>361.94725846211219</v>
      </c>
      <c r="V31" s="901">
        <v>345.512</v>
      </c>
      <c r="W31" s="901">
        <v>345.50599999999997</v>
      </c>
      <c r="X31" s="901">
        <v>387.03699999999998</v>
      </c>
      <c r="Y31" s="901">
        <v>406.38884999999999</v>
      </c>
      <c r="Z31" s="901">
        <v>312.91124260355025</v>
      </c>
      <c r="AA31" s="901">
        <v>310.6272189349113</v>
      </c>
      <c r="AB31" s="901">
        <v>304.91715976331358</v>
      </c>
      <c r="AC31" s="901">
        <v>286.0739644970414</v>
      </c>
      <c r="AD31" s="901">
        <v>335</v>
      </c>
      <c r="AE31" s="901">
        <v>342.8886</v>
      </c>
      <c r="AF31" s="901">
        <v>359.28143712574854</v>
      </c>
      <c r="AG31" s="905">
        <v>407.18562874251501</v>
      </c>
    </row>
    <row r="32" spans="1:33" s="903" customFormat="1" ht="14.1" customHeight="1">
      <c r="A32" s="904" t="s">
        <v>869</v>
      </c>
      <c r="B32" s="900">
        <v>831.7092528895555</v>
      </c>
      <c r="C32" s="901">
        <v>731.31160913177882</v>
      </c>
      <c r="D32" s="901">
        <v>874.65041123639094</v>
      </c>
      <c r="E32" s="901">
        <v>1056.5221427208307</v>
      </c>
      <c r="F32" s="901">
        <v>406.79712965504223</v>
      </c>
      <c r="G32" s="901">
        <v>144.83740226646842</v>
      </c>
      <c r="H32" s="901">
        <v>151.6875723588455</v>
      </c>
      <c r="I32" s="901">
        <v>500.28782885347027</v>
      </c>
      <c r="J32" s="901">
        <v>147.82948432394187</v>
      </c>
      <c r="K32" s="901">
        <v>-284.30182790290201</v>
      </c>
      <c r="L32" s="901">
        <v>-306.48390543582354</v>
      </c>
      <c r="M32" s="901">
        <v>-348.66238322140998</v>
      </c>
      <c r="N32" s="901">
        <v>-352.73161342353706</v>
      </c>
      <c r="O32" s="901">
        <v>-136.35784589242394</v>
      </c>
      <c r="P32" s="901">
        <v>-483.46117897835211</v>
      </c>
      <c r="Q32" s="901">
        <v>-413.76756190175365</v>
      </c>
      <c r="R32" s="901">
        <v>-396</v>
      </c>
      <c r="S32" s="901">
        <v>-686.85491046722746</v>
      </c>
      <c r="T32" s="901">
        <v>-833.87807123207313</v>
      </c>
      <c r="U32" s="901">
        <v>-590.89245307804231</v>
      </c>
      <c r="V32" s="901">
        <v>-733.34773576609587</v>
      </c>
      <c r="W32" s="901">
        <v>-488.99632712646417</v>
      </c>
      <c r="X32" s="901">
        <v>-474.95851180220052</v>
      </c>
      <c r="Y32" s="901">
        <v>143.8716843344373</v>
      </c>
      <c r="Z32" s="901">
        <v>-37.792180460666714</v>
      </c>
      <c r="AA32" s="901">
        <v>53.221645124904171</v>
      </c>
      <c r="AB32" s="901">
        <v>91.672760429049958</v>
      </c>
      <c r="AC32" s="901">
        <v>-415.95150969832321</v>
      </c>
      <c r="AD32" s="901">
        <v>-1041.0369688711726</v>
      </c>
      <c r="AE32" s="901">
        <v>-1036.7030992433574</v>
      </c>
      <c r="AF32" s="901">
        <v>-1164.9201465649385</v>
      </c>
      <c r="AG32" s="905">
        <v>528.5944851951499</v>
      </c>
    </row>
    <row r="33" spans="1:34">
      <c r="A33" s="743" t="s">
        <v>43</v>
      </c>
      <c r="B33" s="740">
        <v>20649.900000000001</v>
      </c>
      <c r="C33" s="741">
        <v>22143.1</v>
      </c>
      <c r="D33" s="741">
        <v>23706.9</v>
      </c>
      <c r="E33" s="741">
        <v>24705.200000000001</v>
      </c>
      <c r="F33" s="741">
        <v>25920.6</v>
      </c>
      <c r="G33" s="741">
        <v>27310.400000000001</v>
      </c>
      <c r="H33" s="741">
        <v>28319.200000000001</v>
      </c>
      <c r="I33" s="741">
        <v>29541.599999999999</v>
      </c>
      <c r="J33" s="741">
        <v>30580.211000000003</v>
      </c>
      <c r="K33" s="741">
        <v>31669.591999999997</v>
      </c>
      <c r="L33" s="741">
        <v>32316.394</v>
      </c>
      <c r="M33" s="741">
        <v>33859.1</v>
      </c>
      <c r="N33" s="741">
        <v>34791.08</v>
      </c>
      <c r="O33" s="741">
        <v>35635.160000000003</v>
      </c>
      <c r="P33" s="741">
        <v>36402.04</v>
      </c>
      <c r="Q33" s="741">
        <v>36799.067000000003</v>
      </c>
      <c r="R33" s="741">
        <v>37775.718000000001</v>
      </c>
      <c r="S33" s="741">
        <v>38819.377999999997</v>
      </c>
      <c r="T33" s="741">
        <v>38458.508999999998</v>
      </c>
      <c r="U33" s="741">
        <v>38912.862999999998</v>
      </c>
      <c r="V33" s="741">
        <v>39749.203000000001</v>
      </c>
      <c r="W33" s="741">
        <v>40294.139000000003</v>
      </c>
      <c r="X33" s="741">
        <v>40378.464</v>
      </c>
      <c r="Y33" s="741">
        <v>40558.691999999995</v>
      </c>
      <c r="Z33" s="741">
        <v>40718.163</v>
      </c>
      <c r="AA33" s="741">
        <v>41187.24</v>
      </c>
      <c r="AB33" s="741">
        <v>41155.805</v>
      </c>
      <c r="AC33" s="741">
        <v>41058.044999999998</v>
      </c>
      <c r="AD33" s="741">
        <v>39793.646000000001</v>
      </c>
      <c r="AE33" s="741">
        <v>38780.928999999996</v>
      </c>
      <c r="AF33" s="741">
        <v>32802.904000000002</v>
      </c>
      <c r="AG33" s="744">
        <v>36408.931400000001</v>
      </c>
    </row>
    <row r="34" spans="1:34">
      <c r="B34" s="753"/>
      <c r="C34" s="753"/>
      <c r="D34" s="753"/>
      <c r="E34" s="753"/>
      <c r="F34" s="753"/>
      <c r="G34" s="753"/>
      <c r="H34" s="753"/>
      <c r="I34" s="753"/>
      <c r="J34" s="753"/>
      <c r="K34" s="753"/>
      <c r="L34" s="753"/>
      <c r="M34" s="753"/>
      <c r="N34" s="753"/>
      <c r="O34" s="753"/>
      <c r="P34" s="753"/>
      <c r="Q34" s="753"/>
      <c r="R34" s="753"/>
      <c r="S34" s="753"/>
      <c r="T34" s="753"/>
      <c r="U34" s="753"/>
      <c r="V34" s="753"/>
      <c r="W34" s="753"/>
      <c r="X34" s="753"/>
      <c r="Y34" s="753"/>
      <c r="Z34" s="753"/>
      <c r="AA34" s="753"/>
      <c r="AB34" s="753"/>
      <c r="AC34" s="753"/>
      <c r="AD34" s="746"/>
      <c r="AE34" s="746"/>
      <c r="AF34" s="746"/>
      <c r="AG34" s="746"/>
      <c r="AH34" s="746"/>
    </row>
    <row r="35" spans="1:34">
      <c r="A35" s="712" t="s">
        <v>38</v>
      </c>
      <c r="B35" s="754"/>
      <c r="C35" s="754"/>
      <c r="D35" s="754"/>
      <c r="E35" s="754"/>
      <c r="F35" s="754"/>
      <c r="G35" s="754"/>
      <c r="H35" s="754"/>
      <c r="I35" s="754"/>
      <c r="J35" s="754"/>
      <c r="K35" s="754"/>
      <c r="L35" s="754"/>
      <c r="M35" s="754"/>
      <c r="N35" s="754"/>
      <c r="O35" s="754"/>
      <c r="P35" s="754"/>
      <c r="Q35" s="754"/>
      <c r="R35" s="754"/>
      <c r="S35" s="754"/>
      <c r="T35" s="754"/>
      <c r="U35" s="754"/>
      <c r="V35" s="754"/>
      <c r="W35" s="754"/>
      <c r="X35" s="754"/>
      <c r="Y35" s="754"/>
      <c r="Z35" s="754"/>
      <c r="AA35" s="754"/>
      <c r="AB35" s="754"/>
      <c r="AC35" s="754"/>
      <c r="AD35" s="746"/>
      <c r="AE35" s="746"/>
      <c r="AF35" s="746"/>
      <c r="AG35" s="746"/>
      <c r="AH35" s="746"/>
    </row>
    <row r="36" spans="1:34">
      <c r="A36" s="831" t="s">
        <v>829</v>
      </c>
      <c r="B36" s="755"/>
      <c r="C36" s="755"/>
      <c r="D36" s="755"/>
      <c r="E36" s="755"/>
      <c r="F36" s="755"/>
      <c r="G36" s="755"/>
      <c r="H36" s="755"/>
      <c r="I36" s="755"/>
      <c r="J36" s="755"/>
      <c r="K36" s="755"/>
      <c r="L36" s="755"/>
      <c r="M36" s="755"/>
      <c r="N36" s="755"/>
      <c r="O36" s="755"/>
      <c r="P36" s="755"/>
      <c r="Q36" s="755"/>
      <c r="R36" s="755"/>
      <c r="S36" s="755"/>
      <c r="T36" s="755"/>
      <c r="U36" s="755"/>
      <c r="V36" s="755"/>
      <c r="W36" s="755"/>
      <c r="X36" s="755"/>
      <c r="Y36" s="755"/>
      <c r="Z36" s="755"/>
      <c r="AA36" s="755"/>
      <c r="AB36" s="755"/>
      <c r="AC36" s="755"/>
      <c r="AD36" s="755"/>
      <c r="AE36" s="755"/>
      <c r="AF36" s="755"/>
      <c r="AG36" s="755"/>
    </row>
    <row r="48" spans="1:34">
      <c r="S48" s="909"/>
      <c r="T48" s="909"/>
      <c r="U48" s="909"/>
      <c r="V48" s="909"/>
    </row>
    <row r="57" spans="18:18">
      <c r="R57" s="908">
        <v>65</v>
      </c>
    </row>
    <row r="58" spans="18:18">
      <c r="R58" s="901">
        <v>419.38</v>
      </c>
    </row>
    <row r="59" spans="18:18">
      <c r="R59" s="901">
        <v>-252.3853156689147</v>
      </c>
    </row>
    <row r="60" spans="18:18">
      <c r="R60" s="741">
        <v>37775.718000000001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G30"/>
  <sheetViews>
    <sheetView showGridLines="0" workbookViewId="0">
      <pane xSplit="1" topLeftCell="B1" activePane="topRight" state="frozen"/>
      <selection pane="topRight" activeCell="S41" sqref="S41"/>
    </sheetView>
  </sheetViews>
  <sheetFormatPr baseColWidth="10" defaultColWidth="12" defaultRowHeight="11.25"/>
  <cols>
    <col min="1" max="1" width="34" style="833" customWidth="1"/>
    <col min="2" max="33" width="5.1640625" style="833" customWidth="1"/>
    <col min="34" max="16384" width="12" style="833"/>
  </cols>
  <sheetData>
    <row r="1" spans="1:33" ht="12.75">
      <c r="A1" s="757" t="s">
        <v>34</v>
      </c>
      <c r="B1" s="758"/>
      <c r="C1" s="759"/>
      <c r="D1" s="759"/>
      <c r="E1" s="759"/>
      <c r="F1" s="759"/>
      <c r="G1" s="759"/>
      <c r="H1" s="760"/>
      <c r="I1" s="760"/>
      <c r="J1" s="760"/>
      <c r="K1" s="761"/>
      <c r="L1" s="762"/>
      <c r="M1" s="762"/>
      <c r="N1" s="762"/>
      <c r="O1" s="762"/>
      <c r="P1" s="762"/>
      <c r="Q1" s="762"/>
      <c r="R1" s="762"/>
      <c r="S1" s="762"/>
      <c r="T1" s="763"/>
      <c r="U1" s="763"/>
      <c r="V1" s="763"/>
      <c r="W1" s="832"/>
      <c r="X1" s="832"/>
      <c r="Y1" s="832"/>
      <c r="Z1" s="832"/>
      <c r="AA1" s="832"/>
      <c r="AB1" s="832"/>
      <c r="AC1" s="832"/>
      <c r="AD1" s="832"/>
      <c r="AE1" s="832"/>
      <c r="AF1" s="832"/>
      <c r="AG1" s="832"/>
    </row>
    <row r="2" spans="1:33">
      <c r="A2" s="764"/>
      <c r="B2" s="765"/>
      <c r="C2" s="766"/>
      <c r="D2" s="766"/>
      <c r="E2" s="766"/>
      <c r="F2" s="766"/>
      <c r="G2" s="766"/>
      <c r="H2" s="767"/>
      <c r="I2" s="767"/>
      <c r="J2" s="767"/>
      <c r="K2" s="767"/>
      <c r="L2" s="768"/>
      <c r="M2" s="768"/>
      <c r="N2" s="768"/>
      <c r="O2" s="768"/>
      <c r="P2" s="768"/>
      <c r="Q2" s="768"/>
      <c r="R2" s="768"/>
      <c r="S2" s="768"/>
      <c r="T2" s="768"/>
      <c r="U2" s="768"/>
      <c r="V2" s="768"/>
      <c r="W2" s="768"/>
      <c r="X2" s="764"/>
      <c r="Y2" s="768"/>
      <c r="Z2" s="768"/>
      <c r="AA2" s="764"/>
      <c r="AB2" s="764"/>
      <c r="AC2" s="764"/>
      <c r="AE2" s="768"/>
      <c r="AF2" s="768"/>
      <c r="AG2" s="768" t="s">
        <v>35</v>
      </c>
    </row>
    <row r="3" spans="1:33">
      <c r="A3" s="769"/>
      <c r="B3" s="642">
        <v>1990</v>
      </c>
      <c r="C3" s="631">
        <v>1991</v>
      </c>
      <c r="D3" s="631">
        <v>1992</v>
      </c>
      <c r="E3" s="631">
        <v>1993</v>
      </c>
      <c r="F3" s="631">
        <v>1994</v>
      </c>
      <c r="G3" s="631">
        <v>1995</v>
      </c>
      <c r="H3" s="770">
        <v>1996</v>
      </c>
      <c r="I3" s="770">
        <v>1997</v>
      </c>
      <c r="J3" s="770">
        <v>1998</v>
      </c>
      <c r="K3" s="770">
        <v>1999</v>
      </c>
      <c r="L3" s="770">
        <v>2000</v>
      </c>
      <c r="M3" s="631">
        <v>2001</v>
      </c>
      <c r="N3" s="631">
        <v>2002</v>
      </c>
      <c r="O3" s="631">
        <v>2003</v>
      </c>
      <c r="P3" s="770">
        <v>2004</v>
      </c>
      <c r="Q3" s="770">
        <v>2005</v>
      </c>
      <c r="R3" s="770">
        <v>2006</v>
      </c>
      <c r="S3" s="770">
        <v>2007</v>
      </c>
      <c r="T3" s="770">
        <v>2008</v>
      </c>
      <c r="U3" s="631">
        <v>2009</v>
      </c>
      <c r="V3" s="631">
        <v>2010</v>
      </c>
      <c r="W3" s="631">
        <v>2011</v>
      </c>
      <c r="X3" s="770">
        <v>2012</v>
      </c>
      <c r="Y3" s="770">
        <v>2013</v>
      </c>
      <c r="Z3" s="770">
        <v>2014</v>
      </c>
      <c r="AA3" s="770">
        <v>2015</v>
      </c>
      <c r="AB3" s="770">
        <v>2016</v>
      </c>
      <c r="AC3" s="631">
        <v>2017</v>
      </c>
      <c r="AD3" s="631">
        <v>2018</v>
      </c>
      <c r="AE3" s="631">
        <v>2019</v>
      </c>
      <c r="AF3" s="631">
        <v>2020</v>
      </c>
      <c r="AG3" s="643">
        <v>2021</v>
      </c>
    </row>
    <row r="4" spans="1:33">
      <c r="A4" s="771" t="s">
        <v>4</v>
      </c>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8"/>
    </row>
    <row r="5" spans="1:33">
      <c r="A5" s="834" t="s">
        <v>5</v>
      </c>
      <c r="B5" s="42">
        <v>8.68</v>
      </c>
      <c r="C5" s="42">
        <v>8.6199999999999992</v>
      </c>
      <c r="D5" s="42">
        <v>8.61</v>
      </c>
      <c r="E5" s="42">
        <v>8.6</v>
      </c>
      <c r="F5" s="42">
        <v>8.43</v>
      </c>
      <c r="G5" s="42">
        <v>8.49</v>
      </c>
      <c r="H5" s="42">
        <v>8.3800000000000008</v>
      </c>
      <c r="I5" s="42">
        <v>8.3131864148028942</v>
      </c>
      <c r="J5" s="42">
        <v>8.3063301797204367</v>
      </c>
      <c r="K5" s="42">
        <v>8.2893834389308481</v>
      </c>
      <c r="L5" s="42">
        <v>8.1214063763170365</v>
      </c>
      <c r="M5" s="42">
        <v>8.0936375097480635</v>
      </c>
      <c r="N5" s="42">
        <v>8.0254311106569851</v>
      </c>
      <c r="O5" s="42">
        <v>7.901532228801841</v>
      </c>
      <c r="P5" s="42">
        <v>7.7953743042040555</v>
      </c>
      <c r="Q5" s="42">
        <v>7.7778442222422139</v>
      </c>
      <c r="R5" s="42">
        <v>7.7302165269971344</v>
      </c>
      <c r="S5" s="42">
        <v>7.7165136326179677</v>
      </c>
      <c r="T5" s="42">
        <v>7.7487596955227218</v>
      </c>
      <c r="U5" s="42">
        <v>7.7642572149137674</v>
      </c>
      <c r="V5" s="42">
        <v>7.8175301372565498</v>
      </c>
      <c r="W5" s="42">
        <v>7.6154715299374205</v>
      </c>
      <c r="X5" s="42">
        <v>7.6108935941719924</v>
      </c>
      <c r="Y5" s="42">
        <v>7.4271429411832584</v>
      </c>
      <c r="Z5" s="42">
        <v>7.321679525789456</v>
      </c>
      <c r="AA5" s="42">
        <v>7.2981730340281841</v>
      </c>
      <c r="AB5" s="42">
        <v>7.1292471704155318</v>
      </c>
      <c r="AC5" s="42">
        <v>7.1486582419405238</v>
      </c>
      <c r="AD5" s="42">
        <v>6.9992153961651482</v>
      </c>
      <c r="AE5" s="42">
        <v>6.9</v>
      </c>
      <c r="AF5" s="42">
        <v>6.8261700000000003</v>
      </c>
      <c r="AG5" s="644">
        <v>6.7720379663655557</v>
      </c>
    </row>
    <row r="6" spans="1:33">
      <c r="A6" s="772" t="s">
        <v>728</v>
      </c>
      <c r="B6" s="773"/>
      <c r="C6" s="773"/>
      <c r="D6" s="773"/>
      <c r="E6" s="773"/>
      <c r="F6" s="773"/>
      <c r="G6" s="773"/>
      <c r="H6" s="773"/>
      <c r="I6" s="773"/>
      <c r="J6" s="773"/>
      <c r="K6" s="773"/>
      <c r="L6" s="773"/>
      <c r="M6" s="773"/>
      <c r="N6" s="773"/>
      <c r="O6" s="773"/>
      <c r="P6" s="773"/>
      <c r="Q6" s="773"/>
      <c r="R6" s="773"/>
      <c r="S6" s="773"/>
      <c r="T6" s="773"/>
      <c r="U6" s="773"/>
      <c r="V6" s="773"/>
      <c r="W6" s="773"/>
      <c r="X6" s="25">
        <v>5.35</v>
      </c>
      <c r="Y6" s="25">
        <v>5.35</v>
      </c>
      <c r="Z6" s="25">
        <v>5.35</v>
      </c>
      <c r="AA6" s="25">
        <v>5.35</v>
      </c>
      <c r="AB6" s="25">
        <v>5.35</v>
      </c>
      <c r="AC6" s="25">
        <v>5.35</v>
      </c>
      <c r="AD6" s="25">
        <v>5.35</v>
      </c>
      <c r="AE6" s="25">
        <v>5.35</v>
      </c>
      <c r="AF6" s="25">
        <v>5.35</v>
      </c>
      <c r="AG6" s="20">
        <v>5.307711812122653</v>
      </c>
    </row>
    <row r="7" spans="1:33">
      <c r="A7" s="772" t="s">
        <v>729</v>
      </c>
      <c r="B7" s="773"/>
      <c r="C7" s="773"/>
      <c r="D7" s="773"/>
      <c r="E7" s="773"/>
      <c r="F7" s="773"/>
      <c r="G7" s="773"/>
      <c r="H7" s="773"/>
      <c r="I7" s="773"/>
      <c r="J7" s="773"/>
      <c r="K7" s="773"/>
      <c r="L7" s="773"/>
      <c r="M7" s="773"/>
      <c r="N7" s="773"/>
      <c r="O7" s="773"/>
      <c r="P7" s="773"/>
      <c r="Q7" s="773"/>
      <c r="R7" s="773"/>
      <c r="S7" s="773"/>
      <c r="T7" s="773"/>
      <c r="U7" s="773"/>
      <c r="V7" s="773"/>
      <c r="W7" s="773"/>
      <c r="X7" s="25">
        <v>4.4400000000000004</v>
      </c>
      <c r="Y7" s="25">
        <v>4.4400000000000004</v>
      </c>
      <c r="Z7" s="25">
        <v>4.4400000000000004</v>
      </c>
      <c r="AA7" s="25">
        <v>4.4400000000000004</v>
      </c>
      <c r="AB7" s="25">
        <v>4.4400000000000004</v>
      </c>
      <c r="AC7" s="25">
        <v>4.4400000000000004</v>
      </c>
      <c r="AD7" s="25">
        <v>4.4400000000000004</v>
      </c>
      <c r="AE7" s="25">
        <v>4.4400000000000004</v>
      </c>
      <c r="AF7" s="25">
        <v>4.4400000000000004</v>
      </c>
      <c r="AG7" s="20">
        <v>4.1505932213033248</v>
      </c>
    </row>
    <row r="8" spans="1:33">
      <c r="A8" s="772" t="s">
        <v>730</v>
      </c>
      <c r="B8" s="773"/>
      <c r="C8" s="773"/>
      <c r="D8" s="773"/>
      <c r="E8" s="773"/>
      <c r="F8" s="773"/>
      <c r="G8" s="773"/>
      <c r="H8" s="773"/>
      <c r="I8" s="773"/>
      <c r="J8" s="773"/>
      <c r="K8" s="773"/>
      <c r="L8" s="773"/>
      <c r="M8" s="773"/>
      <c r="N8" s="773"/>
      <c r="O8" s="773"/>
      <c r="P8" s="773"/>
      <c r="Q8" s="773"/>
      <c r="R8" s="773"/>
      <c r="S8" s="773"/>
      <c r="T8" s="773"/>
      <c r="U8" s="773"/>
      <c r="V8" s="773"/>
      <c r="W8" s="773"/>
      <c r="X8" s="25">
        <v>1.5</v>
      </c>
      <c r="Y8" s="25">
        <v>1.5</v>
      </c>
      <c r="Z8" s="25">
        <v>1.5</v>
      </c>
      <c r="AA8" s="25">
        <v>1.5</v>
      </c>
      <c r="AB8" s="25">
        <v>1.5</v>
      </c>
      <c r="AC8" s="25">
        <v>1.5</v>
      </c>
      <c r="AD8" s="25">
        <v>1.5</v>
      </c>
      <c r="AE8" s="25">
        <v>1.5</v>
      </c>
      <c r="AF8" s="25">
        <v>1.5</v>
      </c>
      <c r="AG8" s="20">
        <v>1.5</v>
      </c>
    </row>
    <row r="9" spans="1:33">
      <c r="A9" s="774" t="s">
        <v>6</v>
      </c>
      <c r="B9" s="645">
        <v>6.73</v>
      </c>
      <c r="C9" s="645">
        <v>6.69</v>
      </c>
      <c r="D9" s="645">
        <v>6.62</v>
      </c>
      <c r="E9" s="645">
        <v>6.67</v>
      </c>
      <c r="F9" s="645">
        <v>6.61</v>
      </c>
      <c r="G9" s="645">
        <v>6.67</v>
      </c>
      <c r="H9" s="645">
        <v>6.72</v>
      </c>
      <c r="I9" s="645">
        <v>6.7383240441127636</v>
      </c>
      <c r="J9" s="645">
        <v>6.7566980540875283</v>
      </c>
      <c r="K9" s="645">
        <v>6.7073709445091119</v>
      </c>
      <c r="L9" s="645">
        <v>6.7430489238483853</v>
      </c>
      <c r="M9" s="645">
        <v>6.6938214594128436</v>
      </c>
      <c r="N9" s="645">
        <v>6.6852258236029334</v>
      </c>
      <c r="O9" s="645">
        <v>6.6632343154854397</v>
      </c>
      <c r="P9" s="645">
        <v>6.6214806693826107</v>
      </c>
      <c r="Q9" s="645">
        <v>6.5894641556688347</v>
      </c>
      <c r="R9" s="645">
        <v>6.557215770506251</v>
      </c>
      <c r="S9" s="645">
        <v>6.5852340667581997</v>
      </c>
      <c r="T9" s="645">
        <v>6.6017351862391926</v>
      </c>
      <c r="U9" s="645">
        <v>6.5819299806804752</v>
      </c>
      <c r="V9" s="645">
        <v>6.5581048734535745</v>
      </c>
      <c r="W9" s="645">
        <v>6.4242018704109851</v>
      </c>
      <c r="X9" s="645">
        <v>6.3454585496998739</v>
      </c>
      <c r="Y9" s="645">
        <v>6.1843529592566977</v>
      </c>
      <c r="Z9" s="645">
        <v>6.1570242668330737</v>
      </c>
      <c r="AA9" s="645">
        <v>6.1175198178165662</v>
      </c>
      <c r="AB9" s="645">
        <v>6.0049630808395529</v>
      </c>
      <c r="AC9" s="645">
        <v>6.0062465531985385</v>
      </c>
      <c r="AD9" s="645">
        <v>5.938800809949127</v>
      </c>
      <c r="AE9" s="645">
        <v>5.96</v>
      </c>
      <c r="AF9" s="645">
        <v>5.9403319999999997</v>
      </c>
      <c r="AG9" s="646">
        <v>5.9487798757241466</v>
      </c>
    </row>
    <row r="10" spans="1:33">
      <c r="A10" s="775" t="s">
        <v>731</v>
      </c>
      <c r="B10" s="773"/>
      <c r="C10" s="773"/>
      <c r="D10" s="773"/>
      <c r="E10" s="773"/>
      <c r="F10" s="773"/>
      <c r="G10" s="773"/>
      <c r="H10" s="773"/>
      <c r="I10" s="773"/>
      <c r="J10" s="773"/>
      <c r="K10" s="773"/>
      <c r="L10" s="773"/>
      <c r="M10" s="773"/>
      <c r="N10" s="773"/>
      <c r="O10" s="773"/>
      <c r="P10" s="773"/>
      <c r="Q10" s="773"/>
      <c r="R10" s="773"/>
      <c r="S10" s="773"/>
      <c r="T10" s="773"/>
      <c r="U10" s="773"/>
      <c r="V10" s="773"/>
      <c r="W10" s="773"/>
      <c r="X10" s="647">
        <v>5.74</v>
      </c>
      <c r="Y10" s="647">
        <v>5.74</v>
      </c>
      <c r="Z10" s="647">
        <v>5.74</v>
      </c>
      <c r="AA10" s="647">
        <v>5.74</v>
      </c>
      <c r="AB10" s="647">
        <v>5.74</v>
      </c>
      <c r="AC10" s="647">
        <v>5.74</v>
      </c>
      <c r="AD10" s="647">
        <v>5.74</v>
      </c>
      <c r="AE10" s="647">
        <v>5.74</v>
      </c>
      <c r="AF10" s="647">
        <v>5.74</v>
      </c>
      <c r="AG10" s="648">
        <v>5.74</v>
      </c>
    </row>
    <row r="11" spans="1:33">
      <c r="A11" s="775" t="s">
        <v>732</v>
      </c>
      <c r="B11" s="773"/>
      <c r="C11" s="773"/>
      <c r="D11" s="773"/>
      <c r="E11" s="773"/>
      <c r="F11" s="773"/>
      <c r="G11" s="773"/>
      <c r="H11" s="773"/>
      <c r="I11" s="773"/>
      <c r="J11" s="773"/>
      <c r="K11" s="773"/>
      <c r="L11" s="773"/>
      <c r="M11" s="773"/>
      <c r="N11" s="773"/>
      <c r="O11" s="773"/>
      <c r="P11" s="773"/>
      <c r="Q11" s="773"/>
      <c r="R11" s="773"/>
      <c r="S11" s="773"/>
      <c r="T11" s="773"/>
      <c r="U11" s="773"/>
      <c r="V11" s="773"/>
      <c r="W11" s="773"/>
      <c r="X11" s="647">
        <v>5.23</v>
      </c>
      <c r="Y11" s="647">
        <v>5.23</v>
      </c>
      <c r="Z11" s="647">
        <v>5.23</v>
      </c>
      <c r="AA11" s="647">
        <v>5.23</v>
      </c>
      <c r="AB11" s="647">
        <v>5.23</v>
      </c>
      <c r="AC11" s="647">
        <v>5.23</v>
      </c>
      <c r="AD11" s="647">
        <v>5.23</v>
      </c>
      <c r="AE11" s="647">
        <v>5.23</v>
      </c>
      <c r="AF11" s="647">
        <v>5.23</v>
      </c>
      <c r="AG11" s="648">
        <v>5.2205668939487007</v>
      </c>
    </row>
    <row r="12" spans="1:33">
      <c r="A12" s="775" t="s">
        <v>733</v>
      </c>
      <c r="B12" s="773"/>
      <c r="C12" s="773"/>
      <c r="D12" s="773"/>
      <c r="E12" s="773"/>
      <c r="F12" s="773"/>
      <c r="G12" s="773"/>
      <c r="H12" s="773"/>
      <c r="I12" s="773"/>
      <c r="J12" s="773"/>
      <c r="K12" s="773"/>
      <c r="L12" s="773"/>
      <c r="M12" s="773"/>
      <c r="N12" s="773"/>
      <c r="O12" s="773"/>
      <c r="P12" s="773"/>
      <c r="Q12" s="773"/>
      <c r="R12" s="773"/>
      <c r="S12" s="773"/>
      <c r="T12" s="773"/>
      <c r="U12" s="773"/>
      <c r="V12" s="773"/>
      <c r="W12" s="773"/>
      <c r="X12" s="647"/>
      <c r="Y12" s="647"/>
      <c r="Z12" s="647"/>
      <c r="AA12" s="647"/>
      <c r="AB12" s="647"/>
      <c r="AC12" s="647"/>
      <c r="AD12" s="647"/>
      <c r="AE12" s="647">
        <v>8.34</v>
      </c>
      <c r="AF12" s="647"/>
      <c r="AG12" s="648"/>
    </row>
    <row r="13" spans="1:33">
      <c r="A13" s="775" t="s">
        <v>734</v>
      </c>
      <c r="B13" s="773"/>
      <c r="C13" s="773"/>
      <c r="D13" s="773"/>
      <c r="E13" s="773"/>
      <c r="F13" s="773"/>
      <c r="G13" s="773"/>
      <c r="H13" s="773"/>
      <c r="I13" s="773"/>
      <c r="J13" s="773"/>
      <c r="K13" s="773"/>
      <c r="L13" s="773"/>
      <c r="M13" s="773"/>
      <c r="N13" s="773"/>
      <c r="O13" s="773"/>
      <c r="P13" s="773"/>
      <c r="Q13" s="773"/>
      <c r="R13" s="773"/>
      <c r="S13" s="773"/>
      <c r="T13" s="773"/>
      <c r="U13" s="773"/>
      <c r="V13" s="773"/>
      <c r="W13" s="773"/>
      <c r="X13" s="647"/>
      <c r="Y13" s="647"/>
      <c r="Z13" s="647"/>
      <c r="AA13" s="647"/>
      <c r="AB13" s="647"/>
      <c r="AC13" s="647"/>
      <c r="AD13" s="647"/>
      <c r="AE13" s="647">
        <v>13.04</v>
      </c>
      <c r="AF13" s="647"/>
      <c r="AG13" s="648"/>
    </row>
    <row r="14" spans="1:33">
      <c r="A14" s="775" t="s">
        <v>735</v>
      </c>
      <c r="B14" s="773"/>
      <c r="C14" s="773"/>
      <c r="D14" s="773"/>
      <c r="E14" s="773"/>
      <c r="F14" s="773"/>
      <c r="G14" s="773"/>
      <c r="H14" s="773"/>
      <c r="I14" s="773"/>
      <c r="J14" s="773"/>
      <c r="K14" s="773"/>
      <c r="L14" s="773"/>
      <c r="M14" s="773"/>
      <c r="N14" s="773"/>
      <c r="O14" s="773"/>
      <c r="P14" s="773"/>
      <c r="Q14" s="773"/>
      <c r="R14" s="773"/>
      <c r="S14" s="773"/>
      <c r="T14" s="773"/>
      <c r="U14" s="773"/>
      <c r="V14" s="773"/>
      <c r="W14" s="773"/>
      <c r="X14" s="647"/>
      <c r="Y14" s="647"/>
      <c r="Z14" s="647"/>
      <c r="AA14" s="647"/>
      <c r="AB14" s="647"/>
      <c r="AC14" s="647"/>
      <c r="AD14" s="647"/>
      <c r="AE14" s="647">
        <v>14.73</v>
      </c>
      <c r="AF14" s="647"/>
      <c r="AG14" s="648"/>
    </row>
    <row r="15" spans="1:33">
      <c r="A15" s="771" t="s">
        <v>7</v>
      </c>
      <c r="B15" s="649"/>
      <c r="C15" s="649"/>
      <c r="D15" s="649"/>
      <c r="E15" s="649"/>
      <c r="F15" s="649"/>
      <c r="G15" s="649"/>
      <c r="H15" s="649"/>
      <c r="I15" s="649"/>
      <c r="J15" s="649"/>
      <c r="K15" s="649"/>
      <c r="L15" s="649"/>
      <c r="M15" s="649"/>
      <c r="N15" s="649"/>
      <c r="O15" s="649"/>
      <c r="P15" s="649"/>
      <c r="Q15" s="649"/>
      <c r="R15" s="649"/>
      <c r="S15" s="649"/>
      <c r="T15" s="649"/>
      <c r="U15" s="649"/>
      <c r="V15" s="649"/>
      <c r="W15" s="649"/>
      <c r="X15" s="649"/>
      <c r="Y15" s="649"/>
      <c r="Z15" s="649"/>
      <c r="AA15" s="649"/>
      <c r="AB15" s="649"/>
      <c r="AC15" s="649"/>
      <c r="AD15" s="649"/>
      <c r="AE15" s="649"/>
      <c r="AF15" s="649"/>
      <c r="AG15" s="650"/>
    </row>
    <row r="16" spans="1:33">
      <c r="A16" s="776" t="s">
        <v>5</v>
      </c>
      <c r="B16" s="647">
        <v>9.3918676844783722</v>
      </c>
      <c r="C16" s="647">
        <v>9.3918676844783722</v>
      </c>
      <c r="D16" s="647">
        <v>9.4345840305369713</v>
      </c>
      <c r="E16" s="647">
        <v>9.4773003765955703</v>
      </c>
      <c r="F16" s="647">
        <v>9.5200167226541694</v>
      </c>
      <c r="G16" s="647">
        <v>9.5627330687127685</v>
      </c>
      <c r="H16" s="647">
        <v>9.6054494147713658</v>
      </c>
      <c r="I16" s="647">
        <v>9.5504508789894533</v>
      </c>
      <c r="J16" s="647">
        <v>9.4715955169449444</v>
      </c>
      <c r="K16" s="647">
        <v>9.3933912412420106</v>
      </c>
      <c r="L16" s="647">
        <v>9.2226743492850769</v>
      </c>
      <c r="M16" s="647">
        <v>9.1465253450080759</v>
      </c>
      <c r="N16" s="647">
        <v>8.9802950306303</v>
      </c>
      <c r="O16" s="647">
        <v>8.7547427797678647</v>
      </c>
      <c r="P16" s="647">
        <v>8.5514013935846283</v>
      </c>
      <c r="Q16" s="647">
        <v>8.4483014325161392</v>
      </c>
      <c r="R16" s="647">
        <v>8.214011781145425</v>
      </c>
      <c r="S16" s="647">
        <v>8.1196297969256381</v>
      </c>
      <c r="T16" s="647">
        <v>8.1328053063695247</v>
      </c>
      <c r="U16" s="647">
        <v>8.1283272343896744</v>
      </c>
      <c r="V16" s="647">
        <v>8</v>
      </c>
      <c r="W16" s="647">
        <v>7.9545356400956155</v>
      </c>
      <c r="X16" s="647">
        <v>7.9093296561939201</v>
      </c>
      <c r="Y16" s="647">
        <v>7.8643805799324671</v>
      </c>
      <c r="Z16" s="647">
        <v>7.8196869512935798</v>
      </c>
      <c r="AA16" s="647">
        <v>7.775247318556926</v>
      </c>
      <c r="AB16" s="647">
        <v>7.7310602382523665</v>
      </c>
      <c r="AC16" s="647">
        <v>7.6871242751130691</v>
      </c>
      <c r="AD16" s="647">
        <v>7.6434380020288852</v>
      </c>
      <c r="AE16" s="647">
        <v>7.6</v>
      </c>
      <c r="AF16" s="647">
        <v>7.5186799999999989</v>
      </c>
      <c r="AG16" s="680">
        <v>7.5186799999999989</v>
      </c>
    </row>
    <row r="17" spans="1:33">
      <c r="A17" s="777" t="s">
        <v>6</v>
      </c>
      <c r="B17" s="647">
        <v>9.7650000000000006</v>
      </c>
      <c r="C17" s="647">
        <v>9.7650000000000006</v>
      </c>
      <c r="D17" s="647">
        <v>9.7650000000000006</v>
      </c>
      <c r="E17" s="647">
        <v>9.7650000000000006</v>
      </c>
      <c r="F17" s="647">
        <v>9.7650000000000006</v>
      </c>
      <c r="G17" s="647">
        <v>9.7650000000000006</v>
      </c>
      <c r="H17" s="647">
        <v>9.7650000000000006</v>
      </c>
      <c r="I17" s="647">
        <v>9.7536897526856485</v>
      </c>
      <c r="J17" s="647">
        <v>9.6342051777483242</v>
      </c>
      <c r="K17" s="647">
        <v>9.4686033902696654</v>
      </c>
      <c r="L17" s="647">
        <v>9.3526111780891465</v>
      </c>
      <c r="M17" s="647">
        <v>9.1918496933470877</v>
      </c>
      <c r="N17" s="647">
        <v>9.0429307761001727</v>
      </c>
      <c r="O17" s="647">
        <v>8.8785602164810005</v>
      </c>
      <c r="P17" s="647">
        <v>8.6996377774614775</v>
      </c>
      <c r="Q17" s="647">
        <v>8.550100214187248</v>
      </c>
      <c r="R17" s="647">
        <v>8.3790201509520212</v>
      </c>
      <c r="S17" s="647">
        <v>8.2891368744475802</v>
      </c>
      <c r="T17" s="647">
        <v>8.2176276397262953</v>
      </c>
      <c r="U17" s="647">
        <v>8.1832570457722547</v>
      </c>
      <c r="V17" s="647">
        <v>8.1</v>
      </c>
      <c r="W17" s="647">
        <v>8.0009898290142214</v>
      </c>
      <c r="X17" s="647">
        <v>7.9282705550288384</v>
      </c>
      <c r="Y17" s="647">
        <v>7.8927235427002191</v>
      </c>
      <c r="Z17" s="647">
        <v>7.8713808319573637</v>
      </c>
      <c r="AA17" s="647">
        <v>7.9846275748759385</v>
      </c>
      <c r="AB17" s="647">
        <v>7.9478444246458739</v>
      </c>
      <c r="AC17" s="647">
        <v>7.8740015440808762</v>
      </c>
      <c r="AD17" s="647">
        <v>7.8369255695868372</v>
      </c>
      <c r="AE17" s="647">
        <v>7.8</v>
      </c>
      <c r="AF17" s="647">
        <v>7.7742599999999999</v>
      </c>
      <c r="AG17" s="652">
        <v>7.7742599999999999</v>
      </c>
    </row>
    <row r="18" spans="1:33">
      <c r="A18" s="771" t="s">
        <v>8</v>
      </c>
      <c r="B18" s="649"/>
      <c r="C18" s="649"/>
      <c r="D18" s="649"/>
      <c r="E18" s="649"/>
      <c r="F18" s="649"/>
      <c r="G18" s="649"/>
      <c r="H18" s="649"/>
      <c r="I18" s="649"/>
      <c r="J18" s="649"/>
      <c r="K18" s="649"/>
      <c r="L18" s="649"/>
      <c r="M18" s="649"/>
      <c r="N18" s="649"/>
      <c r="O18" s="649"/>
      <c r="P18" s="649"/>
      <c r="Q18" s="649"/>
      <c r="R18" s="649"/>
      <c r="S18" s="649"/>
      <c r="T18" s="649"/>
      <c r="U18" s="649"/>
      <c r="V18" s="649"/>
      <c r="W18" s="649"/>
      <c r="X18" s="649"/>
      <c r="Y18" s="649"/>
      <c r="Z18" s="649"/>
      <c r="AA18" s="649"/>
      <c r="AB18" s="649"/>
      <c r="AC18" s="649"/>
      <c r="AD18" s="649"/>
      <c r="AE18" s="649"/>
      <c r="AF18" s="649"/>
      <c r="AG18" s="650"/>
    </row>
    <row r="19" spans="1:33">
      <c r="A19" s="778" t="s">
        <v>9</v>
      </c>
      <c r="B19" s="645">
        <v>36.225000000000001</v>
      </c>
      <c r="C19" s="645">
        <v>36.225000000000001</v>
      </c>
      <c r="D19" s="645">
        <v>36.295000000000002</v>
      </c>
      <c r="E19" s="645">
        <v>36.365000000000002</v>
      </c>
      <c r="F19" s="645">
        <v>36.435000000000002</v>
      </c>
      <c r="G19" s="681">
        <v>36.710625</v>
      </c>
      <c r="H19" s="681">
        <v>36.986249999999998</v>
      </c>
      <c r="I19" s="681">
        <v>36.912362401429398</v>
      </c>
      <c r="J19" s="681">
        <v>36.83921335497223</v>
      </c>
      <c r="K19" s="681">
        <v>36.695070023561229</v>
      </c>
      <c r="L19" s="681">
        <v>36.624092948422842</v>
      </c>
      <c r="M19" s="681">
        <v>36.519027456256687</v>
      </c>
      <c r="N19" s="681">
        <v>36.44981003514215</v>
      </c>
      <c r="O19" s="681">
        <v>36.381284484837323</v>
      </c>
      <c r="P19" s="681">
        <v>36.253182061059931</v>
      </c>
      <c r="Q19" s="681">
        <v>36.166844812828671</v>
      </c>
      <c r="R19" s="681">
        <v>36.049092493027239</v>
      </c>
      <c r="S19" s="681">
        <v>35.9944255904866</v>
      </c>
      <c r="T19" s="681">
        <v>35.26271281907956</v>
      </c>
      <c r="U19" s="681">
        <v>35.132984925010021</v>
      </c>
      <c r="V19" s="681">
        <v>35.326216342097581</v>
      </c>
      <c r="W19" s="681">
        <v>35.106270931957759</v>
      </c>
      <c r="X19" s="681">
        <v>34.96673795756665</v>
      </c>
      <c r="Y19" s="681">
        <v>34.80589096296184</v>
      </c>
      <c r="Z19" s="681">
        <v>34.635775356598735</v>
      </c>
      <c r="AA19" s="681">
        <v>34.500695832707997</v>
      </c>
      <c r="AB19" s="681">
        <v>33.865883029386168</v>
      </c>
      <c r="AC19" s="681">
        <v>34.055531974350735</v>
      </c>
      <c r="AD19" s="681">
        <v>33.721787761002098</v>
      </c>
      <c r="AE19" s="681">
        <v>33.317126307870069</v>
      </c>
      <c r="AF19" s="681">
        <v>32.983955044791365</v>
      </c>
      <c r="AG19" s="680">
        <v>32.872727728576557</v>
      </c>
    </row>
    <row r="20" spans="1:33">
      <c r="A20" s="779" t="s">
        <v>10</v>
      </c>
      <c r="B20" s="647">
        <v>32</v>
      </c>
      <c r="C20" s="647">
        <v>32.200000000000003</v>
      </c>
      <c r="D20" s="647">
        <v>32.4</v>
      </c>
      <c r="E20" s="647">
        <v>32.6</v>
      </c>
      <c r="F20" s="647">
        <v>32.799999999999997</v>
      </c>
      <c r="G20" s="647">
        <v>33</v>
      </c>
      <c r="H20" s="647">
        <v>33.200000000000003</v>
      </c>
      <c r="I20" s="647">
        <v>33.316670864809055</v>
      </c>
      <c r="J20" s="647">
        <v>33.435143949798935</v>
      </c>
      <c r="K20" s="647">
        <v>33.564989638174026</v>
      </c>
      <c r="L20" s="647">
        <v>32.985407546858831</v>
      </c>
      <c r="M20" s="647">
        <v>32.764459944166902</v>
      </c>
      <c r="N20" s="647">
        <v>32.267381068878855</v>
      </c>
      <c r="O20" s="647">
        <v>32.392923412407448</v>
      </c>
      <c r="P20" s="647">
        <v>32.645908429434826</v>
      </c>
      <c r="Q20" s="647">
        <v>32.599981462767609</v>
      </c>
      <c r="R20" s="647">
        <v>32.623169229797462</v>
      </c>
      <c r="S20" s="647">
        <v>32.646372626851416</v>
      </c>
      <c r="T20" s="647">
        <v>32.548433508970859</v>
      </c>
      <c r="U20" s="647">
        <v>32.808820977042629</v>
      </c>
      <c r="V20" s="647">
        <v>32.989269492416362</v>
      </c>
      <c r="W20" s="647">
        <v>32.783874203590138</v>
      </c>
      <c r="X20" s="647">
        <v>32.783874203590138</v>
      </c>
      <c r="Y20" s="647">
        <v>32.456035461554237</v>
      </c>
      <c r="Z20" s="647">
        <v>32.131475106938694</v>
      </c>
      <c r="AA20" s="647">
        <v>31.810160355869307</v>
      </c>
      <c r="AB20" s="647">
        <v>31.224853405321312</v>
      </c>
      <c r="AC20" s="647">
        <v>31.399712584391114</v>
      </c>
      <c r="AD20" s="647">
        <v>31.091995401064079</v>
      </c>
      <c r="AE20" s="647">
        <v>30.71889145625131</v>
      </c>
      <c r="AF20" s="647">
        <v>30.411702541688797</v>
      </c>
      <c r="AG20" s="648">
        <v>30.411702541688797</v>
      </c>
    </row>
    <row r="21" spans="1:33">
      <c r="A21" s="780" t="s">
        <v>736</v>
      </c>
      <c r="B21" s="649">
        <v>3.9242077716030357</v>
      </c>
      <c r="C21" s="649">
        <v>4.0896890588102863</v>
      </c>
      <c r="D21" s="649">
        <v>4.2787524841747917</v>
      </c>
      <c r="E21" s="649">
        <v>4.1030776974096019</v>
      </c>
      <c r="F21" s="649">
        <v>4.6582883731521552</v>
      </c>
      <c r="G21" s="649">
        <v>4.2809047575135057</v>
      </c>
      <c r="H21" s="649">
        <v>4.3091296624989743</v>
      </c>
      <c r="I21" s="649">
        <v>4.4035598801686282</v>
      </c>
      <c r="J21" s="649">
        <v>4.4954275906655123</v>
      </c>
      <c r="K21" s="649">
        <v>4.4635941854859515</v>
      </c>
      <c r="L21" s="649">
        <v>4.5051036194482155</v>
      </c>
      <c r="M21" s="649">
        <v>4.5470281477501029</v>
      </c>
      <c r="N21" s="649">
        <v>4.5470281477501029</v>
      </c>
      <c r="O21" s="649">
        <v>4.5470281477501029</v>
      </c>
      <c r="P21" s="649">
        <v>4.6122375590708575</v>
      </c>
      <c r="Q21" s="649">
        <v>4.68146090606482</v>
      </c>
      <c r="R21" s="649">
        <v>4.7280839321134707</v>
      </c>
      <c r="S21" s="649">
        <v>4.8542638741016768</v>
      </c>
      <c r="T21" s="649">
        <v>4.9270778322132012</v>
      </c>
      <c r="U21" s="649">
        <v>5.0009839996963983</v>
      </c>
      <c r="V21" s="649">
        <v>5.0009839996963983</v>
      </c>
      <c r="W21" s="649">
        <v>5.0009839996963974</v>
      </c>
      <c r="X21" s="649">
        <v>5.0009839996963974</v>
      </c>
      <c r="Y21" s="649">
        <v>5.0009839996963974</v>
      </c>
      <c r="Z21" s="649">
        <v>5.0009839996963983</v>
      </c>
      <c r="AA21" s="649">
        <v>5.0009839996963983</v>
      </c>
      <c r="AB21" s="649">
        <v>5.0009839996963983</v>
      </c>
      <c r="AC21" s="649">
        <v>5.0009839996963983</v>
      </c>
      <c r="AD21" s="649">
        <v>5.0009839996963983</v>
      </c>
      <c r="AE21" s="649">
        <v>5</v>
      </c>
      <c r="AF21" s="649">
        <v>5</v>
      </c>
      <c r="AG21" s="650">
        <v>5</v>
      </c>
    </row>
    <row r="22" spans="1:33">
      <c r="A22" s="771" t="s">
        <v>737</v>
      </c>
      <c r="B22" s="649"/>
      <c r="C22" s="649"/>
      <c r="D22" s="649"/>
      <c r="E22" s="649"/>
      <c r="F22" s="649"/>
      <c r="G22" s="649"/>
      <c r="H22" s="649"/>
      <c r="I22" s="649"/>
      <c r="J22" s="649"/>
      <c r="K22" s="649"/>
      <c r="L22" s="649"/>
      <c r="M22" s="649"/>
      <c r="N22" s="649"/>
      <c r="O22" s="649"/>
      <c r="P22" s="649"/>
      <c r="Q22" s="649"/>
      <c r="R22" s="649"/>
      <c r="S22" s="649"/>
      <c r="T22" s="649"/>
      <c r="U22" s="649"/>
      <c r="V22" s="649"/>
      <c r="W22" s="649"/>
      <c r="X22" s="649"/>
      <c r="Y22" s="649"/>
      <c r="Z22" s="649"/>
      <c r="AA22" s="649"/>
      <c r="AB22" s="649"/>
      <c r="AC22" s="649"/>
      <c r="AD22" s="649"/>
      <c r="AE22" s="649"/>
      <c r="AF22" s="649"/>
      <c r="AG22" s="650"/>
    </row>
    <row r="23" spans="1:33">
      <c r="A23" s="781" t="s">
        <v>5</v>
      </c>
      <c r="B23" s="647">
        <v>9.1</v>
      </c>
      <c r="C23" s="647">
        <v>9.0510000000000002</v>
      </c>
      <c r="D23" s="647">
        <v>9.0006000000000004</v>
      </c>
      <c r="E23" s="647">
        <v>8.9502000000000006</v>
      </c>
      <c r="F23" s="647">
        <v>8.8998000000000008</v>
      </c>
      <c r="G23" s="647">
        <v>8.849400000000001</v>
      </c>
      <c r="H23" s="647">
        <v>8.7990000000000013</v>
      </c>
      <c r="I23" s="647">
        <v>8.7586372919272311</v>
      </c>
      <c r="J23" s="647">
        <v>8.7181703852176575</v>
      </c>
      <c r="K23" s="647">
        <v>8.6932600741066679</v>
      </c>
      <c r="L23" s="647">
        <v>8.5117627291539115</v>
      </c>
      <c r="M23" s="647">
        <v>8.5215282970536705</v>
      </c>
      <c r="N23" s="647">
        <v>8.427223147173331</v>
      </c>
      <c r="O23" s="647">
        <v>8.2934645633030311</v>
      </c>
      <c r="P23" s="647">
        <v>8.1776516820128986</v>
      </c>
      <c r="Q23" s="647">
        <v>8.1556659773575166</v>
      </c>
      <c r="R23" s="647">
        <v>8.1021523174540295</v>
      </c>
      <c r="S23" s="647">
        <v>8.0850000000000009</v>
      </c>
      <c r="T23" s="647">
        <v>8.0887121024751334</v>
      </c>
      <c r="U23" s="647">
        <v>8.1615105113974078</v>
      </c>
      <c r="V23" s="647">
        <v>8.21750910902737</v>
      </c>
      <c r="W23" s="647">
        <v>8.0502648727529955</v>
      </c>
      <c r="X23" s="647">
        <v>8.071338864566485</v>
      </c>
      <c r="Y23" s="647">
        <v>7.9018407484105895</v>
      </c>
      <c r="Z23" s="647">
        <v>7.7692343636269854</v>
      </c>
      <c r="AA23" s="647">
        <v>7.7692343636269854</v>
      </c>
      <c r="AB23" s="647">
        <v>7.6138496763544437</v>
      </c>
      <c r="AC23" s="647">
        <v>7.6591702101422685</v>
      </c>
      <c r="AD23" s="647">
        <v>7.5232086087787975</v>
      </c>
      <c r="AE23" s="647">
        <v>7.4404533140822302</v>
      </c>
      <c r="AF23" s="647">
        <v>7.3660487809414077</v>
      </c>
      <c r="AG23" s="680">
        <v>7.3660487809414077</v>
      </c>
    </row>
    <row r="24" spans="1:33">
      <c r="A24" s="782" t="s">
        <v>6</v>
      </c>
      <c r="B24" s="647">
        <v>7.4030000000000014</v>
      </c>
      <c r="C24" s="647">
        <v>7.359</v>
      </c>
      <c r="D24" s="647">
        <v>7.2820000000000009</v>
      </c>
      <c r="E24" s="647">
        <v>7.3370000000000006</v>
      </c>
      <c r="F24" s="647">
        <v>7.2710000000000008</v>
      </c>
      <c r="G24" s="647">
        <v>7.3370000000000006</v>
      </c>
      <c r="H24" s="647">
        <v>7.3920000000000012</v>
      </c>
      <c r="I24" s="647">
        <v>7.3691835845455431</v>
      </c>
      <c r="J24" s="647">
        <v>7.3464375950670329</v>
      </c>
      <c r="K24" s="647">
        <v>7.2505241960432425</v>
      </c>
      <c r="L24" s="647">
        <v>7.2281444649394135</v>
      </c>
      <c r="M24" s="647">
        <v>7.1698046428661355</v>
      </c>
      <c r="N24" s="647">
        <v>7.1476740636644411</v>
      </c>
      <c r="O24" s="647">
        <v>7.1256117935116237</v>
      </c>
      <c r="P24" s="647">
        <v>7.0399080464812211</v>
      </c>
      <c r="Q24" s="647">
        <v>6.9971238755953706</v>
      </c>
      <c r="R24" s="647">
        <v>6.9197220887235584</v>
      </c>
      <c r="S24" s="647">
        <v>6.9090000000000007</v>
      </c>
      <c r="T24" s="647">
        <v>6.9229826907005201</v>
      </c>
      <c r="U24" s="647">
        <v>6.971443569535424</v>
      </c>
      <c r="V24" s="647">
        <v>7.0411580052307752</v>
      </c>
      <c r="W24" s="647">
        <v>6.9264055725237457</v>
      </c>
      <c r="X24" s="647">
        <v>6.8322833065772528</v>
      </c>
      <c r="Y24" s="647">
        <v>6.6683085072193959</v>
      </c>
      <c r="Z24" s="647">
        <v>6.6483035816977392</v>
      </c>
      <c r="AA24" s="647">
        <v>6.6150620637892503</v>
      </c>
      <c r="AB24" s="647">
        <v>6.5026060087048334</v>
      </c>
      <c r="AC24" s="647">
        <v>6.5132660185551696</v>
      </c>
      <c r="AD24" s="647">
        <v>6.4493059594531559</v>
      </c>
      <c r="AE24" s="647">
        <v>6.4815524892504213</v>
      </c>
      <c r="AF24" s="647">
        <v>6.4167369643579173</v>
      </c>
      <c r="AG24" s="682">
        <v>6.4167369643579173</v>
      </c>
    </row>
    <row r="25" spans="1:33">
      <c r="A25" s="771" t="s">
        <v>12</v>
      </c>
      <c r="B25" s="649"/>
      <c r="C25" s="649"/>
      <c r="D25" s="649"/>
      <c r="E25" s="649"/>
      <c r="F25" s="649"/>
      <c r="G25" s="649"/>
      <c r="H25" s="649"/>
      <c r="I25" s="649"/>
      <c r="J25" s="649"/>
      <c r="K25" s="649"/>
      <c r="L25" s="649"/>
      <c r="M25" s="649"/>
      <c r="N25" s="649"/>
      <c r="O25" s="649"/>
      <c r="P25" s="649"/>
      <c r="Q25" s="649"/>
      <c r="R25" s="649"/>
      <c r="S25" s="649"/>
      <c r="T25" s="649"/>
      <c r="U25" s="649"/>
      <c r="V25" s="649"/>
      <c r="W25" s="649"/>
      <c r="X25" s="649"/>
      <c r="Y25" s="649"/>
      <c r="Z25" s="649"/>
      <c r="AA25" s="649"/>
      <c r="AB25" s="649"/>
      <c r="AC25" s="649"/>
      <c r="AD25" s="649"/>
      <c r="AE25" s="649"/>
      <c r="AF25" s="649"/>
      <c r="AG25" s="650"/>
    </row>
    <row r="26" spans="1:33">
      <c r="A26" s="778" t="s">
        <v>9</v>
      </c>
      <c r="B26" s="647">
        <v>38.6</v>
      </c>
      <c r="C26" s="647">
        <v>38.5</v>
      </c>
      <c r="D26" s="647">
        <v>38.4</v>
      </c>
      <c r="E26" s="647">
        <v>38.299999999999997</v>
      </c>
      <c r="F26" s="647">
        <v>38.200000000000003</v>
      </c>
      <c r="G26" s="647">
        <v>37.93</v>
      </c>
      <c r="H26" s="647">
        <v>37.659999999999997</v>
      </c>
      <c r="I26" s="647">
        <v>37.39578591688953</v>
      </c>
      <c r="J26" s="647">
        <v>37.131489160336194</v>
      </c>
      <c r="K26" s="647">
        <v>36.867109711080282</v>
      </c>
      <c r="L26" s="647">
        <v>36.245976863167328</v>
      </c>
      <c r="M26" s="647">
        <v>35.889069890674016</v>
      </c>
      <c r="N26" s="647">
        <v>35.463888063527044</v>
      </c>
      <c r="O26" s="647">
        <v>35.15015154083855</v>
      </c>
      <c r="P26" s="647">
        <v>34.979812898036528</v>
      </c>
      <c r="Q26" s="647">
        <v>34.933248826912241</v>
      </c>
      <c r="R26" s="647">
        <v>34.641104107568474</v>
      </c>
      <c r="S26" s="647">
        <v>34.299999999999997</v>
      </c>
      <c r="T26" s="647">
        <v>33.608021851562832</v>
      </c>
      <c r="U26" s="647">
        <v>33.484381395395566</v>
      </c>
      <c r="V26" s="647">
        <v>33.668617708683783</v>
      </c>
      <c r="W26" s="647">
        <v>33.458992713494226</v>
      </c>
      <c r="X26" s="647">
        <v>33.326006991869363</v>
      </c>
      <c r="Y26" s="647">
        <v>33.176456304859713</v>
      </c>
      <c r="Z26" s="647">
        <v>33.010574023335415</v>
      </c>
      <c r="AA26" s="647">
        <v>32.881832784644409</v>
      </c>
      <c r="AB26" s="647">
        <v>32.224196128951519</v>
      </c>
      <c r="AC26" s="647">
        <v>32.404651627273651</v>
      </c>
      <c r="AD26" s="647">
        <v>32.087086041326366</v>
      </c>
      <c r="AE26" s="647">
        <v>31.702041008830449</v>
      </c>
      <c r="AF26" s="647">
        <v>31.385020598742145</v>
      </c>
      <c r="AG26" s="648">
        <v>31.27918515221052</v>
      </c>
    </row>
    <row r="27" spans="1:33">
      <c r="A27" s="783" t="s">
        <v>10</v>
      </c>
      <c r="B27" s="683">
        <v>35</v>
      </c>
      <c r="C27" s="683">
        <v>34.980681419037587</v>
      </c>
      <c r="D27" s="683">
        <v>34.964743589743591</v>
      </c>
      <c r="E27" s="683">
        <v>34.951370468611849</v>
      </c>
      <c r="F27" s="683">
        <v>34.939989088925259</v>
      </c>
      <c r="G27" s="683">
        <v>34.93018532622493</v>
      </c>
      <c r="H27" s="683">
        <v>35</v>
      </c>
      <c r="I27" s="683">
        <v>34.546488986236106</v>
      </c>
      <c r="J27" s="683">
        <v>34.100222103065462</v>
      </c>
      <c r="K27" s="683">
        <v>33.670167083183962</v>
      </c>
      <c r="L27" s="683">
        <v>32.580624988992646</v>
      </c>
      <c r="M27" s="683">
        <v>31.848037027470639</v>
      </c>
      <c r="N27" s="683">
        <v>30.880350506219973</v>
      </c>
      <c r="O27" s="683">
        <v>30.49090290348115</v>
      </c>
      <c r="P27" s="683">
        <v>30.217760377204229</v>
      </c>
      <c r="Q27" s="683">
        <v>29.687485686058803</v>
      </c>
      <c r="R27" s="683">
        <v>29.22514265470593</v>
      </c>
      <c r="S27" s="683">
        <v>28.77</v>
      </c>
      <c r="T27" s="683">
        <v>28.683689999999999</v>
      </c>
      <c r="U27" s="683">
        <v>28.913159519999997</v>
      </c>
      <c r="V27" s="683">
        <v>29.072244254240044</v>
      </c>
      <c r="W27" s="683">
        <v>28.891236851005523</v>
      </c>
      <c r="X27" s="683">
        <v>28.891236851005523</v>
      </c>
      <c r="Y27" s="683">
        <v>28.602324482495469</v>
      </c>
      <c r="Z27" s="683">
        <v>28.316301237670515</v>
      </c>
      <c r="AA27" s="683">
        <v>28.033138225293811</v>
      </c>
      <c r="AB27" s="683">
        <v>27.517328481948407</v>
      </c>
      <c r="AC27" s="683">
        <v>27.671425521447318</v>
      </c>
      <c r="AD27" s="683">
        <v>27.400245551337132</v>
      </c>
      <c r="AE27" s="683">
        <v>27.071442604721085</v>
      </c>
      <c r="AF27" s="683">
        <v>26.800728178673875</v>
      </c>
      <c r="AG27" s="682">
        <v>26.800728178673875</v>
      </c>
    </row>
    <row r="29" spans="1:33">
      <c r="A29" s="712" t="s">
        <v>38</v>
      </c>
    </row>
    <row r="30" spans="1:33">
      <c r="A30" s="831" t="s">
        <v>829</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Feuil15"/>
  <dimension ref="A1:AP38"/>
  <sheetViews>
    <sheetView showGridLines="0" workbookViewId="0">
      <pane xSplit="1" ySplit="4" topLeftCell="P5" activePane="bottomRight" state="frozen"/>
      <selection pane="topRight"/>
      <selection pane="bottomLeft"/>
      <selection pane="bottomRight"/>
    </sheetView>
  </sheetViews>
  <sheetFormatPr baseColWidth="10" defaultColWidth="11.5" defaultRowHeight="11.25"/>
  <cols>
    <col min="1" max="1" width="52.1640625" style="819" customWidth="1"/>
    <col min="2" max="42" width="5.33203125" style="818" customWidth="1"/>
    <col min="43" max="16384" width="11.5" style="818"/>
  </cols>
  <sheetData>
    <row r="1" spans="1:42" ht="12.75">
      <c r="A1" s="263" t="s">
        <v>696</v>
      </c>
      <c r="B1" s="600"/>
      <c r="C1" s="600"/>
      <c r="D1" s="600"/>
      <c r="E1" s="600"/>
      <c r="F1" s="600"/>
      <c r="G1" s="600"/>
      <c r="H1" s="600"/>
      <c r="I1" s="600"/>
      <c r="J1" s="600"/>
      <c r="K1" s="600"/>
      <c r="L1" s="600"/>
      <c r="M1" s="600"/>
      <c r="N1" s="600"/>
      <c r="O1" s="600"/>
      <c r="P1" s="600"/>
      <c r="Q1" s="600"/>
      <c r="R1" s="600"/>
      <c r="S1" s="600"/>
      <c r="T1" s="600"/>
      <c r="U1" s="600"/>
      <c r="V1" s="600"/>
      <c r="W1" s="600"/>
      <c r="X1" s="600"/>
      <c r="Y1" s="600"/>
      <c r="Z1" s="600"/>
      <c r="AA1" s="600"/>
      <c r="AB1" s="600"/>
      <c r="AC1" s="600"/>
      <c r="AD1" s="600"/>
      <c r="AE1" s="600"/>
      <c r="AF1" s="600"/>
      <c r="AG1" s="600"/>
      <c r="AH1" s="600"/>
      <c r="AI1" s="600"/>
      <c r="AJ1" s="600"/>
      <c r="AK1" s="600"/>
      <c r="AL1" s="544"/>
      <c r="AM1" s="544"/>
      <c r="AN1" s="544"/>
      <c r="AO1" s="544"/>
      <c r="AP1" s="544"/>
    </row>
    <row r="2" spans="1:42">
      <c r="A2" s="264" t="s">
        <v>462</v>
      </c>
      <c r="B2" s="600"/>
      <c r="C2" s="600"/>
      <c r="D2" s="600"/>
      <c r="E2" s="600"/>
      <c r="F2" s="600"/>
      <c r="G2" s="600"/>
      <c r="H2" s="600"/>
      <c r="I2" s="600"/>
      <c r="J2" s="600"/>
      <c r="K2" s="600"/>
      <c r="L2" s="600"/>
      <c r="M2" s="600"/>
      <c r="N2" s="600"/>
      <c r="O2" s="600"/>
      <c r="P2" s="600"/>
      <c r="Q2" s="600"/>
      <c r="R2" s="600"/>
      <c r="S2" s="600"/>
      <c r="T2" s="600"/>
      <c r="U2" s="600"/>
      <c r="V2" s="600"/>
      <c r="W2" s="600"/>
      <c r="X2" s="600"/>
      <c r="Y2" s="600"/>
      <c r="Z2" s="600"/>
      <c r="AA2" s="600"/>
      <c r="AB2" s="600"/>
      <c r="AC2" s="600"/>
      <c r="AD2" s="600"/>
      <c r="AE2" s="600"/>
      <c r="AF2" s="600"/>
      <c r="AG2" s="600"/>
      <c r="AH2" s="600"/>
      <c r="AI2" s="600"/>
      <c r="AJ2" s="600"/>
      <c r="AK2" s="600"/>
      <c r="AL2" s="544"/>
      <c r="AM2" s="544"/>
      <c r="AN2" s="544"/>
      <c r="AO2" s="544"/>
      <c r="AP2" s="544"/>
    </row>
    <row r="3" spans="1:42">
      <c r="A3" s="601"/>
      <c r="B3" s="600"/>
      <c r="C3" s="600"/>
      <c r="D3" s="600"/>
      <c r="E3" s="600"/>
      <c r="F3" s="600"/>
      <c r="G3" s="600"/>
      <c r="H3" s="600"/>
      <c r="I3" s="600"/>
      <c r="J3" s="600"/>
      <c r="K3" s="600"/>
      <c r="L3" s="600"/>
      <c r="M3" s="600"/>
      <c r="N3" s="600"/>
      <c r="O3" s="600"/>
      <c r="P3" s="600"/>
      <c r="Q3" s="600"/>
      <c r="R3" s="600"/>
      <c r="S3" s="600"/>
      <c r="T3" s="600"/>
      <c r="U3" s="600"/>
      <c r="V3" s="600"/>
      <c r="W3" s="600"/>
      <c r="X3" s="600"/>
      <c r="Y3" s="600"/>
      <c r="Z3" s="600"/>
      <c r="AA3" s="600"/>
      <c r="AB3" s="600"/>
      <c r="AC3" s="600"/>
      <c r="AD3" s="600"/>
      <c r="AE3" s="600"/>
      <c r="AF3" s="600"/>
      <c r="AG3" s="600"/>
      <c r="AH3" s="600"/>
      <c r="AI3" s="600"/>
      <c r="AJ3" s="600"/>
      <c r="AK3" s="600"/>
      <c r="AL3" s="99"/>
      <c r="AM3" s="99"/>
      <c r="AN3" s="99"/>
      <c r="AO3" s="835"/>
      <c r="AP3" s="224" t="s">
        <v>830</v>
      </c>
    </row>
    <row r="4" spans="1:42">
      <c r="A4" s="592"/>
      <c r="B4" s="556">
        <v>1981</v>
      </c>
      <c r="C4" s="557">
        <v>1982</v>
      </c>
      <c r="D4" s="557">
        <v>1983</v>
      </c>
      <c r="E4" s="557">
        <v>1984</v>
      </c>
      <c r="F4" s="557">
        <v>1985</v>
      </c>
      <c r="G4" s="557">
        <v>1986</v>
      </c>
      <c r="H4" s="557">
        <v>1987</v>
      </c>
      <c r="I4" s="557">
        <v>1988</v>
      </c>
      <c r="J4" s="557">
        <v>1989</v>
      </c>
      <c r="K4" s="557">
        <v>1990</v>
      </c>
      <c r="L4" s="557">
        <v>1991</v>
      </c>
      <c r="M4" s="557">
        <v>1992</v>
      </c>
      <c r="N4" s="557">
        <v>1993</v>
      </c>
      <c r="O4" s="557">
        <v>1994</v>
      </c>
      <c r="P4" s="557">
        <v>1995</v>
      </c>
      <c r="Q4" s="557">
        <v>1996</v>
      </c>
      <c r="R4" s="557">
        <v>1997</v>
      </c>
      <c r="S4" s="557">
        <v>1998</v>
      </c>
      <c r="T4" s="557">
        <v>1999</v>
      </c>
      <c r="U4" s="557">
        <v>2000</v>
      </c>
      <c r="V4" s="557">
        <v>2001</v>
      </c>
      <c r="W4" s="557">
        <v>2002</v>
      </c>
      <c r="X4" s="557">
        <v>2003</v>
      </c>
      <c r="Y4" s="557">
        <v>2004</v>
      </c>
      <c r="Z4" s="557">
        <v>2005</v>
      </c>
      <c r="AA4" s="557">
        <v>2006</v>
      </c>
      <c r="AB4" s="557">
        <v>2007</v>
      </c>
      <c r="AC4" s="557">
        <v>2008</v>
      </c>
      <c r="AD4" s="557">
        <v>2009</v>
      </c>
      <c r="AE4" s="557">
        <v>2010</v>
      </c>
      <c r="AF4" s="557">
        <v>2011</v>
      </c>
      <c r="AG4" s="557">
        <v>2012</v>
      </c>
      <c r="AH4" s="593">
        <v>2013</v>
      </c>
      <c r="AI4" s="593">
        <v>2014</v>
      </c>
      <c r="AJ4" s="593">
        <v>2015</v>
      </c>
      <c r="AK4" s="593">
        <v>2016</v>
      </c>
      <c r="AL4" s="593">
        <v>2017</v>
      </c>
      <c r="AM4" s="593">
        <v>2018</v>
      </c>
      <c r="AN4" s="593">
        <v>2019</v>
      </c>
      <c r="AO4" s="593">
        <v>2020</v>
      </c>
      <c r="AP4" s="594">
        <v>2021</v>
      </c>
    </row>
    <row r="5" spans="1:42">
      <c r="A5" s="275" t="s">
        <v>463</v>
      </c>
      <c r="B5" s="271"/>
      <c r="C5" s="271"/>
      <c r="D5" s="271"/>
      <c r="E5" s="271"/>
      <c r="F5" s="271"/>
      <c r="G5" s="271"/>
      <c r="H5" s="271"/>
      <c r="I5" s="271"/>
      <c r="J5" s="271"/>
      <c r="K5" s="271"/>
      <c r="L5" s="271"/>
      <c r="M5" s="271"/>
      <c r="N5" s="271"/>
      <c r="O5" s="271"/>
      <c r="P5" s="271"/>
      <c r="Q5" s="272"/>
      <c r="R5" s="272"/>
      <c r="S5" s="272"/>
      <c r="T5" s="272"/>
      <c r="U5" s="272"/>
      <c r="V5" s="272"/>
      <c r="W5" s="272"/>
      <c r="X5" s="272"/>
      <c r="Y5" s="272"/>
      <c r="Z5" s="272"/>
      <c r="AA5" s="272"/>
      <c r="AB5" s="272"/>
      <c r="AC5" s="272"/>
      <c r="AD5" s="272"/>
      <c r="AE5" s="272"/>
      <c r="AF5" s="272"/>
      <c r="AG5" s="272"/>
      <c r="AH5" s="272"/>
      <c r="AI5" s="272"/>
      <c r="AJ5" s="272"/>
      <c r="AK5" s="272"/>
      <c r="AL5" s="272"/>
      <c r="AM5" s="272"/>
      <c r="AN5" s="272"/>
      <c r="AO5" s="272"/>
      <c r="AP5" s="273"/>
    </row>
    <row r="6" spans="1:42">
      <c r="A6" s="276" t="s">
        <v>464</v>
      </c>
      <c r="B6" s="559">
        <v>2519</v>
      </c>
      <c r="C6" s="559">
        <v>2578</v>
      </c>
      <c r="D6" s="559">
        <v>2634</v>
      </c>
      <c r="E6" s="559">
        <v>2611</v>
      </c>
      <c r="F6" s="559">
        <v>2646</v>
      </c>
      <c r="G6" s="559">
        <v>2691</v>
      </c>
      <c r="H6" s="559">
        <v>2715</v>
      </c>
      <c r="I6" s="559">
        <v>2673</v>
      </c>
      <c r="J6" s="559">
        <v>2668</v>
      </c>
      <c r="K6" s="559">
        <v>2690</v>
      </c>
      <c r="L6" s="559">
        <v>2690</v>
      </c>
      <c r="M6" s="559">
        <v>2684</v>
      </c>
      <c r="N6" s="559">
        <v>2716</v>
      </c>
      <c r="O6" s="559">
        <v>2723</v>
      </c>
      <c r="P6" s="559">
        <v>2685</v>
      </c>
      <c r="Q6" s="595">
        <v>2678</v>
      </c>
      <c r="R6" s="595">
        <v>2662</v>
      </c>
      <c r="S6" s="595">
        <v>2782</v>
      </c>
      <c r="T6" s="595">
        <v>2865</v>
      </c>
      <c r="U6" s="595">
        <v>2865</v>
      </c>
      <c r="V6" s="595">
        <v>2864</v>
      </c>
      <c r="W6" s="595">
        <v>2875</v>
      </c>
      <c r="X6" s="595">
        <v>2917</v>
      </c>
      <c r="Y6" s="595">
        <v>2865</v>
      </c>
      <c r="Z6" s="595"/>
      <c r="AA6" s="595"/>
      <c r="AB6" s="595"/>
      <c r="AC6" s="595"/>
      <c r="AD6" s="595"/>
      <c r="AE6" s="595"/>
      <c r="AF6" s="595"/>
      <c r="AG6" s="595"/>
      <c r="AH6" s="595"/>
      <c r="AI6" s="595"/>
      <c r="AJ6" s="595"/>
      <c r="AK6" s="595"/>
      <c r="AL6" s="595"/>
      <c r="AM6" s="595"/>
      <c r="AN6" s="595"/>
      <c r="AO6" s="595"/>
      <c r="AP6" s="596"/>
    </row>
    <row r="7" spans="1:42">
      <c r="A7" s="276" t="s">
        <v>465</v>
      </c>
      <c r="B7" s="559">
        <v>1538</v>
      </c>
      <c r="C7" s="559">
        <v>1521</v>
      </c>
      <c r="D7" s="559">
        <v>1534</v>
      </c>
      <c r="E7" s="559">
        <v>1511</v>
      </c>
      <c r="F7" s="559">
        <v>1570</v>
      </c>
      <c r="G7" s="559">
        <v>1628</v>
      </c>
      <c r="H7" s="559">
        <v>1682</v>
      </c>
      <c r="I7" s="559">
        <v>1708</v>
      </c>
      <c r="J7" s="559">
        <v>1708</v>
      </c>
      <c r="K7" s="559">
        <v>1730</v>
      </c>
      <c r="L7" s="559">
        <v>1730</v>
      </c>
      <c r="M7" s="559">
        <v>1728</v>
      </c>
      <c r="N7" s="559">
        <v>1740</v>
      </c>
      <c r="O7" s="559">
        <v>1745</v>
      </c>
      <c r="P7" s="559">
        <v>1726</v>
      </c>
      <c r="Q7" s="595">
        <v>1723</v>
      </c>
      <c r="R7" s="595">
        <v>1747</v>
      </c>
      <c r="S7" s="595">
        <v>1782</v>
      </c>
      <c r="T7" s="595">
        <v>1820</v>
      </c>
      <c r="U7" s="595">
        <v>1820</v>
      </c>
      <c r="V7" s="595">
        <v>1823</v>
      </c>
      <c r="W7" s="595">
        <v>1830</v>
      </c>
      <c r="X7" s="595">
        <v>1856</v>
      </c>
      <c r="Y7" s="595">
        <v>1901</v>
      </c>
      <c r="Z7" s="595"/>
      <c r="AA7" s="595"/>
      <c r="AB7" s="595"/>
      <c r="AC7" s="595"/>
      <c r="AD7" s="595"/>
      <c r="AE7" s="595"/>
      <c r="AF7" s="595"/>
      <c r="AG7" s="595"/>
      <c r="AH7" s="595"/>
      <c r="AI7" s="595"/>
      <c r="AJ7" s="595"/>
      <c r="AK7" s="595"/>
      <c r="AL7" s="595"/>
      <c r="AM7" s="595"/>
      <c r="AN7" s="595"/>
      <c r="AO7" s="595"/>
      <c r="AP7" s="596"/>
    </row>
    <row r="8" spans="1:42">
      <c r="A8" s="276" t="s">
        <v>466</v>
      </c>
      <c r="B8" s="559"/>
      <c r="C8" s="559"/>
      <c r="D8" s="559"/>
      <c r="E8" s="559"/>
      <c r="F8" s="559"/>
      <c r="G8" s="559"/>
      <c r="H8" s="559"/>
      <c r="I8" s="559"/>
      <c r="J8" s="559"/>
      <c r="K8" s="559"/>
      <c r="L8" s="559"/>
      <c r="M8" s="559"/>
      <c r="N8" s="559"/>
      <c r="O8" s="559"/>
      <c r="P8" s="559"/>
      <c r="Q8" s="595"/>
      <c r="R8" s="595"/>
      <c r="S8" s="595"/>
      <c r="T8" s="595"/>
      <c r="U8" s="595"/>
      <c r="V8" s="595"/>
      <c r="W8" s="595"/>
      <c r="X8" s="595"/>
      <c r="Y8" s="595">
        <v>1079</v>
      </c>
      <c r="Z8" s="595">
        <v>1099</v>
      </c>
      <c r="AA8" s="595">
        <v>1106</v>
      </c>
      <c r="AB8" s="595">
        <v>1128</v>
      </c>
      <c r="AC8" s="595">
        <v>1128</v>
      </c>
      <c r="AD8" s="595">
        <v>1128</v>
      </c>
      <c r="AE8" s="595">
        <v>1136</v>
      </c>
      <c r="AF8" s="595">
        <v>1150</v>
      </c>
      <c r="AG8" s="595">
        <v>1179</v>
      </c>
      <c r="AH8" s="595">
        <v>1215</v>
      </c>
      <c r="AI8" s="595">
        <v>1063</v>
      </c>
      <c r="AJ8" s="595">
        <v>1056</v>
      </c>
      <c r="AK8" s="595">
        <v>1047</v>
      </c>
      <c r="AL8" s="595">
        <v>1061</v>
      </c>
      <c r="AM8" s="595">
        <v>1060</v>
      </c>
      <c r="AN8" s="595">
        <v>1059</v>
      </c>
      <c r="AO8" s="595">
        <v>1062</v>
      </c>
      <c r="AP8" s="596">
        <v>1070</v>
      </c>
    </row>
    <row r="9" spans="1:42" ht="22.5">
      <c r="A9" s="276" t="s">
        <v>467</v>
      </c>
      <c r="B9" s="559">
        <v>43971</v>
      </c>
      <c r="C9" s="559">
        <v>43351</v>
      </c>
      <c r="D9" s="559">
        <v>46606</v>
      </c>
      <c r="E9" s="559">
        <v>47316</v>
      </c>
      <c r="F9" s="559">
        <v>48037</v>
      </c>
      <c r="G9" s="559">
        <v>48681</v>
      </c>
      <c r="H9" s="559">
        <v>49130</v>
      </c>
      <c r="I9" s="559">
        <v>49488</v>
      </c>
      <c r="J9" s="559">
        <v>48720</v>
      </c>
      <c r="K9" s="559">
        <v>50997</v>
      </c>
      <c r="L9" s="559">
        <v>51042</v>
      </c>
      <c r="M9" s="559">
        <v>51247</v>
      </c>
      <c r="N9" s="559">
        <v>54198</v>
      </c>
      <c r="O9" s="559"/>
      <c r="P9" s="559"/>
      <c r="Q9" s="595"/>
      <c r="R9" s="595"/>
      <c r="S9" s="595"/>
      <c r="T9" s="595"/>
      <c r="U9" s="595"/>
      <c r="V9" s="595"/>
      <c r="W9" s="595"/>
      <c r="X9" s="595"/>
      <c r="Y9" s="595"/>
      <c r="Z9" s="595"/>
      <c r="AA9" s="595"/>
      <c r="AB9" s="595"/>
      <c r="AC9" s="595"/>
      <c r="AD9" s="595"/>
      <c r="AE9" s="595"/>
      <c r="AF9" s="595"/>
      <c r="AG9" s="595"/>
      <c r="AH9" s="595"/>
      <c r="AI9" s="595"/>
      <c r="AJ9" s="595"/>
      <c r="AK9" s="595"/>
      <c r="AL9" s="595"/>
      <c r="AM9" s="595"/>
      <c r="AN9" s="595"/>
      <c r="AO9" s="595"/>
      <c r="AP9" s="596"/>
    </row>
    <row r="10" spans="1:42" ht="22.5">
      <c r="A10" s="276" t="s">
        <v>468</v>
      </c>
      <c r="B10" s="559"/>
      <c r="C10" s="559"/>
      <c r="D10" s="559"/>
      <c r="E10" s="559"/>
      <c r="F10" s="559"/>
      <c r="G10" s="559"/>
      <c r="H10" s="559"/>
      <c r="I10" s="559"/>
      <c r="J10" s="559"/>
      <c r="K10" s="559"/>
      <c r="L10" s="559">
        <v>37244</v>
      </c>
      <c r="M10" s="559">
        <v>37405</v>
      </c>
      <c r="N10" s="559">
        <v>39611</v>
      </c>
      <c r="O10" s="559">
        <v>40600</v>
      </c>
      <c r="P10" s="559">
        <v>40400</v>
      </c>
      <c r="Q10" s="595">
        <v>37700</v>
      </c>
      <c r="R10" s="595">
        <v>40400</v>
      </c>
      <c r="S10" s="595">
        <v>40600</v>
      </c>
      <c r="T10" s="595">
        <v>41600</v>
      </c>
      <c r="U10" s="595">
        <v>42800</v>
      </c>
      <c r="V10" s="595">
        <v>43500</v>
      </c>
      <c r="W10" s="595">
        <v>43700</v>
      </c>
      <c r="X10" s="595">
        <v>44800</v>
      </c>
      <c r="Y10" s="595">
        <v>44800</v>
      </c>
      <c r="Z10" s="595">
        <v>46500</v>
      </c>
      <c r="AA10" s="595">
        <v>46700</v>
      </c>
      <c r="AB10" s="595">
        <v>47400</v>
      </c>
      <c r="AC10" s="595">
        <v>47000</v>
      </c>
      <c r="AD10" s="595">
        <v>50200</v>
      </c>
      <c r="AE10" s="595">
        <v>50300</v>
      </c>
      <c r="AF10" s="595">
        <v>49500</v>
      </c>
      <c r="AG10" s="595">
        <v>50200</v>
      </c>
      <c r="AH10" s="595">
        <v>50000</v>
      </c>
      <c r="AI10" s="595">
        <v>52400</v>
      </c>
      <c r="AJ10" s="595">
        <v>53500</v>
      </c>
      <c r="AK10" s="595">
        <v>56000</v>
      </c>
      <c r="AL10" s="595">
        <v>56800</v>
      </c>
      <c r="AM10" s="595">
        <v>57300</v>
      </c>
      <c r="AN10" s="595">
        <v>56400</v>
      </c>
      <c r="AO10" s="595">
        <v>54300</v>
      </c>
      <c r="AP10" s="596">
        <v>57400</v>
      </c>
    </row>
    <row r="11" spans="1:42">
      <c r="A11" s="277" t="s">
        <v>469</v>
      </c>
      <c r="B11" s="271"/>
      <c r="C11" s="271"/>
      <c r="D11" s="271"/>
      <c r="E11" s="271"/>
      <c r="F11" s="271"/>
      <c r="G11" s="271"/>
      <c r="H11" s="271"/>
      <c r="I11" s="271"/>
      <c r="J11" s="271"/>
      <c r="K11" s="271"/>
      <c r="L11" s="271"/>
      <c r="M11" s="271"/>
      <c r="N11" s="271"/>
      <c r="O11" s="271"/>
      <c r="P11" s="271"/>
      <c r="Q11" s="272"/>
      <c r="R11" s="272"/>
      <c r="S11" s="272"/>
      <c r="T11" s="272"/>
      <c r="U11" s="272"/>
      <c r="V11" s="272"/>
      <c r="W11" s="272"/>
      <c r="X11" s="272"/>
      <c r="Y11" s="272"/>
      <c r="Z11" s="272"/>
      <c r="AA11" s="272"/>
      <c r="AB11" s="272"/>
      <c r="AC11" s="272"/>
      <c r="AD11" s="272"/>
      <c r="AE11" s="272"/>
      <c r="AF11" s="272"/>
      <c r="AG11" s="272"/>
      <c r="AH11" s="272"/>
      <c r="AI11" s="272"/>
      <c r="AJ11" s="272"/>
      <c r="AK11" s="272"/>
      <c r="AL11" s="272"/>
      <c r="AM11" s="272"/>
      <c r="AN11" s="272"/>
      <c r="AO11" s="272"/>
      <c r="AP11" s="273"/>
    </row>
    <row r="12" spans="1:42">
      <c r="A12" s="278" t="s">
        <v>682</v>
      </c>
      <c r="B12" s="261"/>
      <c r="C12" s="261"/>
      <c r="D12" s="261"/>
      <c r="E12" s="261"/>
      <c r="F12" s="261"/>
      <c r="G12" s="261"/>
      <c r="H12" s="261"/>
      <c r="I12" s="261"/>
      <c r="J12" s="261"/>
      <c r="K12" s="261"/>
      <c r="L12" s="261"/>
      <c r="M12" s="261"/>
      <c r="N12" s="261"/>
      <c r="O12" s="261"/>
      <c r="P12" s="261"/>
      <c r="Q12" s="268"/>
      <c r="R12" s="268"/>
      <c r="S12" s="268"/>
      <c r="T12" s="268"/>
      <c r="U12" s="268"/>
      <c r="V12" s="268"/>
      <c r="W12" s="268"/>
      <c r="X12" s="268"/>
      <c r="Y12" s="268"/>
      <c r="Z12" s="268"/>
      <c r="AA12" s="268"/>
      <c r="AB12" s="268"/>
      <c r="AC12" s="268"/>
      <c r="AD12" s="268"/>
      <c r="AE12" s="268"/>
      <c r="AF12" s="268"/>
      <c r="AG12" s="268"/>
      <c r="AH12" s="268"/>
      <c r="AI12" s="268">
        <v>222</v>
      </c>
      <c r="AJ12" s="268">
        <v>228</v>
      </c>
      <c r="AK12" s="268">
        <v>229</v>
      </c>
      <c r="AL12" s="268">
        <v>244</v>
      </c>
      <c r="AM12" s="268">
        <v>248</v>
      </c>
      <c r="AN12" s="268">
        <v>250</v>
      </c>
      <c r="AO12" s="268">
        <v>251</v>
      </c>
      <c r="AP12" s="274">
        <v>251</v>
      </c>
    </row>
    <row r="13" spans="1:42">
      <c r="A13" s="279" t="s">
        <v>470</v>
      </c>
      <c r="B13" s="559">
        <v>3959</v>
      </c>
      <c r="C13" s="559">
        <v>3937</v>
      </c>
      <c r="D13" s="559">
        <v>4004</v>
      </c>
      <c r="E13" s="559">
        <v>4047</v>
      </c>
      <c r="F13" s="559">
        <v>4026</v>
      </c>
      <c r="G13" s="559">
        <v>3972</v>
      </c>
      <c r="H13" s="559">
        <v>3996</v>
      </c>
      <c r="I13" s="559">
        <v>3978</v>
      </c>
      <c r="J13" s="559">
        <v>3925</v>
      </c>
      <c r="K13" s="559">
        <v>3981</v>
      </c>
      <c r="L13" s="559">
        <v>4048</v>
      </c>
      <c r="M13" s="559">
        <v>4022</v>
      </c>
      <c r="N13" s="559">
        <v>3999</v>
      </c>
      <c r="O13" s="559">
        <v>3970</v>
      </c>
      <c r="P13" s="559">
        <v>4028</v>
      </c>
      <c r="Q13" s="595">
        <v>4056</v>
      </c>
      <c r="R13" s="595">
        <v>3986</v>
      </c>
      <c r="S13" s="595">
        <v>4032</v>
      </c>
      <c r="T13" s="595">
        <v>4286</v>
      </c>
      <c r="U13" s="595">
        <v>4209</v>
      </c>
      <c r="V13" s="595">
        <v>4293</v>
      </c>
      <c r="W13" s="595">
        <v>4364</v>
      </c>
      <c r="X13" s="595">
        <v>4027</v>
      </c>
      <c r="Y13" s="595">
        <v>4064</v>
      </c>
      <c r="Z13" s="595">
        <v>4064</v>
      </c>
      <c r="AA13" s="595">
        <v>4098</v>
      </c>
      <c r="AB13" s="595">
        <v>4220</v>
      </c>
      <c r="AC13" s="595">
        <v>4300</v>
      </c>
      <c r="AD13" s="595">
        <v>4451</v>
      </c>
      <c r="AE13" s="595">
        <v>4483</v>
      </c>
      <c r="AF13" s="595">
        <v>4564</v>
      </c>
      <c r="AG13" s="595">
        <v>4490</v>
      </c>
      <c r="AH13" s="595">
        <v>4521</v>
      </c>
      <c r="AI13" s="595">
        <v>4532</v>
      </c>
      <c r="AJ13" s="595">
        <v>4573</v>
      </c>
      <c r="AK13" s="595">
        <v>4656</v>
      </c>
      <c r="AL13" s="595">
        <v>4703</v>
      </c>
      <c r="AM13" s="595">
        <v>4798</v>
      </c>
      <c r="AN13" s="595">
        <v>4780</v>
      </c>
      <c r="AO13" s="595">
        <v>4771</v>
      </c>
      <c r="AP13" s="596">
        <v>4862</v>
      </c>
    </row>
    <row r="14" spans="1:42" ht="33.75">
      <c r="A14" s="279" t="s">
        <v>471</v>
      </c>
      <c r="B14" s="559">
        <v>9205</v>
      </c>
      <c r="C14" s="559">
        <v>9096</v>
      </c>
      <c r="D14" s="559">
        <v>9491</v>
      </c>
      <c r="E14" s="559">
        <v>9847</v>
      </c>
      <c r="F14" s="559">
        <v>10562</v>
      </c>
      <c r="G14" s="559">
        <v>10689</v>
      </c>
      <c r="H14" s="559">
        <v>10902</v>
      </c>
      <c r="I14" s="559">
        <v>10886</v>
      </c>
      <c r="J14" s="559">
        <v>10953</v>
      </c>
      <c r="K14" s="559">
        <v>11077</v>
      </c>
      <c r="L14" s="559">
        <v>11116</v>
      </c>
      <c r="M14" s="559">
        <v>11257</v>
      </c>
      <c r="N14" s="559">
        <v>11466</v>
      </c>
      <c r="O14" s="559"/>
      <c r="P14" s="559"/>
      <c r="Q14" s="595"/>
      <c r="R14" s="595"/>
      <c r="S14" s="595"/>
      <c r="T14" s="595"/>
      <c r="U14" s="595"/>
      <c r="V14" s="595"/>
      <c r="W14" s="595"/>
      <c r="X14" s="595"/>
      <c r="Y14" s="595"/>
      <c r="Z14" s="595"/>
      <c r="AA14" s="595"/>
      <c r="AB14" s="595"/>
      <c r="AC14" s="595"/>
      <c r="AD14" s="595"/>
      <c r="AE14" s="595"/>
      <c r="AF14" s="595"/>
      <c r="AG14" s="595"/>
      <c r="AH14" s="595"/>
      <c r="AI14" s="595"/>
      <c r="AJ14" s="595"/>
      <c r="AK14" s="595"/>
      <c r="AL14" s="595"/>
      <c r="AM14" s="595"/>
      <c r="AN14" s="595"/>
      <c r="AO14" s="595"/>
      <c r="AP14" s="596"/>
    </row>
    <row r="15" spans="1:42" ht="22.5">
      <c r="A15" s="279" t="s">
        <v>472</v>
      </c>
      <c r="B15" s="559"/>
      <c r="C15" s="559"/>
      <c r="D15" s="559"/>
      <c r="E15" s="559"/>
      <c r="F15" s="559"/>
      <c r="G15" s="559"/>
      <c r="H15" s="559"/>
      <c r="I15" s="559"/>
      <c r="J15" s="559"/>
      <c r="K15" s="559"/>
      <c r="L15" s="559"/>
      <c r="M15" s="559"/>
      <c r="N15" s="559"/>
      <c r="O15" s="559"/>
      <c r="P15" s="559"/>
      <c r="Q15" s="595"/>
      <c r="R15" s="595"/>
      <c r="S15" s="595"/>
      <c r="T15" s="595"/>
      <c r="U15" s="595"/>
      <c r="V15" s="595"/>
      <c r="W15" s="595"/>
      <c r="X15" s="595"/>
      <c r="Y15" s="595"/>
      <c r="Z15" s="595"/>
      <c r="AA15" s="595">
        <v>800</v>
      </c>
      <c r="AB15" s="595">
        <v>900</v>
      </c>
      <c r="AC15" s="595">
        <v>900</v>
      </c>
      <c r="AD15" s="595">
        <v>1000</v>
      </c>
      <c r="AE15" s="595">
        <v>1100</v>
      </c>
      <c r="AF15" s="595">
        <v>1100</v>
      </c>
      <c r="AG15" s="595">
        <v>1200</v>
      </c>
      <c r="AH15" s="595">
        <v>2000</v>
      </c>
      <c r="AI15" s="595">
        <v>2300</v>
      </c>
      <c r="AJ15" s="595">
        <v>2900</v>
      </c>
      <c r="AK15" s="595">
        <v>3000</v>
      </c>
      <c r="AL15" s="595">
        <v>3000</v>
      </c>
      <c r="AM15" s="595">
        <v>3100</v>
      </c>
      <c r="AN15" s="595">
        <v>3300</v>
      </c>
      <c r="AO15" s="595">
        <v>3100</v>
      </c>
      <c r="AP15" s="596">
        <v>3200</v>
      </c>
    </row>
    <row r="16" spans="1:42" ht="22.5">
      <c r="A16" s="280" t="s">
        <v>473</v>
      </c>
      <c r="B16" s="597"/>
      <c r="C16" s="597"/>
      <c r="D16" s="597"/>
      <c r="E16" s="597"/>
      <c r="F16" s="597"/>
      <c r="G16" s="597"/>
      <c r="H16" s="597"/>
      <c r="I16" s="597"/>
      <c r="J16" s="597"/>
      <c r="K16" s="597"/>
      <c r="L16" s="597"/>
      <c r="M16" s="597">
        <v>8076</v>
      </c>
      <c r="N16" s="597">
        <v>9127</v>
      </c>
      <c r="O16" s="597" t="s">
        <v>474</v>
      </c>
      <c r="P16" s="597">
        <v>9300</v>
      </c>
      <c r="Q16" s="598">
        <v>8400</v>
      </c>
      <c r="R16" s="598">
        <v>9200</v>
      </c>
      <c r="S16" s="598">
        <v>9200</v>
      </c>
      <c r="T16" s="598">
        <v>9500</v>
      </c>
      <c r="U16" s="598">
        <v>9600</v>
      </c>
      <c r="V16" s="598">
        <v>10000</v>
      </c>
      <c r="W16" s="598">
        <v>10000</v>
      </c>
      <c r="X16" s="598">
        <v>10300</v>
      </c>
      <c r="Y16" s="598">
        <v>10100</v>
      </c>
      <c r="Z16" s="598">
        <v>10600</v>
      </c>
      <c r="AA16" s="598">
        <v>10300</v>
      </c>
      <c r="AB16" s="598">
        <v>10500</v>
      </c>
      <c r="AC16" s="598">
        <v>11400</v>
      </c>
      <c r="AD16" s="598">
        <v>11700</v>
      </c>
      <c r="AE16" s="598">
        <v>11600</v>
      </c>
      <c r="AF16" s="598">
        <v>11800</v>
      </c>
      <c r="AG16" s="598">
        <v>11900</v>
      </c>
      <c r="AH16" s="598">
        <v>11900</v>
      </c>
      <c r="AI16" s="598">
        <v>12200</v>
      </c>
      <c r="AJ16" s="598">
        <v>12300</v>
      </c>
      <c r="AK16" s="598">
        <v>12600</v>
      </c>
      <c r="AL16" s="598">
        <v>12600</v>
      </c>
      <c r="AM16" s="598">
        <v>12700</v>
      </c>
      <c r="AN16" s="598">
        <v>12500</v>
      </c>
      <c r="AO16" s="598">
        <v>11800</v>
      </c>
      <c r="AP16" s="599">
        <v>12400</v>
      </c>
    </row>
    <row r="17" spans="1:42">
      <c r="A17" s="602"/>
      <c r="B17" s="600"/>
      <c r="C17" s="600"/>
      <c r="D17" s="600"/>
      <c r="E17" s="600"/>
      <c r="F17" s="600"/>
      <c r="G17" s="600"/>
      <c r="H17" s="600"/>
      <c r="I17" s="600"/>
      <c r="J17" s="600"/>
      <c r="K17" s="600"/>
      <c r="L17" s="600"/>
      <c r="M17" s="600"/>
      <c r="N17" s="600"/>
      <c r="O17" s="600"/>
      <c r="P17" s="600"/>
      <c r="Q17" s="603"/>
      <c r="R17" s="603"/>
      <c r="S17" s="603"/>
      <c r="T17" s="603"/>
      <c r="U17" s="603"/>
      <c r="V17" s="603"/>
      <c r="W17" s="603"/>
      <c r="X17" s="603"/>
      <c r="Y17" s="603"/>
      <c r="Z17" s="603"/>
      <c r="AA17" s="603"/>
      <c r="AB17" s="603"/>
      <c r="AC17" s="603"/>
      <c r="AD17" s="603"/>
      <c r="AE17" s="603"/>
      <c r="AF17" s="603"/>
      <c r="AG17" s="603"/>
      <c r="AH17" s="603"/>
      <c r="AI17" s="603"/>
      <c r="AJ17" s="603"/>
      <c r="AK17" s="603"/>
      <c r="AL17" s="604"/>
      <c r="AM17" s="605"/>
      <c r="AN17" s="606"/>
      <c r="AO17" s="606"/>
      <c r="AP17" s="544"/>
    </row>
    <row r="18" spans="1:42">
      <c r="A18" s="265" t="s">
        <v>475</v>
      </c>
      <c r="B18" s="600"/>
      <c r="C18" s="600"/>
      <c r="D18" s="600"/>
      <c r="E18" s="600"/>
      <c r="F18" s="600"/>
      <c r="G18" s="600"/>
      <c r="H18" s="600"/>
      <c r="I18" s="600"/>
      <c r="J18" s="600"/>
      <c r="K18" s="600"/>
      <c r="L18" s="600"/>
      <c r="M18" s="600"/>
      <c r="N18" s="600"/>
      <c r="O18" s="600"/>
      <c r="P18" s="600"/>
      <c r="Q18" s="600"/>
      <c r="R18" s="600"/>
      <c r="S18" s="600"/>
      <c r="T18" s="600"/>
      <c r="U18" s="600"/>
      <c r="V18" s="600"/>
      <c r="W18" s="600"/>
      <c r="X18" s="600"/>
      <c r="Y18" s="600"/>
      <c r="Z18" s="600"/>
      <c r="AA18" s="600"/>
      <c r="AB18" s="600"/>
      <c r="AC18" s="600"/>
      <c r="AD18" s="600"/>
      <c r="AE18" s="600"/>
      <c r="AF18" s="600"/>
      <c r="AG18" s="600"/>
      <c r="AH18" s="600"/>
      <c r="AI18" s="600"/>
      <c r="AJ18" s="600"/>
      <c r="AK18" s="607"/>
      <c r="AL18" s="607"/>
      <c r="AM18" s="607"/>
      <c r="AN18" s="544"/>
      <c r="AO18" s="544"/>
      <c r="AP18" s="544"/>
    </row>
    <row r="19" spans="1:42">
      <c r="A19" s="265" t="s">
        <v>476</v>
      </c>
      <c r="B19" s="600"/>
      <c r="C19" s="600"/>
      <c r="D19" s="600"/>
      <c r="E19" s="600"/>
      <c r="F19" s="600"/>
      <c r="G19" s="600"/>
      <c r="H19" s="600"/>
      <c r="I19" s="600"/>
      <c r="J19" s="600"/>
      <c r="K19" s="600"/>
      <c r="L19" s="600"/>
      <c r="M19" s="600"/>
      <c r="N19" s="600"/>
      <c r="O19" s="600"/>
      <c r="P19" s="600"/>
      <c r="Q19" s="600"/>
      <c r="R19" s="600"/>
      <c r="S19" s="600"/>
      <c r="T19" s="600"/>
      <c r="U19" s="600"/>
      <c r="V19" s="600"/>
      <c r="W19" s="600"/>
      <c r="X19" s="600"/>
      <c r="Y19" s="600"/>
      <c r="Z19" s="600"/>
      <c r="AA19" s="600"/>
      <c r="AB19" s="600"/>
      <c r="AC19" s="600"/>
      <c r="AD19" s="600"/>
      <c r="AE19" s="600"/>
      <c r="AF19" s="600"/>
      <c r="AG19" s="600"/>
      <c r="AH19" s="600"/>
      <c r="AI19" s="600"/>
      <c r="AJ19" s="600"/>
      <c r="AK19" s="600"/>
      <c r="AL19" s="544"/>
      <c r="AM19" s="544"/>
      <c r="AN19" s="544"/>
      <c r="AO19" s="544"/>
      <c r="AP19" s="544"/>
    </row>
    <row r="20" spans="1:42">
      <c r="A20" s="265" t="s">
        <v>477</v>
      </c>
      <c r="B20" s="600"/>
      <c r="C20" s="600"/>
      <c r="D20" s="600"/>
      <c r="E20" s="600"/>
      <c r="F20" s="600"/>
      <c r="G20" s="600"/>
      <c r="H20" s="600"/>
      <c r="I20" s="600"/>
      <c r="J20" s="600"/>
      <c r="K20" s="600"/>
      <c r="L20" s="600"/>
      <c r="M20" s="600"/>
      <c r="N20" s="600"/>
      <c r="O20" s="600"/>
      <c r="P20" s="600"/>
      <c r="Q20" s="600"/>
      <c r="R20" s="600"/>
      <c r="S20" s="600"/>
      <c r="T20" s="600"/>
      <c r="U20" s="600"/>
      <c r="V20" s="600"/>
      <c r="W20" s="600"/>
      <c r="X20" s="600"/>
      <c r="Y20" s="600"/>
      <c r="Z20" s="600"/>
      <c r="AA20" s="600"/>
      <c r="AB20" s="600"/>
      <c r="AC20" s="600"/>
      <c r="AD20" s="600"/>
      <c r="AE20" s="600"/>
      <c r="AF20" s="600"/>
      <c r="AG20" s="600"/>
      <c r="AH20" s="600"/>
      <c r="AI20" s="600"/>
      <c r="AJ20" s="600"/>
      <c r="AK20" s="600"/>
      <c r="AL20" s="544"/>
      <c r="AM20" s="544"/>
      <c r="AN20" s="544"/>
      <c r="AO20" s="544"/>
      <c r="AP20" s="544"/>
    </row>
    <row r="21" spans="1:42">
      <c r="A21" s="265" t="s">
        <v>478</v>
      </c>
      <c r="B21" s="600"/>
      <c r="C21" s="600"/>
      <c r="D21" s="600"/>
      <c r="E21" s="600"/>
      <c r="F21" s="600"/>
      <c r="G21" s="600"/>
      <c r="H21" s="600"/>
      <c r="I21" s="600"/>
      <c r="J21" s="600"/>
      <c r="K21" s="600"/>
      <c r="L21" s="600"/>
      <c r="M21" s="600"/>
      <c r="N21" s="600"/>
      <c r="O21" s="600"/>
      <c r="P21" s="600"/>
      <c r="Q21" s="600"/>
      <c r="R21" s="600"/>
      <c r="S21" s="600"/>
      <c r="T21" s="600"/>
      <c r="U21" s="600"/>
      <c r="V21" s="600"/>
      <c r="W21" s="600"/>
      <c r="X21" s="600"/>
      <c r="Y21" s="600"/>
      <c r="Z21" s="600"/>
      <c r="AA21" s="600"/>
      <c r="AB21" s="600"/>
      <c r="AC21" s="600"/>
      <c r="AD21" s="600"/>
      <c r="AE21" s="600"/>
      <c r="AF21" s="600"/>
      <c r="AG21" s="600"/>
      <c r="AH21" s="600"/>
      <c r="AI21" s="600"/>
      <c r="AJ21" s="600"/>
      <c r="AK21" s="600"/>
      <c r="AL21" s="544"/>
      <c r="AM21" s="544"/>
      <c r="AN21" s="544"/>
      <c r="AO21" s="544"/>
      <c r="AP21" s="544"/>
    </row>
    <row r="22" spans="1:42">
      <c r="A22" s="265" t="s">
        <v>479</v>
      </c>
      <c r="B22" s="544"/>
      <c r="C22" s="544"/>
      <c r="D22" s="544"/>
      <c r="E22" s="544"/>
      <c r="F22" s="544"/>
      <c r="G22" s="544"/>
      <c r="H22" s="544"/>
      <c r="I22" s="544"/>
      <c r="J22" s="544"/>
      <c r="K22" s="544"/>
      <c r="L22" s="544"/>
      <c r="M22" s="544"/>
      <c r="N22" s="544"/>
      <c r="O22" s="544"/>
      <c r="P22" s="544"/>
      <c r="Q22" s="544"/>
      <c r="R22" s="544"/>
      <c r="S22" s="544"/>
      <c r="T22" s="544"/>
      <c r="U22" s="544"/>
      <c r="V22" s="544"/>
      <c r="W22" s="544"/>
      <c r="X22" s="544"/>
      <c r="Y22" s="544"/>
      <c r="Z22" s="544"/>
      <c r="AA22" s="544"/>
      <c r="AB22" s="544"/>
      <c r="AC22" s="544"/>
      <c r="AD22" s="544"/>
      <c r="AE22" s="544"/>
      <c r="AF22" s="544"/>
      <c r="AG22" s="544"/>
      <c r="AH22" s="544"/>
      <c r="AI22" s="544"/>
      <c r="AJ22" s="544"/>
      <c r="AK22" s="544"/>
      <c r="AL22" s="544"/>
      <c r="AM22" s="544"/>
      <c r="AN22" s="544"/>
      <c r="AO22" s="544"/>
      <c r="AP22" s="544"/>
    </row>
    <row r="23" spans="1:42">
      <c r="A23" s="266" t="s">
        <v>480</v>
      </c>
      <c r="B23" s="544"/>
      <c r="C23" s="544"/>
      <c r="D23" s="544"/>
      <c r="E23" s="544"/>
      <c r="F23" s="544"/>
      <c r="G23" s="544"/>
      <c r="H23" s="544"/>
      <c r="I23" s="544"/>
      <c r="J23" s="544"/>
      <c r="K23" s="544"/>
      <c r="L23" s="544"/>
      <c r="M23" s="544"/>
      <c r="N23" s="544"/>
      <c r="O23" s="544"/>
      <c r="P23" s="544"/>
      <c r="Q23" s="544"/>
      <c r="R23" s="544"/>
      <c r="S23" s="544"/>
      <c r="T23" s="544"/>
      <c r="U23" s="544"/>
      <c r="V23" s="544"/>
      <c r="W23" s="544"/>
      <c r="X23" s="544"/>
      <c r="Y23" s="544"/>
      <c r="Z23" s="544"/>
      <c r="AA23" s="544"/>
      <c r="AB23" s="544"/>
      <c r="AC23" s="544"/>
      <c r="AD23" s="544"/>
      <c r="AE23" s="544"/>
      <c r="AF23" s="544"/>
      <c r="AG23" s="544"/>
      <c r="AH23" s="544"/>
      <c r="AI23" s="544"/>
      <c r="AJ23" s="544"/>
      <c r="AK23" s="544"/>
      <c r="AL23" s="544"/>
      <c r="AM23" s="544"/>
      <c r="AN23" s="544"/>
      <c r="AO23" s="544"/>
      <c r="AP23" s="544"/>
    </row>
    <row r="24" spans="1:42">
      <c r="A24" s="266" t="s">
        <v>481</v>
      </c>
      <c r="B24" s="544"/>
      <c r="C24" s="544"/>
      <c r="D24" s="544"/>
      <c r="E24" s="544"/>
      <c r="F24" s="544"/>
      <c r="G24" s="544"/>
      <c r="H24" s="544"/>
      <c r="I24" s="544"/>
      <c r="J24" s="544"/>
      <c r="K24" s="544"/>
      <c r="L24" s="544"/>
      <c r="M24" s="544"/>
      <c r="N24" s="544"/>
      <c r="O24" s="544"/>
      <c r="P24" s="544"/>
      <c r="Q24" s="544"/>
      <c r="R24" s="544"/>
      <c r="S24" s="544"/>
      <c r="T24" s="544"/>
      <c r="U24" s="544"/>
      <c r="V24" s="544"/>
      <c r="W24" s="544"/>
      <c r="X24" s="544"/>
      <c r="Y24" s="544"/>
      <c r="Z24" s="544"/>
      <c r="AA24" s="544"/>
      <c r="AB24" s="544"/>
      <c r="AC24" s="544"/>
      <c r="AD24" s="544"/>
      <c r="AE24" s="544"/>
      <c r="AF24" s="544"/>
      <c r="AG24" s="544"/>
      <c r="AH24" s="544"/>
      <c r="AI24" s="544"/>
      <c r="AJ24" s="544"/>
      <c r="AK24" s="544"/>
      <c r="AL24" s="544"/>
      <c r="AM24" s="544"/>
      <c r="AN24" s="544"/>
      <c r="AO24" s="544"/>
      <c r="AP24" s="544"/>
    </row>
    <row r="25" spans="1:42">
      <c r="A25" s="836" t="s">
        <v>831</v>
      </c>
      <c r="B25" s="262"/>
      <c r="C25" s="544"/>
      <c r="D25" s="544"/>
      <c r="E25" s="544"/>
      <c r="F25" s="544"/>
      <c r="G25" s="544"/>
      <c r="H25" s="544"/>
      <c r="I25" s="544"/>
      <c r="J25" s="544"/>
      <c r="K25" s="544"/>
      <c r="L25" s="544"/>
      <c r="M25" s="544"/>
      <c r="N25" s="544"/>
      <c r="O25" s="544"/>
      <c r="P25" s="544"/>
      <c r="Q25" s="544"/>
      <c r="R25" s="544"/>
      <c r="S25" s="544"/>
      <c r="T25" s="544"/>
      <c r="U25" s="544"/>
      <c r="V25" s="544"/>
      <c r="W25" s="544"/>
      <c r="X25" s="544"/>
      <c r="Y25" s="544"/>
      <c r="Z25" s="544"/>
      <c r="AA25" s="544"/>
      <c r="AB25" s="544"/>
      <c r="AC25" s="544"/>
      <c r="AD25" s="544"/>
      <c r="AE25" s="544"/>
      <c r="AF25" s="544"/>
      <c r="AG25" s="544"/>
      <c r="AH25" s="544"/>
      <c r="AI25" s="544"/>
      <c r="AJ25" s="544"/>
      <c r="AK25" s="544"/>
      <c r="AL25" s="544"/>
      <c r="AM25" s="544"/>
      <c r="AN25" s="544"/>
      <c r="AO25" s="544"/>
      <c r="AP25" s="544"/>
    </row>
    <row r="26" spans="1:42">
      <c r="A26" s="267"/>
      <c r="B26" s="97"/>
      <c r="C26" s="97"/>
      <c r="D26" s="97"/>
      <c r="E26" s="97"/>
      <c r="F26" s="97"/>
      <c r="G26" s="97"/>
      <c r="H26" s="97"/>
      <c r="I26" s="97"/>
      <c r="J26" s="97"/>
      <c r="K26" s="97"/>
      <c r="L26" s="97"/>
      <c r="M26" s="97"/>
      <c r="N26" s="97"/>
      <c r="O26" s="97"/>
      <c r="P26" s="97"/>
      <c r="Q26" s="97"/>
      <c r="R26" s="97"/>
      <c r="S26" s="97"/>
      <c r="T26" s="97"/>
      <c r="U26" s="97"/>
      <c r="V26" s="97"/>
      <c r="W26" s="97"/>
      <c r="X26" s="97"/>
      <c r="Y26" s="97"/>
      <c r="Z26" s="97"/>
      <c r="AA26" s="97"/>
      <c r="AB26" s="97"/>
      <c r="AC26" s="97"/>
      <c r="AD26" s="97"/>
      <c r="AE26" s="97"/>
      <c r="AF26" s="97"/>
      <c r="AG26" s="97"/>
      <c r="AH26" s="97"/>
      <c r="AI26" s="97"/>
      <c r="AJ26" s="97"/>
      <c r="AK26" s="97"/>
      <c r="AL26" s="97"/>
      <c r="AM26" s="97"/>
      <c r="AN26" s="97"/>
      <c r="AO26" s="97"/>
      <c r="AP26" s="97"/>
    </row>
    <row r="27" spans="1:42">
      <c r="A27" s="267"/>
      <c r="B27" s="97"/>
      <c r="C27" s="97"/>
      <c r="D27" s="97"/>
      <c r="E27" s="97"/>
      <c r="F27" s="97"/>
      <c r="G27" s="97"/>
      <c r="H27" s="97"/>
      <c r="I27" s="97"/>
      <c r="J27" s="97"/>
      <c r="K27" s="97"/>
      <c r="L27" s="97"/>
      <c r="M27" s="97"/>
      <c r="N27" s="97"/>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97"/>
      <c r="AP27" s="97"/>
    </row>
    <row r="28" spans="1:42">
      <c r="A28" s="267"/>
      <c r="B28" s="97"/>
      <c r="C28" s="97"/>
      <c r="D28" s="97"/>
      <c r="E28" s="97"/>
      <c r="F28" s="97"/>
      <c r="G28" s="97"/>
      <c r="H28" s="97"/>
      <c r="I28" s="97"/>
      <c r="J28" s="97"/>
      <c r="K28" s="97"/>
      <c r="L28" s="97"/>
      <c r="M28" s="97"/>
      <c r="N28" s="97"/>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97"/>
      <c r="AP28" s="97"/>
    </row>
    <row r="29" spans="1:42">
      <c r="A29" s="267"/>
      <c r="B29" s="97"/>
      <c r="C29" s="97"/>
      <c r="D29" s="97"/>
      <c r="E29" s="97"/>
      <c r="F29" s="97"/>
      <c r="G29" s="97"/>
      <c r="H29" s="97"/>
      <c r="I29" s="97"/>
      <c r="J29" s="97"/>
      <c r="K29" s="97"/>
      <c r="L29" s="97"/>
      <c r="M29" s="97"/>
      <c r="N29" s="97"/>
      <c r="O29" s="97"/>
      <c r="P29" s="97"/>
      <c r="Q29" s="97"/>
      <c r="R29" s="97"/>
      <c r="S29" s="97"/>
      <c r="T29" s="97"/>
      <c r="U29" s="97"/>
      <c r="V29" s="97"/>
      <c r="W29" s="97"/>
      <c r="X29" s="97"/>
      <c r="Y29" s="97"/>
      <c r="Z29" s="97"/>
      <c r="AA29" s="97"/>
      <c r="AB29" s="97"/>
      <c r="AC29" s="97"/>
      <c r="AD29" s="97"/>
      <c r="AE29" s="97"/>
      <c r="AF29" s="97"/>
      <c r="AG29" s="97"/>
      <c r="AH29" s="97"/>
      <c r="AI29" s="97"/>
      <c r="AJ29" s="97"/>
      <c r="AK29" s="97"/>
      <c r="AL29" s="97"/>
      <c r="AM29" s="97"/>
      <c r="AN29" s="97"/>
      <c r="AO29" s="97"/>
      <c r="AP29" s="97"/>
    </row>
    <row r="30" spans="1:42">
      <c r="A30" s="267"/>
      <c r="B30" s="97"/>
      <c r="C30" s="97"/>
      <c r="D30" s="97"/>
      <c r="E30" s="97"/>
      <c r="F30" s="97"/>
      <c r="G30" s="97"/>
      <c r="H30" s="97"/>
      <c r="I30" s="97"/>
      <c r="J30" s="97"/>
      <c r="K30" s="97"/>
      <c r="L30" s="97"/>
      <c r="M30" s="97"/>
      <c r="N30" s="97"/>
      <c r="O30" s="97"/>
      <c r="P30" s="97"/>
      <c r="Q30" s="97"/>
      <c r="R30" s="97"/>
      <c r="S30" s="97"/>
      <c r="T30" s="97"/>
      <c r="U30" s="97"/>
      <c r="V30" s="97"/>
      <c r="W30" s="97"/>
      <c r="X30" s="97"/>
      <c r="Y30" s="97"/>
      <c r="Z30" s="97"/>
      <c r="AA30" s="97"/>
      <c r="AB30" s="97"/>
      <c r="AC30" s="97"/>
      <c r="AD30" s="97"/>
      <c r="AE30" s="97"/>
      <c r="AF30" s="97"/>
      <c r="AG30" s="97"/>
      <c r="AH30" s="97"/>
      <c r="AI30" s="97"/>
      <c r="AJ30" s="97"/>
      <c r="AK30" s="97"/>
      <c r="AL30" s="97"/>
      <c r="AM30" s="97"/>
      <c r="AN30" s="97"/>
      <c r="AO30" s="97"/>
      <c r="AP30" s="97"/>
    </row>
    <row r="31" spans="1:42">
      <c r="A31" s="267"/>
      <c r="B31" s="97"/>
      <c r="C31" s="97"/>
      <c r="D31" s="97"/>
      <c r="E31" s="97"/>
      <c r="F31" s="97"/>
      <c r="G31" s="97"/>
      <c r="H31" s="97"/>
      <c r="I31" s="97"/>
      <c r="J31" s="97"/>
      <c r="K31" s="97"/>
      <c r="L31" s="97"/>
      <c r="M31" s="97"/>
      <c r="N31" s="97"/>
      <c r="O31" s="97"/>
      <c r="P31" s="97"/>
      <c r="Q31" s="97"/>
      <c r="R31" s="97"/>
      <c r="S31" s="97"/>
      <c r="T31" s="97"/>
      <c r="U31" s="97"/>
      <c r="V31" s="97"/>
      <c r="W31" s="97"/>
      <c r="X31" s="97"/>
      <c r="Y31" s="97"/>
      <c r="Z31" s="97"/>
      <c r="AA31" s="97"/>
      <c r="AB31" s="97"/>
      <c r="AC31" s="97"/>
      <c r="AD31" s="97"/>
      <c r="AE31" s="97"/>
      <c r="AF31" s="97"/>
      <c r="AG31" s="97"/>
      <c r="AH31" s="97"/>
      <c r="AI31" s="97"/>
      <c r="AJ31" s="97"/>
      <c r="AK31" s="97"/>
      <c r="AL31" s="97"/>
      <c r="AM31" s="97"/>
      <c r="AN31" s="97"/>
      <c r="AO31" s="97"/>
      <c r="AP31" s="97"/>
    </row>
    <row r="32" spans="1:42">
      <c r="A32" s="267"/>
      <c r="B32" s="97"/>
      <c r="C32" s="97"/>
      <c r="D32" s="97"/>
      <c r="E32" s="97"/>
      <c r="F32" s="97"/>
      <c r="G32" s="97"/>
      <c r="H32" s="97"/>
      <c r="I32" s="97"/>
      <c r="J32" s="97"/>
      <c r="K32" s="97"/>
      <c r="L32" s="97"/>
      <c r="M32" s="97"/>
      <c r="N32" s="97"/>
      <c r="O32" s="97"/>
      <c r="P32" s="97"/>
      <c r="Q32" s="97"/>
      <c r="R32" s="97"/>
      <c r="S32" s="97"/>
      <c r="T32" s="97"/>
      <c r="U32" s="97"/>
      <c r="V32" s="97"/>
      <c r="W32" s="97"/>
      <c r="X32" s="97"/>
      <c r="Y32" s="97"/>
      <c r="Z32" s="97"/>
      <c r="AA32" s="97"/>
      <c r="AB32" s="97"/>
      <c r="AC32" s="97"/>
      <c r="AD32" s="97"/>
      <c r="AE32" s="97"/>
      <c r="AF32" s="97"/>
      <c r="AG32" s="97"/>
      <c r="AH32" s="97"/>
      <c r="AI32" s="97"/>
      <c r="AJ32" s="97"/>
      <c r="AK32" s="97"/>
      <c r="AL32" s="97"/>
      <c r="AM32" s="97"/>
      <c r="AN32" s="97"/>
      <c r="AO32" s="97"/>
      <c r="AP32" s="97"/>
    </row>
    <row r="33" spans="1:42">
      <c r="A33" s="267"/>
      <c r="B33" s="97"/>
      <c r="C33" s="97"/>
      <c r="D33" s="97"/>
      <c r="E33" s="97"/>
      <c r="F33" s="97"/>
      <c r="G33" s="97"/>
      <c r="H33" s="97"/>
      <c r="I33" s="97"/>
      <c r="J33" s="97"/>
      <c r="K33" s="97"/>
      <c r="L33" s="97"/>
      <c r="M33" s="97"/>
      <c r="N33" s="97"/>
      <c r="O33" s="97"/>
      <c r="P33" s="97"/>
      <c r="Q33" s="97"/>
      <c r="R33" s="97"/>
      <c r="S33" s="97"/>
      <c r="T33" s="97"/>
      <c r="U33" s="97"/>
      <c r="V33" s="97"/>
      <c r="W33" s="97"/>
      <c r="X33" s="97"/>
      <c r="Y33" s="97"/>
      <c r="Z33" s="97"/>
      <c r="AA33" s="97"/>
      <c r="AB33" s="97"/>
      <c r="AC33" s="97"/>
      <c r="AD33" s="97"/>
      <c r="AE33" s="97"/>
      <c r="AF33" s="97"/>
      <c r="AG33" s="97"/>
      <c r="AH33" s="97"/>
      <c r="AI33" s="97"/>
      <c r="AJ33" s="97"/>
      <c r="AK33" s="97"/>
      <c r="AL33" s="97"/>
      <c r="AM33" s="97"/>
      <c r="AN33" s="97"/>
      <c r="AO33" s="97"/>
      <c r="AP33" s="97"/>
    </row>
    <row r="34" spans="1:42">
      <c r="A34" s="267"/>
      <c r="B34" s="97"/>
      <c r="C34" s="97"/>
      <c r="D34" s="97"/>
      <c r="E34" s="97"/>
      <c r="F34" s="97"/>
      <c r="G34" s="97"/>
      <c r="H34" s="97"/>
      <c r="I34" s="97"/>
      <c r="J34" s="97"/>
      <c r="K34" s="97"/>
      <c r="L34" s="97"/>
      <c r="M34" s="97"/>
      <c r="N34" s="97"/>
      <c r="O34" s="97"/>
      <c r="P34" s="97"/>
      <c r="Q34" s="97"/>
      <c r="R34" s="97"/>
      <c r="S34" s="97"/>
      <c r="T34" s="97"/>
      <c r="U34" s="97"/>
      <c r="V34" s="97"/>
      <c r="W34" s="97"/>
      <c r="X34" s="97"/>
      <c r="Y34" s="97"/>
      <c r="Z34" s="97"/>
      <c r="AA34" s="97"/>
      <c r="AB34" s="97"/>
      <c r="AC34" s="97"/>
      <c r="AD34" s="97"/>
      <c r="AE34" s="97"/>
      <c r="AF34" s="97"/>
      <c r="AG34" s="97"/>
      <c r="AH34" s="97"/>
      <c r="AI34" s="97"/>
      <c r="AJ34" s="97"/>
      <c r="AK34" s="97"/>
      <c r="AL34" s="97"/>
      <c r="AM34" s="97"/>
      <c r="AN34" s="97"/>
      <c r="AO34" s="97"/>
      <c r="AP34" s="97"/>
    </row>
    <row r="35" spans="1:42">
      <c r="A35" s="267"/>
      <c r="B35" s="97"/>
      <c r="C35" s="97"/>
      <c r="D35" s="97"/>
      <c r="E35" s="97"/>
      <c r="F35" s="97"/>
      <c r="G35" s="97"/>
      <c r="H35" s="97"/>
      <c r="I35" s="97"/>
      <c r="J35" s="97"/>
      <c r="K35" s="97"/>
      <c r="L35" s="97"/>
      <c r="M35" s="97"/>
      <c r="N35" s="97"/>
      <c r="O35" s="97"/>
      <c r="P35" s="97"/>
      <c r="Q35" s="97"/>
      <c r="R35" s="97"/>
      <c r="S35" s="97"/>
      <c r="T35" s="97"/>
      <c r="U35" s="97"/>
      <c r="V35" s="97"/>
      <c r="W35" s="97"/>
      <c r="X35" s="97"/>
      <c r="Y35" s="97"/>
      <c r="Z35" s="97"/>
      <c r="AA35" s="97"/>
      <c r="AB35" s="97"/>
      <c r="AC35" s="97"/>
      <c r="AD35" s="97"/>
      <c r="AE35" s="97"/>
      <c r="AF35" s="97"/>
      <c r="AG35" s="97"/>
      <c r="AH35" s="97"/>
      <c r="AI35" s="97"/>
      <c r="AJ35" s="97"/>
      <c r="AK35" s="97"/>
      <c r="AL35" s="97"/>
      <c r="AM35" s="97"/>
      <c r="AN35" s="97"/>
      <c r="AO35" s="97"/>
      <c r="AP35" s="97"/>
    </row>
    <row r="36" spans="1:42">
      <c r="A36" s="267"/>
      <c r="B36" s="97"/>
      <c r="C36" s="97"/>
      <c r="D36" s="97"/>
      <c r="E36" s="97"/>
      <c r="F36" s="97"/>
      <c r="G36" s="97"/>
      <c r="H36" s="97"/>
      <c r="I36" s="97"/>
      <c r="J36" s="97"/>
      <c r="K36" s="97"/>
      <c r="L36" s="97"/>
      <c r="M36" s="97"/>
      <c r="N36" s="97"/>
      <c r="O36" s="97"/>
      <c r="P36" s="97"/>
      <c r="Q36" s="97"/>
      <c r="R36" s="97"/>
      <c r="S36" s="97"/>
      <c r="T36" s="97"/>
      <c r="U36" s="97"/>
      <c r="V36" s="97"/>
      <c r="W36" s="97"/>
      <c r="X36" s="97"/>
      <c r="Y36" s="97"/>
      <c r="Z36" s="97"/>
      <c r="AA36" s="97"/>
      <c r="AB36" s="97"/>
      <c r="AC36" s="97"/>
      <c r="AD36" s="97"/>
      <c r="AE36" s="97"/>
      <c r="AF36" s="97"/>
      <c r="AG36" s="97"/>
      <c r="AH36" s="97"/>
      <c r="AI36" s="97"/>
      <c r="AJ36" s="97"/>
      <c r="AK36" s="97"/>
      <c r="AL36" s="97"/>
      <c r="AM36" s="97"/>
      <c r="AN36" s="97"/>
      <c r="AO36" s="97"/>
      <c r="AP36" s="97"/>
    </row>
    <row r="37" spans="1:42">
      <c r="A37" s="267"/>
      <c r="B37" s="97"/>
      <c r="C37" s="97"/>
      <c r="D37" s="97"/>
      <c r="E37" s="97"/>
      <c r="F37" s="97"/>
      <c r="G37" s="97"/>
      <c r="H37" s="97"/>
      <c r="I37" s="97"/>
      <c r="J37" s="97"/>
      <c r="K37" s="97"/>
      <c r="L37" s="97"/>
      <c r="M37" s="97"/>
      <c r="N37" s="97"/>
      <c r="O37" s="97"/>
      <c r="P37" s="97"/>
      <c r="Q37" s="97"/>
      <c r="R37" s="97"/>
      <c r="S37" s="97"/>
      <c r="T37" s="97"/>
      <c r="U37" s="97"/>
      <c r="V37" s="97"/>
      <c r="W37" s="97"/>
      <c r="X37" s="97"/>
      <c r="Y37" s="97"/>
      <c r="Z37" s="97"/>
      <c r="AA37" s="97"/>
      <c r="AB37" s="97"/>
      <c r="AC37" s="97"/>
      <c r="AD37" s="97"/>
      <c r="AE37" s="97"/>
      <c r="AF37" s="97"/>
      <c r="AG37" s="97"/>
      <c r="AH37" s="97"/>
      <c r="AI37" s="97"/>
      <c r="AJ37" s="97"/>
      <c r="AK37" s="97"/>
      <c r="AL37" s="97"/>
      <c r="AM37" s="97"/>
      <c r="AN37" s="97"/>
      <c r="AO37" s="97"/>
      <c r="AP37" s="97"/>
    </row>
    <row r="38" spans="1:42">
      <c r="A38" s="267"/>
      <c r="B38" s="97"/>
      <c r="C38" s="97"/>
      <c r="D38" s="97"/>
      <c r="E38" s="97"/>
      <c r="F38" s="97"/>
      <c r="G38" s="97"/>
      <c r="H38" s="97"/>
      <c r="I38" s="97"/>
      <c r="J38" s="97"/>
      <c r="K38" s="97"/>
      <c r="L38" s="97"/>
      <c r="M38" s="97"/>
      <c r="N38" s="97"/>
      <c r="O38" s="97"/>
      <c r="P38" s="97"/>
      <c r="Q38" s="97"/>
      <c r="R38" s="97"/>
      <c r="S38" s="97"/>
      <c r="T38" s="97"/>
      <c r="U38" s="97"/>
      <c r="V38" s="97"/>
      <c r="W38" s="97"/>
      <c r="X38" s="97"/>
      <c r="Y38" s="97"/>
      <c r="Z38" s="97"/>
      <c r="AA38" s="97"/>
      <c r="AB38" s="97"/>
      <c r="AC38" s="97"/>
      <c r="AD38" s="97"/>
      <c r="AE38" s="97"/>
      <c r="AF38" s="97"/>
      <c r="AG38" s="97"/>
      <c r="AH38" s="97"/>
      <c r="AI38" s="97"/>
      <c r="AJ38" s="97"/>
      <c r="AK38" s="97"/>
      <c r="AL38" s="97"/>
      <c r="AM38" s="97"/>
      <c r="AN38" s="97"/>
      <c r="AO38" s="97"/>
      <c r="AP38" s="97"/>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27"/>
  <sheetViews>
    <sheetView showGridLines="0" zoomScaleNormal="100" workbookViewId="0"/>
  </sheetViews>
  <sheetFormatPr baseColWidth="10" defaultColWidth="12" defaultRowHeight="11.25"/>
  <cols>
    <col min="1" max="1" width="6.1640625" style="838" customWidth="1"/>
    <col min="2" max="2" width="27.5" style="839" customWidth="1"/>
    <col min="3" max="13" width="12.83203125" style="838" customWidth="1"/>
    <col min="14" max="16384" width="12" style="838"/>
  </cols>
  <sheetData>
    <row r="1" spans="1:13" ht="12.75">
      <c r="A1" s="149" t="s">
        <v>697</v>
      </c>
      <c r="B1" s="434"/>
      <c r="C1" s="191"/>
      <c r="D1" s="191"/>
      <c r="E1" s="191"/>
      <c r="F1" s="191"/>
      <c r="G1" s="191"/>
      <c r="H1" s="191"/>
      <c r="I1" s="191"/>
      <c r="J1" s="191"/>
      <c r="K1" s="191"/>
      <c r="L1" s="191"/>
      <c r="M1" s="221"/>
    </row>
    <row r="2" spans="1:13">
      <c r="A2" s="191"/>
      <c r="B2" s="434"/>
      <c r="C2" s="191"/>
      <c r="D2" s="191"/>
      <c r="E2" s="191"/>
      <c r="F2" s="191"/>
      <c r="G2" s="191"/>
      <c r="H2" s="191"/>
      <c r="I2" s="191"/>
      <c r="J2" s="191"/>
      <c r="K2" s="191"/>
      <c r="L2" s="191"/>
      <c r="M2" s="221"/>
    </row>
    <row r="3" spans="1:13">
      <c r="A3" s="191"/>
      <c r="B3" s="434"/>
      <c r="C3" s="435">
        <v>2011</v>
      </c>
      <c r="D3" s="436">
        <v>2012</v>
      </c>
      <c r="E3" s="437">
        <v>2013</v>
      </c>
      <c r="F3" s="437">
        <v>2014</v>
      </c>
      <c r="G3" s="437">
        <v>2015</v>
      </c>
      <c r="H3" s="437">
        <v>2016</v>
      </c>
      <c r="I3" s="437">
        <v>2017</v>
      </c>
      <c r="J3" s="437">
        <v>2018</v>
      </c>
      <c r="K3" s="437">
        <v>2019</v>
      </c>
      <c r="L3" s="437">
        <v>2020</v>
      </c>
      <c r="M3" s="438">
        <v>2021</v>
      </c>
    </row>
    <row r="4" spans="1:13">
      <c r="A4" s="439" t="s">
        <v>658</v>
      </c>
      <c r="B4" s="440"/>
      <c r="C4" s="441"/>
      <c r="D4" s="441"/>
      <c r="E4" s="441"/>
      <c r="F4" s="441"/>
      <c r="G4" s="441"/>
      <c r="H4" s="441"/>
      <c r="I4" s="441"/>
      <c r="J4" s="442"/>
      <c r="K4" s="441"/>
      <c r="L4" s="442"/>
      <c r="M4" s="443"/>
    </row>
    <row r="5" spans="1:13">
      <c r="A5" s="444"/>
      <c r="B5" s="445" t="s">
        <v>659</v>
      </c>
      <c r="C5" s="446">
        <v>1130</v>
      </c>
      <c r="D5" s="446" t="s">
        <v>660</v>
      </c>
      <c r="E5" s="446">
        <v>1189</v>
      </c>
      <c r="F5" s="446">
        <v>1182</v>
      </c>
      <c r="G5" s="446">
        <v>1184</v>
      </c>
      <c r="H5" s="446">
        <v>1234</v>
      </c>
      <c r="I5" s="446">
        <v>1168</v>
      </c>
      <c r="J5" s="446">
        <v>1168</v>
      </c>
      <c r="K5" s="446">
        <v>1133</v>
      </c>
      <c r="L5" s="446">
        <v>1089</v>
      </c>
      <c r="M5" s="447">
        <v>1123</v>
      </c>
    </row>
    <row r="6" spans="1:13">
      <c r="A6" s="444"/>
      <c r="B6" s="445" t="s">
        <v>661</v>
      </c>
      <c r="C6" s="446">
        <v>558997</v>
      </c>
      <c r="D6" s="446" t="s">
        <v>150</v>
      </c>
      <c r="E6" s="446">
        <v>603964</v>
      </c>
      <c r="F6" s="446">
        <v>615853</v>
      </c>
      <c r="G6" s="446">
        <v>618603</v>
      </c>
      <c r="H6" s="446">
        <v>649359</v>
      </c>
      <c r="I6" s="446">
        <v>608825</v>
      </c>
      <c r="J6" s="446">
        <v>608825</v>
      </c>
      <c r="K6" s="446">
        <v>592417</v>
      </c>
      <c r="L6" s="446">
        <v>571663</v>
      </c>
      <c r="M6" s="447">
        <v>573251</v>
      </c>
    </row>
    <row r="7" spans="1:13">
      <c r="A7" s="448"/>
      <c r="B7" s="449" t="s">
        <v>662</v>
      </c>
      <c r="C7" s="450">
        <v>1094420</v>
      </c>
      <c r="D7" s="450" t="s">
        <v>150</v>
      </c>
      <c r="E7" s="450">
        <v>1185862</v>
      </c>
      <c r="F7" s="450">
        <v>1215126</v>
      </c>
      <c r="G7" s="450">
        <v>1229126</v>
      </c>
      <c r="H7" s="450">
        <v>1287169</v>
      </c>
      <c r="I7" s="450">
        <v>1219572</v>
      </c>
      <c r="J7" s="450">
        <v>1219572</v>
      </c>
      <c r="K7" s="450">
        <v>1194397</v>
      </c>
      <c r="L7" s="450">
        <v>1155445</v>
      </c>
      <c r="M7" s="451">
        <v>1165007</v>
      </c>
    </row>
    <row r="8" spans="1:13">
      <c r="A8" s="439" t="s">
        <v>663</v>
      </c>
      <c r="B8" s="440"/>
      <c r="C8" s="441"/>
      <c r="D8" s="441"/>
      <c r="E8" s="441"/>
      <c r="F8" s="441"/>
      <c r="G8" s="441"/>
      <c r="H8" s="441"/>
      <c r="I8" s="441"/>
      <c r="J8" s="442"/>
      <c r="K8" s="441"/>
      <c r="L8" s="442"/>
      <c r="M8" s="443"/>
    </row>
    <row r="9" spans="1:13">
      <c r="A9" s="444"/>
      <c r="B9" s="445" t="s">
        <v>659</v>
      </c>
      <c r="C9" s="446">
        <v>623</v>
      </c>
      <c r="D9" s="446" t="s">
        <v>660</v>
      </c>
      <c r="E9" s="446">
        <v>693</v>
      </c>
      <c r="F9" s="446">
        <v>693</v>
      </c>
      <c r="G9" s="446">
        <v>713</v>
      </c>
      <c r="H9" s="446">
        <v>707</v>
      </c>
      <c r="I9" s="446">
        <v>719</v>
      </c>
      <c r="J9" s="446">
        <v>719</v>
      </c>
      <c r="K9" s="446">
        <v>719</v>
      </c>
      <c r="L9" s="446">
        <v>722</v>
      </c>
      <c r="M9" s="447">
        <v>733</v>
      </c>
    </row>
    <row r="10" spans="1:13">
      <c r="A10" s="444"/>
      <c r="B10" s="445" t="s">
        <v>661</v>
      </c>
      <c r="C10" s="446">
        <v>144454</v>
      </c>
      <c r="D10" s="446" t="s">
        <v>150</v>
      </c>
      <c r="E10" s="446">
        <v>149180</v>
      </c>
      <c r="F10" s="446">
        <v>146252</v>
      </c>
      <c r="G10" s="446">
        <v>148172</v>
      </c>
      <c r="H10" s="446">
        <v>146642</v>
      </c>
      <c r="I10" s="446">
        <v>148538</v>
      </c>
      <c r="J10" s="446">
        <v>148538</v>
      </c>
      <c r="K10" s="446">
        <v>148538</v>
      </c>
      <c r="L10" s="446">
        <v>149372</v>
      </c>
      <c r="M10" s="447">
        <v>152232</v>
      </c>
    </row>
    <row r="11" spans="1:13">
      <c r="A11" s="448"/>
      <c r="B11" s="449" t="s">
        <v>662</v>
      </c>
      <c r="C11" s="450">
        <v>375202</v>
      </c>
      <c r="D11" s="450" t="s">
        <v>150</v>
      </c>
      <c r="E11" s="450">
        <v>407361</v>
      </c>
      <c r="F11" s="450">
        <v>407145</v>
      </c>
      <c r="G11" s="450">
        <v>419917</v>
      </c>
      <c r="H11" s="450">
        <v>412543</v>
      </c>
      <c r="I11" s="450">
        <v>419227</v>
      </c>
      <c r="J11" s="450">
        <v>417267</v>
      </c>
      <c r="K11" s="450">
        <v>417267</v>
      </c>
      <c r="L11" s="450">
        <v>420204</v>
      </c>
      <c r="M11" s="451">
        <v>430533</v>
      </c>
    </row>
    <row r="12" spans="1:13">
      <c r="A12" s="439" t="s">
        <v>664</v>
      </c>
      <c r="B12" s="440"/>
      <c r="C12" s="441"/>
      <c r="D12" s="441"/>
      <c r="E12" s="441"/>
      <c r="F12" s="441"/>
      <c r="G12" s="441"/>
      <c r="H12" s="441"/>
      <c r="I12" s="441"/>
      <c r="J12" s="442"/>
      <c r="K12" s="441"/>
      <c r="L12" s="442"/>
      <c r="M12" s="443"/>
    </row>
    <row r="13" spans="1:13">
      <c r="A13" s="444"/>
      <c r="B13" s="445" t="s">
        <v>659</v>
      </c>
      <c r="C13" s="446">
        <v>123</v>
      </c>
      <c r="D13" s="446" t="s">
        <v>660</v>
      </c>
      <c r="E13" s="446">
        <v>213</v>
      </c>
      <c r="F13" s="446">
        <v>238</v>
      </c>
      <c r="G13" s="446">
        <v>244</v>
      </c>
      <c r="H13" s="446">
        <v>244</v>
      </c>
      <c r="I13" s="446">
        <v>261</v>
      </c>
      <c r="J13" s="446">
        <v>278</v>
      </c>
      <c r="K13" s="446">
        <v>293</v>
      </c>
      <c r="L13" s="446">
        <v>281</v>
      </c>
      <c r="M13" s="447">
        <v>303</v>
      </c>
    </row>
    <row r="14" spans="1:13">
      <c r="A14" s="444"/>
      <c r="B14" s="445" t="s">
        <v>661</v>
      </c>
      <c r="C14" s="446">
        <v>7154</v>
      </c>
      <c r="D14" s="446" t="s">
        <v>150</v>
      </c>
      <c r="E14" s="446">
        <v>11774</v>
      </c>
      <c r="F14" s="446">
        <v>13724</v>
      </c>
      <c r="G14" s="446">
        <v>14012</v>
      </c>
      <c r="H14" s="446">
        <v>14012</v>
      </c>
      <c r="I14" s="446">
        <v>15338</v>
      </c>
      <c r="J14" s="446">
        <v>16823</v>
      </c>
      <c r="K14" s="446">
        <v>18248</v>
      </c>
      <c r="L14" s="446">
        <v>16718</v>
      </c>
      <c r="M14" s="447">
        <v>18324</v>
      </c>
    </row>
    <row r="15" spans="1:13">
      <c r="A15" s="448"/>
      <c r="B15" s="449" t="s">
        <v>662</v>
      </c>
      <c r="C15" s="450">
        <v>27180</v>
      </c>
      <c r="D15" s="450" t="s">
        <v>150</v>
      </c>
      <c r="E15" s="450">
        <v>45615</v>
      </c>
      <c r="F15" s="450">
        <v>53215</v>
      </c>
      <c r="G15" s="450">
        <v>54493</v>
      </c>
      <c r="H15" s="450">
        <v>54493</v>
      </c>
      <c r="I15" s="450">
        <v>59661</v>
      </c>
      <c r="J15" s="450">
        <v>63676</v>
      </c>
      <c r="K15" s="450">
        <v>67441</v>
      </c>
      <c r="L15" s="450">
        <v>64043</v>
      </c>
      <c r="M15" s="451">
        <v>70951</v>
      </c>
    </row>
    <row r="16" spans="1:13">
      <c r="A16" s="439" t="s">
        <v>665</v>
      </c>
      <c r="B16" s="440"/>
      <c r="C16" s="452"/>
      <c r="D16" s="452"/>
      <c r="E16" s="452"/>
      <c r="F16" s="452"/>
      <c r="G16" s="452"/>
      <c r="H16" s="452"/>
      <c r="I16" s="452"/>
      <c r="J16" s="453"/>
      <c r="K16" s="452"/>
      <c r="L16" s="453"/>
      <c r="M16" s="454"/>
    </row>
    <row r="17" spans="1:13">
      <c r="A17" s="448"/>
      <c r="B17" s="449" t="s">
        <v>666</v>
      </c>
      <c r="C17" s="450">
        <v>9128</v>
      </c>
      <c r="D17" s="450">
        <v>9317</v>
      </c>
      <c r="E17" s="450">
        <v>9317</v>
      </c>
      <c r="F17" s="450">
        <v>9317</v>
      </c>
      <c r="G17" s="450">
        <v>9556</v>
      </c>
      <c r="H17" s="450">
        <v>9704</v>
      </c>
      <c r="I17" s="450">
        <v>9893</v>
      </c>
      <c r="J17" s="455">
        <v>10205</v>
      </c>
      <c r="K17" s="450">
        <v>10404</v>
      </c>
      <c r="L17" s="455">
        <v>10523</v>
      </c>
      <c r="M17" s="784" t="s">
        <v>100</v>
      </c>
    </row>
    <row r="18" spans="1:13">
      <c r="A18" s="191"/>
      <c r="B18" s="434"/>
      <c r="C18" s="191"/>
      <c r="D18" s="191"/>
      <c r="E18" s="191"/>
      <c r="F18" s="191"/>
      <c r="G18" s="191"/>
      <c r="H18" s="191"/>
      <c r="I18" s="191"/>
      <c r="J18" s="191"/>
      <c r="K18" s="191"/>
      <c r="L18" s="191"/>
      <c r="M18" s="191"/>
    </row>
    <row r="19" spans="1:13">
      <c r="A19" s="191" t="s">
        <v>833</v>
      </c>
      <c r="B19" s="434"/>
      <c r="C19" s="191"/>
      <c r="D19" s="191"/>
      <c r="E19" s="191"/>
      <c r="F19" s="191"/>
      <c r="G19" s="191"/>
      <c r="H19" s="191"/>
      <c r="I19" s="191"/>
      <c r="J19" s="191"/>
      <c r="K19" s="191"/>
      <c r="L19" s="191"/>
      <c r="M19" s="191"/>
    </row>
    <row r="20" spans="1:13">
      <c r="A20" s="456" t="s">
        <v>667</v>
      </c>
      <c r="B20" s="434"/>
      <c r="C20" s="191"/>
      <c r="D20" s="191"/>
      <c r="E20" s="191"/>
      <c r="F20" s="191"/>
      <c r="G20" s="191"/>
      <c r="H20" s="191"/>
      <c r="I20" s="191"/>
      <c r="J20" s="191"/>
      <c r="K20" s="191"/>
      <c r="L20" s="191"/>
      <c r="M20" s="191"/>
    </row>
    <row r="21" spans="1:13">
      <c r="A21" s="191" t="s">
        <v>866</v>
      </c>
      <c r="B21" s="457"/>
      <c r="C21" s="191"/>
      <c r="D21" s="191"/>
      <c r="E21" s="191"/>
      <c r="F21" s="191"/>
      <c r="G21" s="191"/>
      <c r="H21" s="191"/>
      <c r="I21" s="191"/>
      <c r="J21" s="191"/>
      <c r="K21" s="191"/>
      <c r="L21" s="191"/>
      <c r="M21" s="191"/>
    </row>
    <row r="22" spans="1:13">
      <c r="A22" s="837" t="s">
        <v>832</v>
      </c>
      <c r="B22" s="434"/>
      <c r="C22" s="191"/>
      <c r="D22" s="191"/>
      <c r="E22" s="191"/>
      <c r="F22" s="191"/>
      <c r="G22" s="191"/>
      <c r="H22" s="191"/>
      <c r="I22" s="191"/>
      <c r="J22" s="191"/>
      <c r="K22" s="191"/>
      <c r="L22" s="191"/>
      <c r="M22" s="191"/>
    </row>
    <row r="23" spans="1:13">
      <c r="B23" s="434"/>
      <c r="C23" s="191"/>
      <c r="D23" s="191"/>
      <c r="E23" s="191"/>
      <c r="F23" s="191"/>
      <c r="G23" s="898"/>
      <c r="H23" s="898"/>
      <c r="I23" s="898"/>
      <c r="J23" s="898"/>
      <c r="K23" s="898"/>
      <c r="L23" s="898"/>
      <c r="M23" s="898"/>
    </row>
    <row r="24" spans="1:13">
      <c r="B24" s="434"/>
      <c r="C24" s="897"/>
      <c r="D24" s="897"/>
      <c r="E24" s="897"/>
      <c r="F24" s="897"/>
      <c r="G24" s="898"/>
      <c r="H24" s="898"/>
      <c r="I24" s="898"/>
      <c r="J24" s="898"/>
      <c r="K24" s="898"/>
      <c r="L24" s="898"/>
      <c r="M24" s="898"/>
    </row>
    <row r="25" spans="1:13">
      <c r="A25" s="191"/>
      <c r="B25" s="434"/>
      <c r="C25" s="897"/>
      <c r="D25" s="897"/>
      <c r="E25" s="897"/>
      <c r="F25" s="897"/>
      <c r="G25" s="898"/>
      <c r="H25" s="898"/>
      <c r="I25" s="898"/>
      <c r="J25" s="898"/>
      <c r="K25" s="898"/>
      <c r="L25" s="898"/>
      <c r="M25" s="898"/>
    </row>
    <row r="26" spans="1:13">
      <c r="A26" s="191"/>
      <c r="B26" s="434"/>
      <c r="C26" s="191"/>
      <c r="D26" s="191"/>
      <c r="E26" s="191"/>
      <c r="F26" s="191"/>
      <c r="G26" s="191"/>
      <c r="H26" s="191"/>
      <c r="I26" s="191"/>
      <c r="J26" s="191"/>
      <c r="K26" s="191"/>
      <c r="L26" s="191"/>
      <c r="M26" s="898"/>
    </row>
    <row r="27" spans="1:13">
      <c r="A27" s="191"/>
      <c r="B27" s="434"/>
      <c r="C27" s="191"/>
      <c r="D27" s="191"/>
      <c r="E27" s="191"/>
      <c r="F27" s="191"/>
      <c r="G27" s="191"/>
      <c r="H27" s="191"/>
      <c r="I27" s="191"/>
      <c r="J27" s="191"/>
      <c r="K27" s="191"/>
      <c r="L27" s="191"/>
      <c r="M27" s="19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62"/>
  <sheetViews>
    <sheetView showGridLines="0" zoomScale="90" zoomScaleNormal="90" workbookViewId="0"/>
  </sheetViews>
  <sheetFormatPr baseColWidth="10" defaultColWidth="11.5" defaultRowHeight="11.25"/>
  <cols>
    <col min="1" max="1" width="38.1640625" style="818" customWidth="1"/>
    <col min="2" max="16384" width="11.5" style="818"/>
  </cols>
  <sheetData>
    <row r="1" spans="1:11" ht="12.75">
      <c r="A1" s="460" t="s">
        <v>698</v>
      </c>
      <c r="B1" s="840"/>
      <c r="C1" s="840"/>
      <c r="D1" s="840"/>
      <c r="E1" s="840"/>
      <c r="F1" s="840"/>
      <c r="G1" s="841"/>
      <c r="H1" s="841"/>
      <c r="I1" s="841"/>
      <c r="J1" s="841"/>
      <c r="K1" s="841"/>
    </row>
    <row r="2" spans="1:11">
      <c r="A2" s="464" t="s">
        <v>637</v>
      </c>
      <c r="B2" s="840"/>
      <c r="C2" s="840"/>
      <c r="D2" s="840"/>
      <c r="E2" s="840"/>
      <c r="F2" s="840"/>
      <c r="G2" s="841"/>
      <c r="H2" s="841"/>
      <c r="I2" s="841"/>
      <c r="J2" s="841"/>
      <c r="K2" s="841"/>
    </row>
    <row r="3" spans="1:11">
      <c r="B3" s="840"/>
      <c r="D3" s="840"/>
      <c r="E3" s="840"/>
      <c r="F3" s="840"/>
      <c r="G3" s="841"/>
      <c r="H3" s="841"/>
      <c r="I3" s="841"/>
      <c r="K3" s="873" t="s">
        <v>835</v>
      </c>
    </row>
    <row r="4" spans="1:11">
      <c r="A4" s="385"/>
      <c r="B4" s="386">
        <v>2012</v>
      </c>
      <c r="C4" s="387">
        <v>2013</v>
      </c>
      <c r="D4" s="387">
        <v>2014</v>
      </c>
      <c r="E4" s="387">
        <v>2015</v>
      </c>
      <c r="F4" s="387">
        <v>2016</v>
      </c>
      <c r="G4" s="387">
        <v>2017</v>
      </c>
      <c r="H4" s="387">
        <v>2018</v>
      </c>
      <c r="I4" s="387">
        <v>2019</v>
      </c>
      <c r="J4" s="387">
        <v>2020</v>
      </c>
      <c r="K4" s="388">
        <v>2021</v>
      </c>
    </row>
    <row r="5" spans="1:11">
      <c r="A5" s="378" t="s">
        <v>596</v>
      </c>
      <c r="B5" s="389"/>
      <c r="C5" s="390"/>
      <c r="D5" s="390"/>
      <c r="E5" s="391"/>
      <c r="F5" s="391"/>
      <c r="G5" s="390"/>
      <c r="H5" s="390"/>
      <c r="I5" s="390"/>
      <c r="J5" s="390"/>
      <c r="K5" s="392"/>
    </row>
    <row r="6" spans="1:11">
      <c r="A6" s="379" t="s">
        <v>597</v>
      </c>
      <c r="B6" s="393">
        <v>3325</v>
      </c>
      <c r="C6" s="394">
        <v>3395</v>
      </c>
      <c r="D6" s="394">
        <v>3532</v>
      </c>
      <c r="E6" s="394">
        <v>3763</v>
      </c>
      <c r="F6" s="394">
        <v>4010</v>
      </c>
      <c r="G6" s="394">
        <v>4115</v>
      </c>
      <c r="H6" s="394">
        <v>4356</v>
      </c>
      <c r="I6" s="394">
        <v>4453</v>
      </c>
      <c r="J6" s="394">
        <v>4613</v>
      </c>
      <c r="K6" s="395">
        <v>4782</v>
      </c>
    </row>
    <row r="7" spans="1:11">
      <c r="A7" s="396" t="s">
        <v>598</v>
      </c>
      <c r="B7" s="393">
        <v>370</v>
      </c>
      <c r="C7" s="394">
        <v>370</v>
      </c>
      <c r="D7" s="394">
        <v>370</v>
      </c>
      <c r="E7" s="394">
        <v>370</v>
      </c>
      <c r="F7" s="394">
        <v>370</v>
      </c>
      <c r="G7" s="394">
        <v>370</v>
      </c>
      <c r="H7" s="394">
        <v>370</v>
      </c>
      <c r="I7" s="394">
        <v>370</v>
      </c>
      <c r="J7" s="394">
        <v>370</v>
      </c>
      <c r="K7" s="395">
        <v>370</v>
      </c>
    </row>
    <row r="8" spans="1:11">
      <c r="A8" s="396" t="s">
        <v>599</v>
      </c>
      <c r="B8" s="393">
        <v>282</v>
      </c>
      <c r="C8" s="394">
        <v>282</v>
      </c>
      <c r="D8" s="394">
        <v>360</v>
      </c>
      <c r="E8" s="394">
        <v>478</v>
      </c>
      <c r="F8" s="394">
        <v>552</v>
      </c>
      <c r="G8" s="394">
        <v>622</v>
      </c>
      <c r="H8" s="394">
        <v>648</v>
      </c>
      <c r="I8" s="394">
        <v>684</v>
      </c>
      <c r="J8" s="394">
        <v>710</v>
      </c>
      <c r="K8" s="395">
        <v>710</v>
      </c>
    </row>
    <row r="9" spans="1:11">
      <c r="A9" s="396" t="s">
        <v>600</v>
      </c>
      <c r="B9" s="393">
        <v>1220</v>
      </c>
      <c r="C9" s="394">
        <v>1220</v>
      </c>
      <c r="D9" s="394">
        <v>1214</v>
      </c>
      <c r="E9" s="394">
        <v>1220</v>
      </c>
      <c r="F9" s="394">
        <v>1215</v>
      </c>
      <c r="G9" s="394">
        <v>1214</v>
      </c>
      <c r="H9" s="394">
        <v>1218</v>
      </c>
      <c r="I9" s="394">
        <v>1216</v>
      </c>
      <c r="J9" s="394">
        <v>1212</v>
      </c>
      <c r="K9" s="395">
        <v>1108</v>
      </c>
    </row>
    <row r="10" spans="1:11">
      <c r="A10" s="396" t="s">
        <v>601</v>
      </c>
      <c r="B10" s="393">
        <v>1637</v>
      </c>
      <c r="C10" s="394">
        <v>1701</v>
      </c>
      <c r="D10" s="394">
        <v>1675</v>
      </c>
      <c r="E10" s="394">
        <v>1675</v>
      </c>
      <c r="F10" s="394">
        <v>1667</v>
      </c>
      <c r="G10" s="394">
        <v>1621</v>
      </c>
      <c r="H10" s="394">
        <v>1577</v>
      </c>
      <c r="I10" s="394">
        <v>1514</v>
      </c>
      <c r="J10" s="394">
        <v>1457</v>
      </c>
      <c r="K10" s="395">
        <v>1073</v>
      </c>
    </row>
    <row r="11" spans="1:11">
      <c r="A11" s="396" t="s">
        <v>602</v>
      </c>
      <c r="B11" s="393">
        <v>1874</v>
      </c>
      <c r="C11" s="394">
        <v>1900</v>
      </c>
      <c r="D11" s="394">
        <v>1893</v>
      </c>
      <c r="E11" s="394">
        <v>1906</v>
      </c>
      <c r="F11" s="394">
        <v>1928</v>
      </c>
      <c r="G11" s="394">
        <v>1906</v>
      </c>
      <c r="H11" s="394">
        <v>2009</v>
      </c>
      <c r="I11" s="394">
        <v>1983</v>
      </c>
      <c r="J11" s="394">
        <v>1768</v>
      </c>
      <c r="K11" s="395">
        <v>1335</v>
      </c>
    </row>
    <row r="12" spans="1:11">
      <c r="A12" s="396" t="s">
        <v>603</v>
      </c>
      <c r="B12" s="393">
        <v>1147</v>
      </c>
      <c r="C12" s="394">
        <v>1150</v>
      </c>
      <c r="D12" s="394">
        <v>1126</v>
      </c>
      <c r="E12" s="394">
        <v>1120</v>
      </c>
      <c r="F12" s="394">
        <v>1113</v>
      </c>
      <c r="G12" s="394">
        <v>1092</v>
      </c>
      <c r="H12" s="394">
        <v>1079</v>
      </c>
      <c r="I12" s="394">
        <v>1045</v>
      </c>
      <c r="J12" s="394">
        <v>938</v>
      </c>
      <c r="K12" s="395">
        <v>607</v>
      </c>
    </row>
    <row r="13" spans="1:11">
      <c r="A13" s="396" t="s">
        <v>861</v>
      </c>
      <c r="B13" s="393">
        <v>0</v>
      </c>
      <c r="C13" s="394">
        <v>0</v>
      </c>
      <c r="D13" s="394">
        <v>0</v>
      </c>
      <c r="E13" s="394">
        <v>0</v>
      </c>
      <c r="F13" s="394">
        <v>0</v>
      </c>
      <c r="G13" s="394">
        <v>16</v>
      </c>
      <c r="H13" s="394">
        <v>28</v>
      </c>
      <c r="I13" s="394">
        <v>30</v>
      </c>
      <c r="J13" s="394">
        <v>30</v>
      </c>
      <c r="K13" s="395">
        <v>34</v>
      </c>
    </row>
    <row r="14" spans="1:11">
      <c r="A14" s="396" t="s">
        <v>604</v>
      </c>
      <c r="B14" s="393">
        <v>981</v>
      </c>
      <c r="C14" s="394">
        <v>1009</v>
      </c>
      <c r="D14" s="394">
        <v>1033</v>
      </c>
      <c r="E14" s="394">
        <v>1049</v>
      </c>
      <c r="F14" s="394">
        <v>960</v>
      </c>
      <c r="G14" s="394">
        <v>945</v>
      </c>
      <c r="H14" s="394">
        <v>965</v>
      </c>
      <c r="I14" s="394">
        <v>987</v>
      </c>
      <c r="J14" s="394">
        <v>1005</v>
      </c>
      <c r="K14" s="395">
        <v>1009</v>
      </c>
    </row>
    <row r="15" spans="1:11">
      <c r="A15" s="397" t="s">
        <v>605</v>
      </c>
      <c r="B15" s="393">
        <v>118</v>
      </c>
      <c r="C15" s="394">
        <v>128</v>
      </c>
      <c r="D15" s="394">
        <v>144</v>
      </c>
      <c r="E15" s="394">
        <v>150</v>
      </c>
      <c r="F15" s="394">
        <v>150</v>
      </c>
      <c r="G15" s="394">
        <v>180</v>
      </c>
      <c r="H15" s="394">
        <v>180</v>
      </c>
      <c r="I15" s="394">
        <v>210</v>
      </c>
      <c r="J15" s="394">
        <v>210</v>
      </c>
      <c r="K15" s="395">
        <v>210</v>
      </c>
    </row>
    <row r="16" spans="1:11">
      <c r="A16" s="398" t="s">
        <v>606</v>
      </c>
      <c r="B16" s="399">
        <v>10954</v>
      </c>
      <c r="C16" s="400">
        <v>11155</v>
      </c>
      <c r="D16" s="400">
        <v>11347</v>
      </c>
      <c r="E16" s="400">
        <v>11731</v>
      </c>
      <c r="F16" s="400">
        <v>11965</v>
      </c>
      <c r="G16" s="400">
        <v>12081</v>
      </c>
      <c r="H16" s="400">
        <v>12430</v>
      </c>
      <c r="I16" s="400">
        <v>12492</v>
      </c>
      <c r="J16" s="400">
        <v>12313</v>
      </c>
      <c r="K16" s="401">
        <v>11238</v>
      </c>
    </row>
    <row r="17" spans="1:11">
      <c r="A17" s="378" t="s">
        <v>607</v>
      </c>
      <c r="B17" s="402"/>
      <c r="C17" s="403"/>
      <c r="D17" s="403"/>
      <c r="E17" s="403"/>
      <c r="F17" s="403"/>
      <c r="G17" s="403"/>
      <c r="H17" s="404"/>
      <c r="I17" s="404"/>
      <c r="J17" s="404"/>
      <c r="K17" s="405"/>
    </row>
    <row r="18" spans="1:11">
      <c r="A18" s="379" t="s">
        <v>608</v>
      </c>
      <c r="B18" s="393">
        <v>5068</v>
      </c>
      <c r="C18" s="394">
        <v>5091</v>
      </c>
      <c r="D18" s="394">
        <v>5062</v>
      </c>
      <c r="E18" s="394">
        <v>5062</v>
      </c>
      <c r="F18" s="394">
        <v>5059</v>
      </c>
      <c r="G18" s="394">
        <v>4801</v>
      </c>
      <c r="H18" s="394">
        <v>4801</v>
      </c>
      <c r="I18" s="394">
        <v>4770</v>
      </c>
      <c r="J18" s="394">
        <v>4761</v>
      </c>
      <c r="K18" s="395">
        <v>3835</v>
      </c>
    </row>
    <row r="19" spans="1:11">
      <c r="A19" s="396" t="s">
        <v>609</v>
      </c>
      <c r="B19" s="393">
        <v>155</v>
      </c>
      <c r="C19" s="394">
        <v>155</v>
      </c>
      <c r="D19" s="394">
        <v>150</v>
      </c>
      <c r="E19" s="394">
        <v>150</v>
      </c>
      <c r="F19" s="394">
        <v>150</v>
      </c>
      <c r="G19" s="394">
        <v>150</v>
      </c>
      <c r="H19" s="394">
        <v>150</v>
      </c>
      <c r="I19" s="394">
        <v>143</v>
      </c>
      <c r="J19" s="394">
        <v>120</v>
      </c>
      <c r="K19" s="395">
        <v>14</v>
      </c>
    </row>
    <row r="20" spans="1:11">
      <c r="A20" s="396" t="s">
        <v>862</v>
      </c>
      <c r="B20" s="393">
        <v>0</v>
      </c>
      <c r="C20" s="394">
        <v>0</v>
      </c>
      <c r="D20" s="394">
        <v>0</v>
      </c>
      <c r="E20" s="394">
        <v>0</v>
      </c>
      <c r="F20" s="394">
        <v>0</v>
      </c>
      <c r="G20" s="394">
        <v>22</v>
      </c>
      <c r="H20" s="394">
        <v>100</v>
      </c>
      <c r="I20" s="394">
        <v>119</v>
      </c>
      <c r="J20" s="394">
        <v>120</v>
      </c>
      <c r="K20" s="395">
        <v>124</v>
      </c>
    </row>
    <row r="21" spans="1:11">
      <c r="A21" s="396" t="s">
        <v>610</v>
      </c>
      <c r="B21" s="393">
        <v>118</v>
      </c>
      <c r="C21" s="394">
        <v>118</v>
      </c>
      <c r="D21" s="394">
        <v>123</v>
      </c>
      <c r="E21" s="394">
        <v>123</v>
      </c>
      <c r="F21" s="394">
        <v>123</v>
      </c>
      <c r="G21" s="394">
        <v>116</v>
      </c>
      <c r="H21" s="394">
        <v>112</v>
      </c>
      <c r="I21" s="394">
        <v>108</v>
      </c>
      <c r="J21" s="394">
        <v>107</v>
      </c>
      <c r="K21" s="395">
        <v>54</v>
      </c>
    </row>
    <row r="22" spans="1:11">
      <c r="A22" s="396" t="s">
        <v>611</v>
      </c>
      <c r="B22" s="393">
        <v>669</v>
      </c>
      <c r="C22" s="394">
        <v>691</v>
      </c>
      <c r="D22" s="394">
        <v>688</v>
      </c>
      <c r="E22" s="394">
        <v>687</v>
      </c>
      <c r="F22" s="394">
        <v>687</v>
      </c>
      <c r="G22" s="394">
        <v>444</v>
      </c>
      <c r="H22" s="394">
        <v>614</v>
      </c>
      <c r="I22" s="394">
        <v>594</v>
      </c>
      <c r="J22" s="394">
        <v>583</v>
      </c>
      <c r="K22" s="395">
        <v>328</v>
      </c>
    </row>
    <row r="23" spans="1:11">
      <c r="A23" s="396" t="s">
        <v>612</v>
      </c>
      <c r="B23" s="393">
        <v>0</v>
      </c>
      <c r="C23" s="394">
        <v>0</v>
      </c>
      <c r="D23" s="394">
        <v>0</v>
      </c>
      <c r="E23" s="394">
        <v>0</v>
      </c>
      <c r="F23" s="394">
        <v>0</v>
      </c>
      <c r="G23" s="394">
        <v>0</v>
      </c>
      <c r="H23" s="394">
        <v>0</v>
      </c>
      <c r="I23" s="394">
        <v>0</v>
      </c>
      <c r="J23" s="394">
        <v>0</v>
      </c>
      <c r="K23" s="395">
        <v>0</v>
      </c>
    </row>
    <row r="24" spans="1:11">
      <c r="A24" s="396" t="s">
        <v>613</v>
      </c>
      <c r="B24" s="393">
        <v>77</v>
      </c>
      <c r="C24" s="394">
        <v>77</v>
      </c>
      <c r="D24" s="394">
        <v>77</v>
      </c>
      <c r="E24" s="394">
        <v>77</v>
      </c>
      <c r="F24" s="394">
        <v>77</v>
      </c>
      <c r="G24" s="394">
        <v>0</v>
      </c>
      <c r="H24" s="394">
        <v>0</v>
      </c>
      <c r="I24" s="394">
        <v>0</v>
      </c>
      <c r="J24" s="394">
        <v>0</v>
      </c>
      <c r="K24" s="395">
        <v>0</v>
      </c>
    </row>
    <row r="25" spans="1:11">
      <c r="A25" s="396" t="s">
        <v>614</v>
      </c>
      <c r="B25" s="393">
        <v>159</v>
      </c>
      <c r="C25" s="394">
        <v>159</v>
      </c>
      <c r="D25" s="394">
        <v>159</v>
      </c>
      <c r="E25" s="394">
        <v>159</v>
      </c>
      <c r="F25" s="394">
        <v>159</v>
      </c>
      <c r="G25" s="394">
        <v>159</v>
      </c>
      <c r="H25" s="394">
        <v>159</v>
      </c>
      <c r="I25" s="394">
        <v>159</v>
      </c>
      <c r="J25" s="394">
        <v>41</v>
      </c>
      <c r="K25" s="395">
        <v>1</v>
      </c>
    </row>
    <row r="26" spans="1:11">
      <c r="A26" s="396" t="s">
        <v>863</v>
      </c>
      <c r="B26" s="393">
        <v>0</v>
      </c>
      <c r="C26" s="394">
        <v>19</v>
      </c>
      <c r="D26" s="394">
        <v>19</v>
      </c>
      <c r="E26" s="394">
        <v>19</v>
      </c>
      <c r="F26" s="394">
        <v>19</v>
      </c>
      <c r="G26" s="394">
        <v>19</v>
      </c>
      <c r="H26" s="394">
        <v>19</v>
      </c>
      <c r="I26" s="394">
        <v>19</v>
      </c>
      <c r="J26" s="394">
        <v>19</v>
      </c>
      <c r="K26" s="395">
        <v>19</v>
      </c>
    </row>
    <row r="27" spans="1:11">
      <c r="A27" s="396" t="s">
        <v>615</v>
      </c>
      <c r="B27" s="393">
        <v>244</v>
      </c>
      <c r="C27" s="394">
        <v>244</v>
      </c>
      <c r="D27" s="394">
        <v>244</v>
      </c>
      <c r="E27" s="394">
        <v>244</v>
      </c>
      <c r="F27" s="394">
        <v>244</v>
      </c>
      <c r="G27" s="394">
        <v>244</v>
      </c>
      <c r="H27" s="394">
        <v>244</v>
      </c>
      <c r="I27" s="394">
        <v>244</v>
      </c>
      <c r="J27" s="394">
        <v>244</v>
      </c>
      <c r="K27" s="395">
        <v>244</v>
      </c>
    </row>
    <row r="28" spans="1:11">
      <c r="A28" s="396" t="s">
        <v>616</v>
      </c>
      <c r="B28" s="393">
        <v>282</v>
      </c>
      <c r="C28" s="394">
        <v>282</v>
      </c>
      <c r="D28" s="394">
        <v>390</v>
      </c>
      <c r="E28" s="394">
        <v>552</v>
      </c>
      <c r="F28" s="394">
        <v>664</v>
      </c>
      <c r="G28" s="394">
        <v>790</v>
      </c>
      <c r="H28" s="394">
        <v>816</v>
      </c>
      <c r="I28" s="394">
        <v>870</v>
      </c>
      <c r="J28" s="394">
        <v>910</v>
      </c>
      <c r="K28" s="395">
        <v>910</v>
      </c>
    </row>
    <row r="29" spans="1:11">
      <c r="A29" s="396" t="s">
        <v>617</v>
      </c>
      <c r="B29" s="393">
        <v>4036</v>
      </c>
      <c r="C29" s="394">
        <v>4083</v>
      </c>
      <c r="D29" s="394">
        <v>4292</v>
      </c>
      <c r="E29" s="394">
        <v>4753</v>
      </c>
      <c r="F29" s="394">
        <v>5134</v>
      </c>
      <c r="G29" s="394">
        <v>5310</v>
      </c>
      <c r="H29" s="394">
        <v>5930</v>
      </c>
      <c r="I29" s="394">
        <v>6206</v>
      </c>
      <c r="J29" s="394">
        <v>6629</v>
      </c>
      <c r="K29" s="395">
        <v>7053</v>
      </c>
    </row>
    <row r="30" spans="1:11">
      <c r="A30" s="396" t="s">
        <v>618</v>
      </c>
      <c r="B30" s="393">
        <v>513</v>
      </c>
      <c r="C30" s="394">
        <v>513</v>
      </c>
      <c r="D30" s="394">
        <v>506</v>
      </c>
      <c r="E30" s="394">
        <v>509</v>
      </c>
      <c r="F30" s="394">
        <v>473</v>
      </c>
      <c r="G30" s="394">
        <v>473</v>
      </c>
      <c r="H30" s="394">
        <v>474</v>
      </c>
      <c r="I30" s="394">
        <v>374</v>
      </c>
      <c r="J30" s="394">
        <v>374</v>
      </c>
      <c r="K30" s="395">
        <v>418</v>
      </c>
    </row>
    <row r="31" spans="1:11">
      <c r="A31" s="396" t="s">
        <v>619</v>
      </c>
      <c r="B31" s="393">
        <v>4151</v>
      </c>
      <c r="C31" s="394">
        <v>4255</v>
      </c>
      <c r="D31" s="394">
        <v>4364</v>
      </c>
      <c r="E31" s="394">
        <v>4416</v>
      </c>
      <c r="F31" s="394">
        <v>4062</v>
      </c>
      <c r="G31" s="394">
        <v>3992</v>
      </c>
      <c r="H31" s="394">
        <v>4080</v>
      </c>
      <c r="I31" s="394">
        <v>4168</v>
      </c>
      <c r="J31" s="394">
        <v>4240</v>
      </c>
      <c r="K31" s="395">
        <v>4253</v>
      </c>
    </row>
    <row r="32" spans="1:11">
      <c r="A32" s="397" t="s">
        <v>620</v>
      </c>
      <c r="B32" s="393">
        <v>145</v>
      </c>
      <c r="C32" s="394">
        <v>155</v>
      </c>
      <c r="D32" s="394">
        <v>171</v>
      </c>
      <c r="E32" s="394">
        <v>177</v>
      </c>
      <c r="F32" s="394">
        <v>177</v>
      </c>
      <c r="G32" s="394">
        <v>207</v>
      </c>
      <c r="H32" s="394">
        <v>207</v>
      </c>
      <c r="I32" s="394">
        <v>237</v>
      </c>
      <c r="J32" s="394">
        <v>237</v>
      </c>
      <c r="K32" s="395">
        <v>237</v>
      </c>
    </row>
    <row r="33" spans="1:11">
      <c r="A33" s="398" t="s">
        <v>621</v>
      </c>
      <c r="B33" s="406">
        <v>15617</v>
      </c>
      <c r="C33" s="407">
        <v>15842</v>
      </c>
      <c r="D33" s="407">
        <v>16245</v>
      </c>
      <c r="E33" s="407">
        <v>16928</v>
      </c>
      <c r="F33" s="407">
        <v>17028</v>
      </c>
      <c r="G33" s="407">
        <v>16727</v>
      </c>
      <c r="H33" s="407">
        <v>17706</v>
      </c>
      <c r="I33" s="407">
        <v>18011</v>
      </c>
      <c r="J33" s="407">
        <v>18385</v>
      </c>
      <c r="K33" s="408">
        <v>17490</v>
      </c>
    </row>
    <row r="34" spans="1:11">
      <c r="A34" s="409" t="s">
        <v>622</v>
      </c>
      <c r="B34" s="410">
        <v>0</v>
      </c>
      <c r="C34" s="411">
        <v>207</v>
      </c>
      <c r="D34" s="411">
        <v>298</v>
      </c>
      <c r="E34" s="411">
        <v>298</v>
      </c>
      <c r="F34" s="411">
        <v>298</v>
      </c>
      <c r="G34" s="411">
        <v>286</v>
      </c>
      <c r="H34" s="411">
        <v>290</v>
      </c>
      <c r="I34" s="411">
        <v>221</v>
      </c>
      <c r="J34" s="411">
        <v>168</v>
      </c>
      <c r="K34" s="412">
        <v>62</v>
      </c>
    </row>
    <row r="35" spans="1:11">
      <c r="A35" s="378" t="s">
        <v>623</v>
      </c>
      <c r="B35" s="413"/>
      <c r="C35" s="414"/>
      <c r="D35" s="414"/>
      <c r="E35" s="414"/>
      <c r="F35" s="414"/>
      <c r="G35" s="414"/>
      <c r="H35" s="415"/>
      <c r="I35" s="415"/>
      <c r="J35" s="415"/>
      <c r="K35" s="416"/>
    </row>
    <row r="36" spans="1:11">
      <c r="A36" s="379" t="s">
        <v>624</v>
      </c>
      <c r="B36" s="393">
        <v>1943</v>
      </c>
      <c r="C36" s="394">
        <v>1743</v>
      </c>
      <c r="D36" s="394">
        <v>1626</v>
      </c>
      <c r="E36" s="394">
        <v>1538</v>
      </c>
      <c r="F36" s="394">
        <v>1532</v>
      </c>
      <c r="G36" s="394">
        <v>1413</v>
      </c>
      <c r="H36" s="394">
        <v>1273</v>
      </c>
      <c r="I36" s="394">
        <v>1133</v>
      </c>
      <c r="J36" s="394">
        <v>1004</v>
      </c>
      <c r="K36" s="395">
        <v>953</v>
      </c>
    </row>
    <row r="37" spans="1:11">
      <c r="A37" s="396" t="s">
        <v>625</v>
      </c>
      <c r="B37" s="393">
        <v>4439</v>
      </c>
      <c r="C37" s="394">
        <v>4414</v>
      </c>
      <c r="D37" s="394">
        <v>4454</v>
      </c>
      <c r="E37" s="394">
        <v>3995</v>
      </c>
      <c r="F37" s="394">
        <v>4014</v>
      </c>
      <c r="G37" s="394">
        <v>3932</v>
      </c>
      <c r="H37" s="394">
        <v>4033</v>
      </c>
      <c r="I37" s="394">
        <v>3676</v>
      </c>
      <c r="J37" s="394">
        <v>3399</v>
      </c>
      <c r="K37" s="395">
        <v>3549</v>
      </c>
    </row>
    <row r="38" spans="1:11">
      <c r="A38" s="396" t="s">
        <v>626</v>
      </c>
      <c r="B38" s="393">
        <v>16814</v>
      </c>
      <c r="C38" s="394">
        <v>16177</v>
      </c>
      <c r="D38" s="394">
        <v>15266</v>
      </c>
      <c r="E38" s="394">
        <v>14264</v>
      </c>
      <c r="F38" s="394">
        <v>13138</v>
      </c>
      <c r="G38" s="394">
        <v>11775</v>
      </c>
      <c r="H38" s="394">
        <v>11471</v>
      </c>
      <c r="I38" s="394">
        <v>11400</v>
      </c>
      <c r="J38" s="394">
        <v>6049</v>
      </c>
      <c r="K38" s="395">
        <v>5520</v>
      </c>
    </row>
    <row r="39" spans="1:11">
      <c r="A39" s="396" t="s">
        <v>627</v>
      </c>
      <c r="B39" s="393">
        <v>28813</v>
      </c>
      <c r="C39" s="394">
        <v>27235</v>
      </c>
      <c r="D39" s="394">
        <v>23957</v>
      </c>
      <c r="E39" s="394">
        <v>22441</v>
      </c>
      <c r="F39" s="394">
        <v>22047</v>
      </c>
      <c r="G39" s="394">
        <v>21382</v>
      </c>
      <c r="H39" s="394">
        <v>20924</v>
      </c>
      <c r="I39" s="394">
        <v>20484</v>
      </c>
      <c r="J39" s="394">
        <v>23935</v>
      </c>
      <c r="K39" s="395">
        <v>23990</v>
      </c>
    </row>
    <row r="40" spans="1:11">
      <c r="A40" s="396" t="s">
        <v>628</v>
      </c>
      <c r="B40" s="393">
        <v>15022</v>
      </c>
      <c r="C40" s="394">
        <v>14828</v>
      </c>
      <c r="D40" s="394">
        <v>13970</v>
      </c>
      <c r="E40" s="394">
        <v>13012</v>
      </c>
      <c r="F40" s="394">
        <v>12879</v>
      </c>
      <c r="G40" s="394">
        <v>12535</v>
      </c>
      <c r="H40" s="394">
        <v>12221</v>
      </c>
      <c r="I40" s="394">
        <v>11863</v>
      </c>
      <c r="J40" s="394">
        <v>11473</v>
      </c>
      <c r="K40" s="395">
        <v>11638</v>
      </c>
    </row>
    <row r="41" spans="1:11">
      <c r="A41" s="396" t="s">
        <v>629</v>
      </c>
      <c r="B41" s="393">
        <v>110</v>
      </c>
      <c r="C41" s="394">
        <v>103</v>
      </c>
      <c r="D41" s="394">
        <v>103</v>
      </c>
      <c r="E41" s="394">
        <v>102</v>
      </c>
      <c r="F41" s="394">
        <v>103</v>
      </c>
      <c r="G41" s="394">
        <v>103</v>
      </c>
      <c r="H41" s="394">
        <v>103</v>
      </c>
      <c r="I41" s="394">
        <v>83</v>
      </c>
      <c r="J41" s="394">
        <v>82</v>
      </c>
      <c r="K41" s="395">
        <v>82</v>
      </c>
    </row>
    <row r="42" spans="1:11">
      <c r="A42" s="396" t="s">
        <v>630</v>
      </c>
      <c r="B42" s="393">
        <v>27759</v>
      </c>
      <c r="C42" s="394">
        <v>26744</v>
      </c>
      <c r="D42" s="394">
        <v>26163</v>
      </c>
      <c r="E42" s="394">
        <v>25732</v>
      </c>
      <c r="F42" s="394">
        <v>24931</v>
      </c>
      <c r="G42" s="394">
        <v>24187</v>
      </c>
      <c r="H42" s="394">
        <v>23747</v>
      </c>
      <c r="I42" s="394">
        <v>22734</v>
      </c>
      <c r="J42" s="394">
        <v>22157</v>
      </c>
      <c r="K42" s="395">
        <v>21346</v>
      </c>
    </row>
    <row r="43" spans="1:11">
      <c r="A43" s="398" t="s">
        <v>631</v>
      </c>
      <c r="B43" s="399">
        <v>94900</v>
      </c>
      <c r="C43" s="400">
        <v>91244</v>
      </c>
      <c r="D43" s="400">
        <v>85539</v>
      </c>
      <c r="E43" s="400">
        <v>81084</v>
      </c>
      <c r="F43" s="400">
        <v>78644</v>
      </c>
      <c r="G43" s="400">
        <v>75327</v>
      </c>
      <c r="H43" s="400">
        <v>73772</v>
      </c>
      <c r="I43" s="400">
        <v>71373</v>
      </c>
      <c r="J43" s="400">
        <v>68099</v>
      </c>
      <c r="K43" s="401">
        <v>67078</v>
      </c>
    </row>
    <row r="44" spans="1:11">
      <c r="A44" s="417" t="s">
        <v>632</v>
      </c>
      <c r="B44" s="393">
        <v>0</v>
      </c>
      <c r="C44" s="394">
        <v>0</v>
      </c>
      <c r="D44" s="394">
        <v>25806</v>
      </c>
      <c r="E44" s="394">
        <v>25204</v>
      </c>
      <c r="F44" s="394">
        <v>24187</v>
      </c>
      <c r="G44" s="394">
        <v>23217</v>
      </c>
      <c r="H44" s="394">
        <v>22685</v>
      </c>
      <c r="I44" s="394">
        <v>21251</v>
      </c>
      <c r="J44" s="394">
        <v>20503</v>
      </c>
      <c r="K44" s="395">
        <v>19675</v>
      </c>
    </row>
    <row r="45" spans="1:11">
      <c r="A45" s="418" t="s">
        <v>633</v>
      </c>
      <c r="B45" s="393">
        <v>0</v>
      </c>
      <c r="C45" s="394">
        <v>0</v>
      </c>
      <c r="D45" s="394">
        <v>59733</v>
      </c>
      <c r="E45" s="394">
        <v>55880</v>
      </c>
      <c r="F45" s="394">
        <v>54457</v>
      </c>
      <c r="G45" s="394">
        <v>52110</v>
      </c>
      <c r="H45" s="394">
        <v>51087</v>
      </c>
      <c r="I45" s="394">
        <v>50122</v>
      </c>
      <c r="J45" s="394">
        <v>47596</v>
      </c>
      <c r="K45" s="395">
        <v>47403</v>
      </c>
    </row>
    <row r="46" spans="1:11">
      <c r="A46" s="874" t="s">
        <v>634</v>
      </c>
      <c r="B46" s="393">
        <v>0</v>
      </c>
      <c r="C46" s="394">
        <v>5178</v>
      </c>
      <c r="D46" s="394">
        <v>4212</v>
      </c>
      <c r="E46" s="394">
        <v>4119</v>
      </c>
      <c r="F46" s="394">
        <v>4100</v>
      </c>
      <c r="G46" s="394">
        <v>4111</v>
      </c>
      <c r="H46" s="394">
        <v>4209</v>
      </c>
      <c r="I46" s="394">
        <v>4274</v>
      </c>
      <c r="J46" s="394">
        <v>5524</v>
      </c>
      <c r="K46" s="395">
        <v>5308</v>
      </c>
    </row>
    <row r="47" spans="1:11">
      <c r="A47" s="875" t="s">
        <v>646</v>
      </c>
      <c r="B47" s="876"/>
      <c r="C47" s="876"/>
      <c r="D47" s="876"/>
      <c r="E47" s="876"/>
      <c r="F47" s="876"/>
      <c r="G47" s="876"/>
      <c r="H47" s="876"/>
      <c r="I47" s="876"/>
      <c r="J47" s="876"/>
      <c r="K47" s="877"/>
    </row>
    <row r="48" spans="1:11">
      <c r="A48" s="878" t="s">
        <v>647</v>
      </c>
      <c r="B48" s="879">
        <v>0</v>
      </c>
      <c r="C48" s="879">
        <v>0</v>
      </c>
      <c r="D48" s="879">
        <v>0</v>
      </c>
      <c r="E48" s="879">
        <v>0</v>
      </c>
      <c r="F48" s="879">
        <v>0</v>
      </c>
      <c r="G48" s="879">
        <v>0</v>
      </c>
      <c r="H48" s="879">
        <v>5</v>
      </c>
      <c r="I48" s="879">
        <v>20</v>
      </c>
      <c r="J48" s="879">
        <v>31</v>
      </c>
      <c r="K48" s="880">
        <v>35</v>
      </c>
    </row>
    <row r="49" spans="1:11">
      <c r="A49" s="878" t="s">
        <v>648</v>
      </c>
      <c r="B49" s="881">
        <v>0</v>
      </c>
      <c r="C49" s="881">
        <v>0</v>
      </c>
      <c r="D49" s="881">
        <v>0</v>
      </c>
      <c r="E49" s="881">
        <v>0</v>
      </c>
      <c r="F49" s="881">
        <v>0</v>
      </c>
      <c r="G49" s="881">
        <v>0</v>
      </c>
      <c r="H49" s="881">
        <v>85</v>
      </c>
      <c r="I49" s="881">
        <v>152</v>
      </c>
      <c r="J49" s="881">
        <v>184</v>
      </c>
      <c r="K49" s="882">
        <v>210</v>
      </c>
    </row>
    <row r="50" spans="1:11">
      <c r="A50" s="878" t="s">
        <v>649</v>
      </c>
      <c r="B50" s="881">
        <v>0</v>
      </c>
      <c r="C50" s="881">
        <v>0</v>
      </c>
      <c r="D50" s="881">
        <v>0</v>
      </c>
      <c r="E50" s="881">
        <v>0</v>
      </c>
      <c r="F50" s="881">
        <v>0</v>
      </c>
      <c r="G50" s="881">
        <v>0</v>
      </c>
      <c r="H50" s="881">
        <v>1</v>
      </c>
      <c r="I50" s="881">
        <v>11</v>
      </c>
      <c r="J50" s="881">
        <v>21</v>
      </c>
      <c r="K50" s="882">
        <v>25</v>
      </c>
    </row>
    <row r="51" spans="1:11">
      <c r="A51" s="878" t="s">
        <v>650</v>
      </c>
      <c r="B51" s="881">
        <v>0</v>
      </c>
      <c r="C51" s="881">
        <v>0</v>
      </c>
      <c r="D51" s="881">
        <v>0</v>
      </c>
      <c r="E51" s="881">
        <v>0</v>
      </c>
      <c r="F51" s="881">
        <v>0</v>
      </c>
      <c r="G51" s="881">
        <v>0</v>
      </c>
      <c r="H51" s="881">
        <v>0</v>
      </c>
      <c r="I51" s="881">
        <v>0</v>
      </c>
      <c r="J51" s="881">
        <v>2</v>
      </c>
      <c r="K51" s="882">
        <v>2</v>
      </c>
    </row>
    <row r="52" spans="1:11">
      <c r="A52" s="878" t="s">
        <v>651</v>
      </c>
      <c r="B52" s="881">
        <v>0</v>
      </c>
      <c r="C52" s="881">
        <v>0</v>
      </c>
      <c r="D52" s="881">
        <v>0</v>
      </c>
      <c r="E52" s="881">
        <v>0</v>
      </c>
      <c r="F52" s="881">
        <v>0</v>
      </c>
      <c r="G52" s="881">
        <v>0</v>
      </c>
      <c r="H52" s="881">
        <v>25</v>
      </c>
      <c r="I52" s="881">
        <v>247</v>
      </c>
      <c r="J52" s="881">
        <v>393</v>
      </c>
      <c r="K52" s="882">
        <v>428</v>
      </c>
    </row>
    <row r="53" spans="1:11">
      <c r="A53" s="878" t="s">
        <v>652</v>
      </c>
      <c r="B53" s="881">
        <v>0</v>
      </c>
      <c r="C53" s="881">
        <v>0</v>
      </c>
      <c r="D53" s="881">
        <v>0</v>
      </c>
      <c r="E53" s="881">
        <v>0</v>
      </c>
      <c r="F53" s="881">
        <v>0</v>
      </c>
      <c r="G53" s="881">
        <v>0</v>
      </c>
      <c r="H53" s="881">
        <v>0</v>
      </c>
      <c r="I53" s="881">
        <v>2</v>
      </c>
      <c r="J53" s="881">
        <v>9</v>
      </c>
      <c r="K53" s="882">
        <v>9</v>
      </c>
    </row>
    <row r="54" spans="1:11">
      <c r="A54" s="878" t="s">
        <v>653</v>
      </c>
      <c r="B54" s="881">
        <v>0</v>
      </c>
      <c r="C54" s="881">
        <v>0</v>
      </c>
      <c r="D54" s="881">
        <v>0</v>
      </c>
      <c r="E54" s="881">
        <v>0</v>
      </c>
      <c r="F54" s="881">
        <v>0</v>
      </c>
      <c r="G54" s="881">
        <v>0</v>
      </c>
      <c r="H54" s="881">
        <v>0</v>
      </c>
      <c r="I54" s="881">
        <v>0</v>
      </c>
      <c r="J54" s="881">
        <v>0</v>
      </c>
      <c r="K54" s="882">
        <v>1</v>
      </c>
    </row>
    <row r="55" spans="1:11">
      <c r="A55" s="878" t="s">
        <v>654</v>
      </c>
      <c r="B55" s="881">
        <v>0</v>
      </c>
      <c r="C55" s="881">
        <v>0</v>
      </c>
      <c r="D55" s="881">
        <v>0</v>
      </c>
      <c r="E55" s="881">
        <v>0</v>
      </c>
      <c r="F55" s="881">
        <v>0</v>
      </c>
      <c r="G55" s="881">
        <v>0</v>
      </c>
      <c r="H55" s="881">
        <v>2</v>
      </c>
      <c r="I55" s="881">
        <v>5</v>
      </c>
      <c r="J55" s="881">
        <v>16</v>
      </c>
      <c r="K55" s="882">
        <v>16</v>
      </c>
    </row>
    <row r="56" spans="1:11">
      <c r="A56" s="878" t="s">
        <v>655</v>
      </c>
      <c r="B56" s="881">
        <v>0</v>
      </c>
      <c r="C56" s="881">
        <v>0</v>
      </c>
      <c r="D56" s="881">
        <v>0</v>
      </c>
      <c r="E56" s="881">
        <v>0</v>
      </c>
      <c r="F56" s="881">
        <v>0</v>
      </c>
      <c r="G56" s="881">
        <v>0</v>
      </c>
      <c r="H56" s="881">
        <v>0</v>
      </c>
      <c r="I56" s="881">
        <v>0</v>
      </c>
      <c r="J56" s="881">
        <v>0</v>
      </c>
      <c r="K56" s="882">
        <v>23</v>
      </c>
    </row>
    <row r="57" spans="1:11">
      <c r="A57" s="878" t="s">
        <v>656</v>
      </c>
      <c r="B57" s="881">
        <v>0</v>
      </c>
      <c r="C57" s="881">
        <v>0</v>
      </c>
      <c r="D57" s="881">
        <v>0</v>
      </c>
      <c r="E57" s="881">
        <v>0</v>
      </c>
      <c r="F57" s="881">
        <v>0</v>
      </c>
      <c r="G57" s="881">
        <v>0</v>
      </c>
      <c r="H57" s="881">
        <v>0</v>
      </c>
      <c r="I57" s="881">
        <v>0</v>
      </c>
      <c r="J57" s="881">
        <v>0</v>
      </c>
      <c r="K57" s="882">
        <v>0</v>
      </c>
    </row>
    <row r="58" spans="1:11" s="886" customFormat="1">
      <c r="A58" s="883" t="s">
        <v>657</v>
      </c>
      <c r="B58" s="884"/>
      <c r="C58" s="884"/>
      <c r="D58" s="884"/>
      <c r="E58" s="884"/>
      <c r="F58" s="884"/>
      <c r="G58" s="884"/>
      <c r="H58" s="884">
        <v>118</v>
      </c>
      <c r="I58" s="884">
        <v>437</v>
      </c>
      <c r="J58" s="884">
        <v>656</v>
      </c>
      <c r="K58" s="885">
        <v>749</v>
      </c>
    </row>
    <row r="60" spans="1:11">
      <c r="A60" s="221" t="s">
        <v>635</v>
      </c>
    </row>
    <row r="61" spans="1:11">
      <c r="A61" s="221" t="s">
        <v>636</v>
      </c>
    </row>
    <row r="62" spans="1:11">
      <c r="A62" s="221" t="s">
        <v>834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39"/>
  <sheetViews>
    <sheetView showGridLines="0" workbookViewId="0">
      <pane xSplit="1" topLeftCell="R1" activePane="topRight" state="frozen"/>
      <selection activeCell="A38" sqref="A38"/>
      <selection pane="topRight"/>
    </sheetView>
  </sheetViews>
  <sheetFormatPr baseColWidth="10" defaultColWidth="13.33203125" defaultRowHeight="11.25"/>
  <cols>
    <col min="1" max="1" width="42.83203125" style="7" customWidth="1"/>
    <col min="2" max="23" width="7.83203125" style="7" customWidth="1"/>
    <col min="24" max="24" width="9.83203125" style="7" customWidth="1"/>
    <col min="25" max="31" width="7.83203125" style="7" customWidth="1"/>
    <col min="32" max="32" width="8" style="7" customWidth="1"/>
    <col min="33" max="33" width="8.33203125" style="7" customWidth="1"/>
    <col min="34" max="16384" width="13.33203125" style="7"/>
  </cols>
  <sheetData>
    <row r="1" spans="1:33" ht="12.75">
      <c r="A1" s="8" t="s">
        <v>3</v>
      </c>
    </row>
    <row r="2" spans="1:33" s="9" customFormat="1">
      <c r="C2" s="11"/>
      <c r="D2" s="10"/>
      <c r="I2" s="10"/>
      <c r="AG2" s="10" t="s">
        <v>44</v>
      </c>
    </row>
    <row r="3" spans="1:33" s="13" customFormat="1">
      <c r="A3" s="51"/>
      <c r="B3" s="630">
        <v>1990</v>
      </c>
      <c r="C3" s="631">
        <v>1991</v>
      </c>
      <c r="D3" s="631">
        <v>1992</v>
      </c>
      <c r="E3" s="631">
        <v>1993</v>
      </c>
      <c r="F3" s="631">
        <v>1994</v>
      </c>
      <c r="G3" s="631">
        <v>1995</v>
      </c>
      <c r="H3" s="19">
        <v>1996</v>
      </c>
      <c r="I3" s="19">
        <v>1997</v>
      </c>
      <c r="J3" s="19">
        <v>1998</v>
      </c>
      <c r="K3" s="19">
        <v>1999</v>
      </c>
      <c r="L3" s="19">
        <v>2000</v>
      </c>
      <c r="M3" s="631">
        <v>2001</v>
      </c>
      <c r="N3" s="631">
        <v>2002</v>
      </c>
      <c r="O3" s="631">
        <v>2003</v>
      </c>
      <c r="P3" s="19">
        <v>2004</v>
      </c>
      <c r="Q3" s="19">
        <v>2005</v>
      </c>
      <c r="R3" s="19">
        <v>2006</v>
      </c>
      <c r="S3" s="19">
        <v>2007</v>
      </c>
      <c r="T3" s="19">
        <v>2008</v>
      </c>
      <c r="U3" s="631">
        <v>2009</v>
      </c>
      <c r="V3" s="631">
        <v>2010</v>
      </c>
      <c r="W3" s="631">
        <v>2011</v>
      </c>
      <c r="X3" s="19">
        <v>2012</v>
      </c>
      <c r="Y3" s="19">
        <v>2013</v>
      </c>
      <c r="Z3" s="19">
        <v>2014</v>
      </c>
      <c r="AA3" s="19">
        <v>2015</v>
      </c>
      <c r="AB3" s="19">
        <v>2016</v>
      </c>
      <c r="AC3" s="631">
        <v>2017</v>
      </c>
      <c r="AD3" s="631">
        <v>2018</v>
      </c>
      <c r="AE3" s="631">
        <v>2019</v>
      </c>
      <c r="AF3" s="631">
        <v>2020</v>
      </c>
      <c r="AG3" s="632">
        <v>2021</v>
      </c>
    </row>
    <row r="4" spans="1:33">
      <c r="A4" s="43" t="s">
        <v>39</v>
      </c>
      <c r="B4" s="34">
        <v>13356.122792574084</v>
      </c>
      <c r="C4" s="34">
        <v>13300.015763797348</v>
      </c>
      <c r="D4" s="34">
        <v>13564.629248700265</v>
      </c>
      <c r="E4" s="34">
        <v>13516.771143640441</v>
      </c>
      <c r="F4" s="34">
        <v>13541.666333297981</v>
      </c>
      <c r="G4" s="34">
        <v>13720.701604525326</v>
      </c>
      <c r="H4" s="34">
        <v>13706.653813686258</v>
      </c>
      <c r="I4" s="34">
        <v>13676.073996820331</v>
      </c>
      <c r="J4" s="34">
        <v>13744.377360795394</v>
      </c>
      <c r="K4" s="34">
        <v>13835.017094159381</v>
      </c>
      <c r="L4" s="34">
        <v>13518.140961310934</v>
      </c>
      <c r="M4" s="34">
        <v>13759.090280877246</v>
      </c>
      <c r="N4" s="34">
        <v>13603.323573135729</v>
      </c>
      <c r="O4" s="34">
        <v>13497.973621928761</v>
      </c>
      <c r="P4" s="34">
        <v>13298.499559764376</v>
      </c>
      <c r="Q4" s="34">
        <v>12992.318365086707</v>
      </c>
      <c r="R4" s="34">
        <v>12828.532435241841</v>
      </c>
      <c r="S4" s="34">
        <v>12780.332419819566</v>
      </c>
      <c r="T4" s="34">
        <v>12533.836544472273</v>
      </c>
      <c r="U4" s="34">
        <v>12513.893166931954</v>
      </c>
      <c r="V4" s="34">
        <v>12493.157366078436</v>
      </c>
      <c r="W4" s="34">
        <v>12387.308064272134</v>
      </c>
      <c r="X4" s="34">
        <v>12334.924683312029</v>
      </c>
      <c r="Y4" s="34">
        <v>12321.167073919336</v>
      </c>
      <c r="Z4" s="34">
        <v>12338.375303464778</v>
      </c>
      <c r="AA4" s="34">
        <v>12358.893814058703</v>
      </c>
      <c r="AB4" s="34">
        <v>12392.043181639354</v>
      </c>
      <c r="AC4" s="34">
        <v>12258.503028016919</v>
      </c>
      <c r="AD4" s="34">
        <v>12102.69526997353</v>
      </c>
      <c r="AE4" s="34">
        <v>11960.169277994239</v>
      </c>
      <c r="AF4" s="34">
        <v>10041.3982325987</v>
      </c>
      <c r="AG4" s="35">
        <v>10621.379207976273</v>
      </c>
    </row>
    <row r="5" spans="1:33">
      <c r="A5" s="44" t="s">
        <v>52</v>
      </c>
      <c r="B5" s="40">
        <v>21276.78234193465</v>
      </c>
      <c r="C5" s="40">
        <v>21173.843089089696</v>
      </c>
      <c r="D5" s="40">
        <v>20962.74014328538</v>
      </c>
      <c r="E5" s="40">
        <v>20024.706376183574</v>
      </c>
      <c r="F5" s="40">
        <v>20112.386285292036</v>
      </c>
      <c r="G5" s="40">
        <v>20303.452774197147</v>
      </c>
      <c r="H5" s="40">
        <v>20016.873591786793</v>
      </c>
      <c r="I5" s="40">
        <v>19283.996566189911</v>
      </c>
      <c r="J5" s="40">
        <v>19464.152206697305</v>
      </c>
      <c r="K5" s="40">
        <v>19543.157618307177</v>
      </c>
      <c r="L5" s="40">
        <v>18745.506250687849</v>
      </c>
      <c r="M5" s="40">
        <v>19033.274579337412</v>
      </c>
      <c r="N5" s="40">
        <v>18314.32986019376</v>
      </c>
      <c r="O5" s="40">
        <v>17827.432433556834</v>
      </c>
      <c r="P5" s="40">
        <v>17244.236196957783</v>
      </c>
      <c r="Q5" s="40">
        <v>16530.325139044769</v>
      </c>
      <c r="R5" s="40">
        <v>16355.485298577541</v>
      </c>
      <c r="S5" s="40">
        <v>16196.227135305475</v>
      </c>
      <c r="T5" s="40">
        <v>15586.51092583422</v>
      </c>
      <c r="U5" s="40">
        <v>15457.515190087142</v>
      </c>
      <c r="V5" s="40">
        <v>15235.969536402939</v>
      </c>
      <c r="W5" s="40">
        <v>14978.073309648662</v>
      </c>
      <c r="X5" s="40">
        <v>14931.742608415494</v>
      </c>
      <c r="Y5" s="40">
        <v>14800.757909047948</v>
      </c>
      <c r="Z5" s="40">
        <v>14734.887024678801</v>
      </c>
      <c r="AA5" s="40">
        <v>14696.561120752529</v>
      </c>
      <c r="AB5" s="40">
        <v>14693.011335865924</v>
      </c>
      <c r="AC5" s="40">
        <v>14509.956480231316</v>
      </c>
      <c r="AD5" s="40">
        <v>14308.779978401368</v>
      </c>
      <c r="AE5" s="40">
        <v>14122.336054269064</v>
      </c>
      <c r="AF5" s="40">
        <v>11769.192143165568</v>
      </c>
      <c r="AG5" s="41">
        <v>12446.711911566017</v>
      </c>
    </row>
    <row r="6" spans="1:33">
      <c r="A6" s="45" t="s">
        <v>55</v>
      </c>
      <c r="B6" s="29"/>
      <c r="C6" s="29"/>
      <c r="D6" s="29"/>
      <c r="E6" s="29"/>
      <c r="F6" s="29"/>
      <c r="G6" s="29"/>
      <c r="H6" s="29"/>
      <c r="I6" s="29"/>
      <c r="J6" s="29"/>
      <c r="K6" s="29"/>
      <c r="L6" s="29"/>
      <c r="M6" s="29"/>
      <c r="N6" s="29"/>
      <c r="O6" s="29"/>
      <c r="P6" s="29"/>
      <c r="Q6" s="29"/>
      <c r="R6" s="29"/>
      <c r="S6" s="29"/>
      <c r="T6" s="29"/>
      <c r="U6" s="29"/>
      <c r="V6" s="29"/>
      <c r="W6" s="30"/>
      <c r="X6" s="30">
        <v>14930.894696547861</v>
      </c>
      <c r="Y6" s="30">
        <v>14796.57299904245</v>
      </c>
      <c r="Z6" s="30">
        <v>14727.261400384506</v>
      </c>
      <c r="AA6" s="30">
        <v>14684.982986783098</v>
      </c>
      <c r="AB6" s="30">
        <v>14677.664238903757</v>
      </c>
      <c r="AC6" s="30">
        <v>14495.423373995298</v>
      </c>
      <c r="AD6" s="30">
        <v>14295.453019397968</v>
      </c>
      <c r="AE6" s="30">
        <v>14109.236252197914</v>
      </c>
      <c r="AF6" s="30">
        <v>11757.768356882512</v>
      </c>
      <c r="AG6" s="633">
        <v>12426.061926248794</v>
      </c>
    </row>
    <row r="7" spans="1:33">
      <c r="A7" s="45" t="s">
        <v>56</v>
      </c>
      <c r="B7" s="29"/>
      <c r="C7" s="29"/>
      <c r="D7" s="29"/>
      <c r="E7" s="29"/>
      <c r="F7" s="29"/>
      <c r="G7" s="29"/>
      <c r="H7" s="29"/>
      <c r="I7" s="29"/>
      <c r="J7" s="29"/>
      <c r="K7" s="29"/>
      <c r="L7" s="29"/>
      <c r="M7" s="29"/>
      <c r="N7" s="29"/>
      <c r="O7" s="29"/>
      <c r="P7" s="29"/>
      <c r="Q7" s="29"/>
      <c r="R7" s="29"/>
      <c r="S7" s="29"/>
      <c r="T7" s="29"/>
      <c r="U7" s="29"/>
      <c r="V7" s="29"/>
      <c r="W7" s="30"/>
      <c r="X7" s="30">
        <v>19731.481505673601</v>
      </c>
      <c r="Y7" s="30">
        <v>20490.128712671281</v>
      </c>
      <c r="Z7" s="30">
        <v>20971.417155053441</v>
      </c>
      <c r="AA7" s="30">
        <v>21217.204021356196</v>
      </c>
      <c r="AB7" s="30">
        <v>21344.789436410218</v>
      </c>
      <c r="AC7" s="30">
        <v>20719.092770591185</v>
      </c>
      <c r="AD7" s="30">
        <v>19902.91053908227</v>
      </c>
      <c r="AE7" s="30">
        <v>19181.967623947508</v>
      </c>
      <c r="AF7" s="30">
        <v>15135.11197719419</v>
      </c>
      <c r="AG7" s="633">
        <v>16411.519792490908</v>
      </c>
    </row>
    <row r="8" spans="1:33">
      <c r="A8" s="45" t="s">
        <v>57</v>
      </c>
      <c r="B8" s="29"/>
      <c r="C8" s="29"/>
      <c r="D8" s="29"/>
      <c r="E8" s="29"/>
      <c r="F8" s="29"/>
      <c r="G8" s="29"/>
      <c r="H8" s="29"/>
      <c r="I8" s="29"/>
      <c r="J8" s="29"/>
      <c r="K8" s="29"/>
      <c r="L8" s="29"/>
      <c r="M8" s="29"/>
      <c r="N8" s="29"/>
      <c r="O8" s="29"/>
      <c r="P8" s="29"/>
      <c r="Q8" s="29"/>
      <c r="R8" s="29"/>
      <c r="S8" s="29"/>
      <c r="T8" s="29"/>
      <c r="U8" s="29"/>
      <c r="V8" s="29"/>
      <c r="W8" s="30"/>
      <c r="X8" s="30">
        <v>19155.168788882675</v>
      </c>
      <c r="Y8" s="30">
        <v>18932.043077199301</v>
      </c>
      <c r="Z8" s="30">
        <v>17709.604864045723</v>
      </c>
      <c r="AA8" s="30">
        <v>18424.766588285289</v>
      </c>
      <c r="AB8" s="30">
        <v>17755.968138211563</v>
      </c>
      <c r="AC8" s="30">
        <v>17096.803625352626</v>
      </c>
      <c r="AD8" s="30">
        <v>17063.824354821678</v>
      </c>
      <c r="AE8" s="30">
        <v>16796.424675187405</v>
      </c>
      <c r="AF8" s="30">
        <v>15132.367462947292</v>
      </c>
      <c r="AG8" s="633">
        <v>16490.787943585456</v>
      </c>
    </row>
    <row r="9" spans="1:33">
      <c r="A9" s="46" t="s">
        <v>49</v>
      </c>
      <c r="B9" s="634">
        <v>11945.155099570584</v>
      </c>
      <c r="C9" s="634">
        <v>11687.593734578233</v>
      </c>
      <c r="D9" s="634">
        <v>11814.176536517147</v>
      </c>
      <c r="E9" s="634">
        <v>11733.315291631197</v>
      </c>
      <c r="F9" s="634">
        <v>11463.561863263167</v>
      </c>
      <c r="G9" s="634">
        <v>11348.790719468911</v>
      </c>
      <c r="H9" s="634">
        <v>11194.56145728505</v>
      </c>
      <c r="I9" s="634">
        <v>11267.573031865259</v>
      </c>
      <c r="J9" s="634">
        <v>11119.987810133105</v>
      </c>
      <c r="K9" s="634">
        <v>11034.23534878538</v>
      </c>
      <c r="L9" s="634">
        <v>10731.243034032286</v>
      </c>
      <c r="M9" s="634">
        <v>10656.804160654685</v>
      </c>
      <c r="N9" s="634">
        <v>10506.241819454041</v>
      </c>
      <c r="O9" s="634">
        <v>10314.571759036351</v>
      </c>
      <c r="P9" s="634">
        <v>10073.28924520098</v>
      </c>
      <c r="Q9" s="634">
        <v>9800.8189608791326</v>
      </c>
      <c r="R9" s="634">
        <v>9336.0194296645677</v>
      </c>
      <c r="S9" s="634">
        <v>9080.4317011007879</v>
      </c>
      <c r="T9" s="634">
        <v>8895.3464918599511</v>
      </c>
      <c r="U9" s="634">
        <v>8660.9475264931807</v>
      </c>
      <c r="V9" s="634">
        <v>8597.9200707917007</v>
      </c>
      <c r="W9" s="634">
        <v>8405.4264364942592</v>
      </c>
      <c r="X9" s="634">
        <v>8037.6236797040347</v>
      </c>
      <c r="Y9" s="634">
        <v>8032.0857599494366</v>
      </c>
      <c r="Z9" s="634">
        <v>8083.9678444488782</v>
      </c>
      <c r="AA9" s="634">
        <v>8180.0675173028731</v>
      </c>
      <c r="AB9" s="634">
        <v>8335.4376464570632</v>
      </c>
      <c r="AC9" s="634">
        <v>8413.6014342145118</v>
      </c>
      <c r="AD9" s="634">
        <v>8539.2516096257659</v>
      </c>
      <c r="AE9" s="634">
        <v>8705.7993934860369</v>
      </c>
      <c r="AF9" s="634">
        <v>7605.2793393154716</v>
      </c>
      <c r="AG9" s="635">
        <v>8231.2229977019724</v>
      </c>
    </row>
    <row r="10" spans="1:33">
      <c r="A10" s="50" t="s">
        <v>58</v>
      </c>
      <c r="B10" s="29"/>
      <c r="C10" s="29"/>
      <c r="D10" s="29"/>
      <c r="E10" s="29"/>
      <c r="F10" s="29"/>
      <c r="G10" s="29"/>
      <c r="H10" s="29"/>
      <c r="I10" s="29"/>
      <c r="J10" s="29"/>
      <c r="K10" s="29"/>
      <c r="L10" s="29"/>
      <c r="M10" s="29"/>
      <c r="N10" s="29"/>
      <c r="O10" s="29"/>
      <c r="P10" s="29"/>
      <c r="Q10" s="29"/>
      <c r="R10" s="29"/>
      <c r="S10" s="29"/>
      <c r="T10" s="29"/>
      <c r="U10" s="29"/>
      <c r="V10" s="29"/>
      <c r="W10" s="30"/>
      <c r="X10" s="30">
        <v>7938.4731566512037</v>
      </c>
      <c r="Y10" s="30">
        <v>7924.2435448660162</v>
      </c>
      <c r="Z10" s="30">
        <v>7968.6837019295881</v>
      </c>
      <c r="AA10" s="30">
        <v>8053.8859898306655</v>
      </c>
      <c r="AB10" s="30">
        <v>8198.2900448801611</v>
      </c>
      <c r="AC10" s="30">
        <v>8270.7484147486266</v>
      </c>
      <c r="AD10" s="30">
        <v>8385.3861659863505</v>
      </c>
      <c r="AE10" s="30">
        <v>8545.5062525731282</v>
      </c>
      <c r="AF10" s="30">
        <v>7434.0680103122359</v>
      </c>
      <c r="AG10" s="633">
        <v>7931.247236286099</v>
      </c>
    </row>
    <row r="11" spans="1:33">
      <c r="A11" s="50" t="s">
        <v>59</v>
      </c>
      <c r="B11" s="29"/>
      <c r="C11" s="29"/>
      <c r="D11" s="29"/>
      <c r="E11" s="29"/>
      <c r="F11" s="29"/>
      <c r="G11" s="29"/>
      <c r="H11" s="29"/>
      <c r="I11" s="29"/>
      <c r="J11" s="29"/>
      <c r="K11" s="29"/>
      <c r="L11" s="29"/>
      <c r="M11" s="29"/>
      <c r="N11" s="29"/>
      <c r="O11" s="29"/>
      <c r="P11" s="29"/>
      <c r="Q11" s="29"/>
      <c r="R11" s="29"/>
      <c r="S11" s="29"/>
      <c r="T11" s="29"/>
      <c r="U11" s="29"/>
      <c r="V11" s="29"/>
      <c r="W11" s="30"/>
      <c r="X11" s="30">
        <v>14967.913350346656</v>
      </c>
      <c r="Y11" s="30">
        <v>14563.342813513713</v>
      </c>
      <c r="Z11" s="30">
        <v>14645.395194841371</v>
      </c>
      <c r="AA11" s="30">
        <v>14916.269290210659</v>
      </c>
      <c r="AB11" s="30">
        <v>14860.887868294678</v>
      </c>
      <c r="AC11" s="30">
        <v>14072.331016371805</v>
      </c>
      <c r="AD11" s="30">
        <v>13443.675771957578</v>
      </c>
      <c r="AE11" s="30">
        <v>12892.405713016422</v>
      </c>
      <c r="AF11" s="30">
        <v>10990.676899978756</v>
      </c>
      <c r="AG11" s="633">
        <v>11691.792066626318</v>
      </c>
    </row>
    <row r="12" spans="1:33">
      <c r="A12" s="50" t="s">
        <v>60</v>
      </c>
      <c r="B12" s="29"/>
      <c r="C12" s="29"/>
      <c r="D12" s="29"/>
      <c r="E12" s="29"/>
      <c r="F12" s="29"/>
      <c r="G12" s="29"/>
      <c r="H12" s="29"/>
      <c r="I12" s="29"/>
      <c r="J12" s="29"/>
      <c r="K12" s="29"/>
      <c r="L12" s="29"/>
      <c r="M12" s="29"/>
      <c r="N12" s="29"/>
      <c r="O12" s="29"/>
      <c r="P12" s="29"/>
      <c r="Q12" s="29"/>
      <c r="R12" s="29"/>
      <c r="S12" s="29"/>
      <c r="T12" s="29"/>
      <c r="U12" s="29"/>
      <c r="V12" s="29"/>
      <c r="W12" s="30"/>
      <c r="X12" s="30">
        <v>16296.184640754007</v>
      </c>
      <c r="Y12" s="30">
        <v>16100.801795583733</v>
      </c>
      <c r="Z12" s="30">
        <v>15742.172981965115</v>
      </c>
      <c r="AA12" s="30">
        <v>15422.065325147016</v>
      </c>
      <c r="AB12" s="30">
        <v>15242.043970732781</v>
      </c>
      <c r="AC12" s="30">
        <v>15212.695936976081</v>
      </c>
      <c r="AD12" s="30">
        <v>15291.182300435812</v>
      </c>
      <c r="AE12" s="30">
        <v>15358.892687134707</v>
      </c>
      <c r="AF12" s="30">
        <v>14218.74385700415</v>
      </c>
      <c r="AG12" s="633">
        <v>16338.623884355035</v>
      </c>
    </row>
    <row r="13" spans="1:33">
      <c r="A13" s="50" t="s">
        <v>61</v>
      </c>
      <c r="B13" s="29"/>
      <c r="C13" s="29"/>
      <c r="D13" s="29"/>
      <c r="E13" s="29"/>
      <c r="F13" s="29"/>
      <c r="G13" s="29"/>
      <c r="H13" s="29"/>
      <c r="I13" s="29"/>
      <c r="J13" s="29"/>
      <c r="K13" s="29"/>
      <c r="L13" s="29"/>
      <c r="M13" s="29"/>
      <c r="N13" s="29"/>
      <c r="O13" s="29"/>
      <c r="P13" s="29"/>
      <c r="Q13" s="29"/>
      <c r="R13" s="29"/>
      <c r="S13" s="29"/>
      <c r="T13" s="29"/>
      <c r="U13" s="29"/>
      <c r="V13" s="29"/>
      <c r="W13" s="30"/>
      <c r="X13" s="30">
        <v>12679.409060855523</v>
      </c>
      <c r="Y13" s="30">
        <v>12559.350658848036</v>
      </c>
      <c r="Z13" s="30">
        <v>12144.447630732404</v>
      </c>
      <c r="AA13" s="30">
        <v>11778.32039072306</v>
      </c>
      <c r="AB13" s="30">
        <v>11539.33887814733</v>
      </c>
      <c r="AC13" s="30">
        <v>11138.194597282454</v>
      </c>
      <c r="AD13" s="30">
        <v>10900.077210318152</v>
      </c>
      <c r="AE13" s="30">
        <v>10663.685066620961</v>
      </c>
      <c r="AF13" s="30">
        <v>8907.5928129416407</v>
      </c>
      <c r="AG13" s="633">
        <v>10431.501826585018</v>
      </c>
    </row>
    <row r="14" spans="1:33">
      <c r="A14" s="50" t="s">
        <v>726</v>
      </c>
      <c r="B14" s="29"/>
      <c r="C14" s="29"/>
      <c r="D14" s="29"/>
      <c r="E14" s="29"/>
      <c r="F14" s="29"/>
      <c r="G14" s="29"/>
      <c r="H14" s="29"/>
      <c r="I14" s="29"/>
      <c r="J14" s="29"/>
      <c r="K14" s="29"/>
      <c r="L14" s="29"/>
      <c r="M14" s="29"/>
      <c r="N14" s="29"/>
      <c r="O14" s="29"/>
      <c r="P14" s="29"/>
      <c r="Q14" s="29"/>
      <c r="R14" s="29"/>
      <c r="S14" s="29"/>
      <c r="T14" s="29"/>
      <c r="U14" s="29"/>
      <c r="V14" s="29"/>
      <c r="W14" s="30"/>
      <c r="X14" s="30">
        <v>8926.6274780588556</v>
      </c>
      <c r="Y14" s="30">
        <v>9046.7920924427181</v>
      </c>
      <c r="Z14" s="30">
        <v>9201.5221772084424</v>
      </c>
      <c r="AA14" s="30">
        <v>9173.994664077607</v>
      </c>
      <c r="AB14" s="30">
        <v>9145.9504029682084</v>
      </c>
      <c r="AC14" s="30">
        <v>8903.7832385045604</v>
      </c>
      <c r="AD14" s="30">
        <v>8803.7304811574322</v>
      </c>
      <c r="AE14" s="30">
        <v>8923.8022627814735</v>
      </c>
      <c r="AF14" s="30">
        <v>7980.1763459988097</v>
      </c>
      <c r="AG14" s="633">
        <v>8497.188451325097</v>
      </c>
    </row>
    <row r="15" spans="1:33">
      <c r="A15" s="43" t="s">
        <v>40</v>
      </c>
      <c r="B15" s="636">
        <v>14632.774741931116</v>
      </c>
      <c r="C15" s="636">
        <v>15014.686676967711</v>
      </c>
      <c r="D15" s="636">
        <v>15261.932092936799</v>
      </c>
      <c r="E15" s="636">
        <v>15491.455841379066</v>
      </c>
      <c r="F15" s="636">
        <v>15676.950812265693</v>
      </c>
      <c r="G15" s="636">
        <v>15773.136161415874</v>
      </c>
      <c r="H15" s="636">
        <v>15771.10251027523</v>
      </c>
      <c r="I15" s="636">
        <v>15761.700067887487</v>
      </c>
      <c r="J15" s="636">
        <v>15735.325535117809</v>
      </c>
      <c r="K15" s="636">
        <v>15730.386128616679</v>
      </c>
      <c r="L15" s="636">
        <v>15719.234189261064</v>
      </c>
      <c r="M15" s="636">
        <v>15824.53106828863</v>
      </c>
      <c r="N15" s="636">
        <v>15851.931551286611</v>
      </c>
      <c r="O15" s="636">
        <v>15813.580858067295</v>
      </c>
      <c r="P15" s="636">
        <v>15710.433932335767</v>
      </c>
      <c r="Q15" s="636">
        <v>15547.938346945308</v>
      </c>
      <c r="R15" s="636">
        <v>15304.72713195194</v>
      </c>
      <c r="S15" s="636">
        <v>15058.657888514454</v>
      </c>
      <c r="T15" s="636">
        <v>14652.932249321486</v>
      </c>
      <c r="U15" s="636">
        <v>14498.245340526444</v>
      </c>
      <c r="V15" s="636">
        <v>14735.954263425683</v>
      </c>
      <c r="W15" s="636">
        <v>14879.407851281811</v>
      </c>
      <c r="X15" s="636">
        <v>14716.300951607056</v>
      </c>
      <c r="Y15" s="636">
        <v>14455.733498728692</v>
      </c>
      <c r="Z15" s="636">
        <v>14268.03393616959</v>
      </c>
      <c r="AA15" s="636">
        <v>14155.205133650517</v>
      </c>
      <c r="AB15" s="636">
        <v>14142.022526075238</v>
      </c>
      <c r="AC15" s="636">
        <v>14014.60182971281</v>
      </c>
      <c r="AD15" s="636">
        <v>13943.724649166421</v>
      </c>
      <c r="AE15" s="636">
        <v>14016.29646575092</v>
      </c>
      <c r="AF15" s="636">
        <v>12428.625442570728</v>
      </c>
      <c r="AG15" s="637">
        <v>13259.69495283244</v>
      </c>
    </row>
    <row r="16" spans="1:33">
      <c r="A16" s="47" t="s">
        <v>52</v>
      </c>
      <c r="B16" s="638">
        <v>20160</v>
      </c>
      <c r="C16" s="638">
        <v>20000</v>
      </c>
      <c r="D16" s="638">
        <v>19840</v>
      </c>
      <c r="E16" s="638">
        <v>19680</v>
      </c>
      <c r="F16" s="638">
        <v>19520</v>
      </c>
      <c r="G16" s="638">
        <v>19360</v>
      </c>
      <c r="H16" s="638">
        <v>19200</v>
      </c>
      <c r="I16" s="638">
        <v>18938.588493976495</v>
      </c>
      <c r="J16" s="638">
        <v>18679.416985476444</v>
      </c>
      <c r="K16" s="638">
        <v>18487.026399020826</v>
      </c>
      <c r="L16" s="638">
        <v>18604.650551154762</v>
      </c>
      <c r="M16" s="638">
        <v>18550.126381592589</v>
      </c>
      <c r="N16" s="638">
        <v>18359.949079313759</v>
      </c>
      <c r="O16" s="638">
        <v>18118.230042964216</v>
      </c>
      <c r="P16" s="638">
        <v>17783.690895378964</v>
      </c>
      <c r="Q16" s="638">
        <v>17438.919975262528</v>
      </c>
      <c r="R16" s="638">
        <v>16988.87023585707</v>
      </c>
      <c r="S16" s="638">
        <v>16544.627615298603</v>
      </c>
      <c r="T16" s="638">
        <v>15916.214528820246</v>
      </c>
      <c r="U16" s="638">
        <v>15576.408637478209</v>
      </c>
      <c r="V16" s="638">
        <v>15672.896580086814</v>
      </c>
      <c r="W16" s="638">
        <v>15659.929961342998</v>
      </c>
      <c r="X16" s="638">
        <v>15276.121335450491</v>
      </c>
      <c r="Y16" s="638">
        <v>14960.492660463315</v>
      </c>
      <c r="Z16" s="638">
        <v>14736.31662530689</v>
      </c>
      <c r="AA16" s="638">
        <v>14591.471106415722</v>
      </c>
      <c r="AB16" s="638">
        <v>14556.488428505245</v>
      </c>
      <c r="AC16" s="638">
        <v>14408.764428399476</v>
      </c>
      <c r="AD16" s="638">
        <v>14321.222930977543</v>
      </c>
      <c r="AE16" s="638">
        <v>14367.169301206677</v>
      </c>
      <c r="AF16" s="638">
        <v>12713.406234232698</v>
      </c>
      <c r="AG16" s="639">
        <v>13552.50803304267</v>
      </c>
    </row>
    <row r="17" spans="1:33">
      <c r="A17" s="45" t="s">
        <v>55</v>
      </c>
      <c r="B17" s="30"/>
      <c r="C17" s="30"/>
      <c r="D17" s="30"/>
      <c r="E17" s="30"/>
      <c r="F17" s="30"/>
      <c r="G17" s="30"/>
      <c r="H17" s="30"/>
      <c r="I17" s="30"/>
      <c r="J17" s="30"/>
      <c r="K17" s="30"/>
      <c r="L17" s="30"/>
      <c r="M17" s="30"/>
      <c r="N17" s="30"/>
      <c r="O17" s="30"/>
      <c r="P17" s="30"/>
      <c r="Q17" s="30"/>
      <c r="R17" s="30"/>
      <c r="S17" s="30"/>
      <c r="T17" s="30"/>
      <c r="U17" s="30"/>
      <c r="V17" s="30"/>
      <c r="W17" s="30"/>
      <c r="X17" s="30">
        <v>15276.106204735781</v>
      </c>
      <c r="Y17" s="30">
        <v>14960.448503826503</v>
      </c>
      <c r="Z17" s="30">
        <v>14736.227584051323</v>
      </c>
      <c r="AA17" s="30">
        <v>14591.239261374019</v>
      </c>
      <c r="AB17" s="30">
        <v>14555.979474292311</v>
      </c>
      <c r="AC17" s="30">
        <v>14408.269764045153</v>
      </c>
      <c r="AD17" s="30">
        <v>14320.776909012213</v>
      </c>
      <c r="AE17" s="30">
        <v>14366.66351600937</v>
      </c>
      <c r="AF17" s="30">
        <v>12711.687626077697</v>
      </c>
      <c r="AG17" s="633">
        <v>13549.116122577392</v>
      </c>
    </row>
    <row r="18" spans="1:33">
      <c r="A18" s="48" t="s">
        <v>62</v>
      </c>
      <c r="B18" s="30"/>
      <c r="C18" s="30"/>
      <c r="D18" s="30"/>
      <c r="E18" s="30"/>
      <c r="F18" s="30"/>
      <c r="G18" s="30"/>
      <c r="H18" s="30"/>
      <c r="I18" s="30"/>
      <c r="J18" s="30"/>
      <c r="K18" s="30"/>
      <c r="L18" s="30"/>
      <c r="M18" s="30"/>
      <c r="N18" s="30"/>
      <c r="O18" s="30"/>
      <c r="P18" s="30"/>
      <c r="Q18" s="30"/>
      <c r="R18" s="30"/>
      <c r="S18" s="30"/>
      <c r="T18" s="30"/>
      <c r="U18" s="30"/>
      <c r="V18" s="30"/>
      <c r="W18" s="30"/>
      <c r="X18" s="30">
        <v>31904.151344579288</v>
      </c>
      <c r="Y18" s="30">
        <v>28306.789365964414</v>
      </c>
      <c r="Z18" s="30">
        <v>29752.52712900205</v>
      </c>
      <c r="AA18" s="30">
        <v>28065.6695520908</v>
      </c>
      <c r="AB18" s="30">
        <v>27870.836509355526</v>
      </c>
      <c r="AC18" s="30">
        <v>28275.544100301529</v>
      </c>
      <c r="AD18" s="30">
        <v>28015.113613473743</v>
      </c>
      <c r="AE18" s="30">
        <v>25141.758887006767</v>
      </c>
      <c r="AF18" s="30">
        <v>21674.703925738395</v>
      </c>
      <c r="AG18" s="633">
        <v>21001.438208189931</v>
      </c>
    </row>
    <row r="19" spans="1:33">
      <c r="A19" s="46" t="s">
        <v>49</v>
      </c>
      <c r="B19" s="634">
        <v>9919.2327107521487</v>
      </c>
      <c r="C19" s="634">
        <v>9919.2327107521469</v>
      </c>
      <c r="D19" s="634">
        <v>9661.1288944822718</v>
      </c>
      <c r="E19" s="634">
        <v>9403.0250782123894</v>
      </c>
      <c r="F19" s="634">
        <v>9144.9212619425161</v>
      </c>
      <c r="G19" s="634">
        <v>8886.8174456726356</v>
      </c>
      <c r="H19" s="634">
        <v>8628.7136294027532</v>
      </c>
      <c r="I19" s="634">
        <v>8599.8317011667314</v>
      </c>
      <c r="J19" s="634">
        <v>8571.0464461793999</v>
      </c>
      <c r="K19" s="634">
        <v>8456.9339654486357</v>
      </c>
      <c r="L19" s="634">
        <v>7485.6523733015265</v>
      </c>
      <c r="M19" s="634">
        <v>7107.4021995326457</v>
      </c>
      <c r="N19" s="634">
        <v>6816.4293081778433</v>
      </c>
      <c r="O19" s="634">
        <v>6498.1444648429315</v>
      </c>
      <c r="P19" s="634">
        <v>6315.1481619597862</v>
      </c>
      <c r="Q19" s="634">
        <v>5914.5159812695492</v>
      </c>
      <c r="R19" s="634">
        <v>5636.0759277903489</v>
      </c>
      <c r="S19" s="634">
        <v>5370.7441089709328</v>
      </c>
      <c r="T19" s="634">
        <v>5028.6272838661043</v>
      </c>
      <c r="U19" s="634">
        <v>4790.565564583746</v>
      </c>
      <c r="V19" s="634">
        <v>4679.0208130392248</v>
      </c>
      <c r="W19" s="634">
        <v>4480.0225925862642</v>
      </c>
      <c r="X19" s="634">
        <v>5483.3230221768281</v>
      </c>
      <c r="Y19" s="634">
        <v>5536.8208951587676</v>
      </c>
      <c r="Z19" s="634">
        <v>5586.0406229123691</v>
      </c>
      <c r="AA19" s="634">
        <v>5676.2480286884747</v>
      </c>
      <c r="AB19" s="634">
        <v>5784.0904044497574</v>
      </c>
      <c r="AC19" s="634">
        <v>5858.9820523889048</v>
      </c>
      <c r="AD19" s="634">
        <v>6122.758858175026</v>
      </c>
      <c r="AE19" s="634">
        <v>6728.5172424649863</v>
      </c>
      <c r="AF19" s="634">
        <v>6364.0393010162143</v>
      </c>
      <c r="AG19" s="635">
        <v>7284.9480244007837</v>
      </c>
    </row>
    <row r="20" spans="1:33">
      <c r="A20" s="50" t="s">
        <v>58</v>
      </c>
      <c r="B20" s="30"/>
      <c r="C20" s="30"/>
      <c r="D20" s="30"/>
      <c r="E20" s="30"/>
      <c r="F20" s="30"/>
      <c r="G20" s="30"/>
      <c r="H20" s="30"/>
      <c r="I20" s="30"/>
      <c r="J20" s="30"/>
      <c r="K20" s="30"/>
      <c r="L20" s="30"/>
      <c r="M20" s="30"/>
      <c r="N20" s="30"/>
      <c r="O20" s="30"/>
      <c r="P20" s="30"/>
      <c r="Q20" s="30"/>
      <c r="R20" s="30"/>
      <c r="S20" s="30"/>
      <c r="T20" s="30"/>
      <c r="U20" s="30"/>
      <c r="V20" s="30"/>
      <c r="W20" s="30"/>
      <c r="X20" s="30">
        <v>5191.3588126374716</v>
      </c>
      <c r="Y20" s="30">
        <v>5199.5282484824565</v>
      </c>
      <c r="Z20" s="30">
        <v>5212.4462893030923</v>
      </c>
      <c r="AA20" s="30">
        <v>5264.2098051621551</v>
      </c>
      <c r="AB20" s="30">
        <v>5317.8698783435475</v>
      </c>
      <c r="AC20" s="30">
        <v>5313.3631023075031</v>
      </c>
      <c r="AD20" s="30">
        <v>5522.4845564214747</v>
      </c>
      <c r="AE20" s="30">
        <v>6146.001097699811</v>
      </c>
      <c r="AF20" s="30">
        <v>5925.5739025447892</v>
      </c>
      <c r="AG20" s="633">
        <v>6864.4339339306098</v>
      </c>
    </row>
    <row r="21" spans="1:33">
      <c r="A21" s="50" t="s">
        <v>63</v>
      </c>
      <c r="B21" s="30"/>
      <c r="C21" s="30"/>
      <c r="D21" s="30"/>
      <c r="E21" s="30"/>
      <c r="F21" s="30"/>
      <c r="G21" s="30"/>
      <c r="H21" s="30"/>
      <c r="I21" s="30"/>
      <c r="J21" s="30"/>
      <c r="K21" s="30"/>
      <c r="L21" s="30"/>
      <c r="M21" s="30"/>
      <c r="N21" s="30"/>
      <c r="O21" s="30"/>
      <c r="P21" s="30"/>
      <c r="Q21" s="30"/>
      <c r="R21" s="30"/>
      <c r="S21" s="30"/>
      <c r="T21" s="30"/>
      <c r="U21" s="30"/>
      <c r="V21" s="30"/>
      <c r="W21" s="30"/>
      <c r="X21" s="30">
        <v>21123.317082552745</v>
      </c>
      <c r="Y21" s="30">
        <v>20848.751642817839</v>
      </c>
      <c r="Z21" s="30">
        <v>20648.231052603729</v>
      </c>
      <c r="AA21" s="30">
        <v>19607.760936605933</v>
      </c>
      <c r="AB21" s="30">
        <v>17344.320714844805</v>
      </c>
      <c r="AC21" s="30">
        <v>15041.901950649437</v>
      </c>
      <c r="AD21" s="30">
        <v>13751.078998143827</v>
      </c>
      <c r="AE21" s="30">
        <v>13162.039979957799</v>
      </c>
      <c r="AF21" s="30">
        <v>10322.993962318553</v>
      </c>
      <c r="AG21" s="633">
        <v>11341.080035472147</v>
      </c>
    </row>
    <row r="22" spans="1:33">
      <c r="A22" s="50" t="s">
        <v>61</v>
      </c>
      <c r="B22" s="30"/>
      <c r="C22" s="30"/>
      <c r="D22" s="30"/>
      <c r="E22" s="30"/>
      <c r="F22" s="30"/>
      <c r="G22" s="30"/>
      <c r="H22" s="30"/>
      <c r="I22" s="30"/>
      <c r="J22" s="30"/>
      <c r="K22" s="30"/>
      <c r="L22" s="30"/>
      <c r="M22" s="30"/>
      <c r="N22" s="30"/>
      <c r="O22" s="30"/>
      <c r="P22" s="30"/>
      <c r="Q22" s="30"/>
      <c r="R22" s="30"/>
      <c r="S22" s="30"/>
      <c r="T22" s="30"/>
      <c r="U22" s="30"/>
      <c r="V22" s="30"/>
      <c r="W22" s="30"/>
      <c r="X22" s="30">
        <v>9466.9107375204203</v>
      </c>
      <c r="Y22" s="30">
        <v>9253.1124233247028</v>
      </c>
      <c r="Z22" s="30">
        <v>9048.9613555867254</v>
      </c>
      <c r="AA22" s="30">
        <v>9048.4607180776038</v>
      </c>
      <c r="AB22" s="30">
        <v>9107.5048975675563</v>
      </c>
      <c r="AC22" s="30">
        <v>9512.5414474878471</v>
      </c>
      <c r="AD22" s="30">
        <v>10228.304180518509</v>
      </c>
      <c r="AE22" s="30">
        <v>11055.779219667265</v>
      </c>
      <c r="AF22" s="30">
        <v>8719.0191017927791</v>
      </c>
      <c r="AG22" s="633">
        <v>9876.4488152959912</v>
      </c>
    </row>
    <row r="23" spans="1:33">
      <c r="A23" s="50" t="s">
        <v>726</v>
      </c>
      <c r="B23" s="30"/>
      <c r="C23" s="30"/>
      <c r="D23" s="30"/>
      <c r="E23" s="30"/>
      <c r="F23" s="30"/>
      <c r="G23" s="30"/>
      <c r="H23" s="30"/>
      <c r="I23" s="30"/>
      <c r="J23" s="30"/>
      <c r="K23" s="30"/>
      <c r="L23" s="30"/>
      <c r="M23" s="30"/>
      <c r="N23" s="30"/>
      <c r="O23" s="30"/>
      <c r="P23" s="30"/>
      <c r="Q23" s="30"/>
      <c r="R23" s="30"/>
      <c r="S23" s="30"/>
      <c r="T23" s="30"/>
      <c r="U23" s="30"/>
      <c r="V23" s="30"/>
      <c r="W23" s="30"/>
      <c r="X23" s="30">
        <v>5744.6160450952302</v>
      </c>
      <c r="Y23" s="30">
        <v>7408.5135083455407</v>
      </c>
      <c r="Z23" s="30">
        <v>7856.4131614947983</v>
      </c>
      <c r="AA23" s="30">
        <v>7894.325205331761</v>
      </c>
      <c r="AB23" s="30">
        <v>7976.7437194457652</v>
      </c>
      <c r="AC23" s="30">
        <v>7982.978079143556</v>
      </c>
      <c r="AD23" s="30">
        <v>7989.2293391225912</v>
      </c>
      <c r="AE23" s="30">
        <v>7872.9324675154494</v>
      </c>
      <c r="AF23" s="30">
        <v>7137.2091176639133</v>
      </c>
      <c r="AG23" s="633">
        <v>7506.6553463104628</v>
      </c>
    </row>
    <row r="24" spans="1:33">
      <c r="A24" s="43" t="s">
        <v>739</v>
      </c>
      <c r="B24" s="636">
        <v>40933.65270218558</v>
      </c>
      <c r="C24" s="636">
        <v>41847.066932858521</v>
      </c>
      <c r="D24" s="636">
        <v>41742.500508515455</v>
      </c>
      <c r="E24" s="636">
        <v>41161.000207158562</v>
      </c>
      <c r="F24" s="636">
        <v>43811.487701272774</v>
      </c>
      <c r="G24" s="636">
        <v>43857.620653711536</v>
      </c>
      <c r="H24" s="636">
        <v>43047.15061608301</v>
      </c>
      <c r="I24" s="636">
        <v>43849.02578089587</v>
      </c>
      <c r="J24" s="636">
        <v>44045.76699765298</v>
      </c>
      <c r="K24" s="636">
        <v>46062.973486268784</v>
      </c>
      <c r="L24" s="636">
        <v>45564.618158781574</v>
      </c>
      <c r="M24" s="636">
        <v>43937.858753694316</v>
      </c>
      <c r="N24" s="636">
        <v>42232.592900678879</v>
      </c>
      <c r="O24" s="636">
        <v>42092.471219842089</v>
      </c>
      <c r="P24" s="636">
        <v>43600.974849627128</v>
      </c>
      <c r="Q24" s="636">
        <v>43315.910005710568</v>
      </c>
      <c r="R24" s="636">
        <v>43588.445098888631</v>
      </c>
      <c r="S24" s="636">
        <v>44072.165513174536</v>
      </c>
      <c r="T24" s="636">
        <v>43887.967165392016</v>
      </c>
      <c r="U24" s="636">
        <v>43084.503656532412</v>
      </c>
      <c r="V24" s="636">
        <v>42891.607718524632</v>
      </c>
      <c r="W24" s="636">
        <v>43410.72208380526</v>
      </c>
      <c r="X24" s="636">
        <v>42635.44783759406</v>
      </c>
      <c r="Y24" s="636">
        <v>42305.219050183812</v>
      </c>
      <c r="Z24" s="636">
        <v>41817.460228402735</v>
      </c>
      <c r="AA24" s="636">
        <v>42050.53725525934</v>
      </c>
      <c r="AB24" s="636">
        <v>42572.115921356512</v>
      </c>
      <c r="AC24" s="636">
        <v>42847.68304734835</v>
      </c>
      <c r="AD24" s="636">
        <v>43111.786976691947</v>
      </c>
      <c r="AE24" s="636">
        <v>42276.263727765217</v>
      </c>
      <c r="AF24" s="636">
        <v>38697.183309175663</v>
      </c>
      <c r="AG24" s="637">
        <v>41402.166120987757</v>
      </c>
    </row>
    <row r="25" spans="1:33">
      <c r="A25" s="43" t="s">
        <v>53</v>
      </c>
      <c r="B25" s="636">
        <v>42194.341269940007</v>
      </c>
      <c r="C25" s="636">
        <v>43106.816350080924</v>
      </c>
      <c r="D25" s="636">
        <v>43153.636611437309</v>
      </c>
      <c r="E25" s="636">
        <v>42690.341018599996</v>
      </c>
      <c r="F25" s="636">
        <v>45783.864928112103</v>
      </c>
      <c r="G25" s="636">
        <v>46036.825017088137</v>
      </c>
      <c r="H25" s="636">
        <v>45220.958418795453</v>
      </c>
      <c r="I25" s="636">
        <v>46235.454987642705</v>
      </c>
      <c r="J25" s="636">
        <v>46394.831179796776</v>
      </c>
      <c r="K25" s="636">
        <v>48737.593616173202</v>
      </c>
      <c r="L25" s="636">
        <v>47830.531030167826</v>
      </c>
      <c r="M25" s="636">
        <v>45912.242406714482</v>
      </c>
      <c r="N25" s="636">
        <v>43924.152605912721</v>
      </c>
      <c r="O25" s="636">
        <v>43790.213088760102</v>
      </c>
      <c r="P25" s="636">
        <v>45471.031069905512</v>
      </c>
      <c r="Q25" s="636">
        <v>45064.640668617634</v>
      </c>
      <c r="R25" s="636">
        <v>45371.535766439985</v>
      </c>
      <c r="S25" s="636">
        <v>45730.875552817924</v>
      </c>
      <c r="T25" s="636">
        <v>45314.810863321072</v>
      </c>
      <c r="U25" s="636">
        <v>44514.210780380592</v>
      </c>
      <c r="V25" s="636">
        <v>44329.3586403757</v>
      </c>
      <c r="W25" s="636">
        <v>44958.770080356328</v>
      </c>
      <c r="X25" s="636">
        <v>43899.237073153272</v>
      </c>
      <c r="Y25" s="636">
        <v>43544.893304718957</v>
      </c>
      <c r="Z25" s="636">
        <v>42999.513050861009</v>
      </c>
      <c r="AA25" s="636">
        <v>43289.240633548317</v>
      </c>
      <c r="AB25" s="636">
        <v>43812.063219129363</v>
      </c>
      <c r="AC25" s="636">
        <v>44202.278557842452</v>
      </c>
      <c r="AD25" s="636">
        <v>44497.343056925507</v>
      </c>
      <c r="AE25" s="636">
        <v>43618.866757047559</v>
      </c>
      <c r="AF25" s="636">
        <v>40587.118296181703</v>
      </c>
      <c r="AG25" s="637">
        <v>43415.948999370084</v>
      </c>
    </row>
    <row r="26" spans="1:33">
      <c r="A26" s="49" t="s">
        <v>64</v>
      </c>
      <c r="B26" s="31"/>
      <c r="C26" s="31"/>
      <c r="D26" s="31"/>
      <c r="E26" s="31"/>
      <c r="F26" s="31"/>
      <c r="G26" s="31"/>
      <c r="H26" s="31"/>
      <c r="I26" s="31"/>
      <c r="J26" s="31"/>
      <c r="K26" s="31"/>
      <c r="L26" s="31"/>
      <c r="M26" s="31"/>
      <c r="N26" s="31"/>
      <c r="O26" s="31"/>
      <c r="P26" s="31"/>
      <c r="Q26" s="31"/>
      <c r="R26" s="31"/>
      <c r="S26" s="31"/>
      <c r="T26" s="31"/>
      <c r="U26" s="31"/>
      <c r="V26" s="31"/>
      <c r="W26" s="31"/>
      <c r="X26" s="30">
        <v>43983.548870354585</v>
      </c>
      <c r="Y26" s="30">
        <v>43623.872589233186</v>
      </c>
      <c r="Z26" s="30">
        <v>43076.50717063628</v>
      </c>
      <c r="AA26" s="30">
        <v>43367.81603508049</v>
      </c>
      <c r="AB26" s="30">
        <v>43884.833661833603</v>
      </c>
      <c r="AC26" s="30">
        <v>44255.904384446258</v>
      </c>
      <c r="AD26" s="30">
        <v>44520.252964354535</v>
      </c>
      <c r="AE26" s="30">
        <v>43644.31639882156</v>
      </c>
      <c r="AF26" s="30">
        <v>40568.568252019984</v>
      </c>
      <c r="AG26" s="633">
        <v>43381.814296900135</v>
      </c>
    </row>
    <row r="27" spans="1:33">
      <c r="A27" s="50" t="s">
        <v>65</v>
      </c>
      <c r="B27" s="31"/>
      <c r="C27" s="31"/>
      <c r="D27" s="31"/>
      <c r="E27" s="31"/>
      <c r="F27" s="31"/>
      <c r="G27" s="31"/>
      <c r="H27" s="31"/>
      <c r="I27" s="31"/>
      <c r="J27" s="31"/>
      <c r="K27" s="31"/>
      <c r="L27" s="31"/>
      <c r="M27" s="31"/>
      <c r="N27" s="31"/>
      <c r="O27" s="31"/>
      <c r="P27" s="31"/>
      <c r="Q27" s="31"/>
      <c r="R27" s="31"/>
      <c r="S27" s="31"/>
      <c r="T27" s="31"/>
      <c r="U27" s="31"/>
      <c r="V27" s="31"/>
      <c r="W27" s="31"/>
      <c r="X27" s="30">
        <v>19271.183228995716</v>
      </c>
      <c r="Y27" s="30">
        <v>19544.647356810729</v>
      </c>
      <c r="Z27" s="30">
        <v>20584.754408424513</v>
      </c>
      <c r="AA27" s="30">
        <v>21255.95307940981</v>
      </c>
      <c r="AB27" s="30">
        <v>26962.960284110908</v>
      </c>
      <c r="AC27" s="30">
        <v>36191.92540724529</v>
      </c>
      <c r="AD27" s="30">
        <v>44224.017160712297</v>
      </c>
      <c r="AE27" s="30">
        <v>43157.865121151553</v>
      </c>
      <c r="AF27" s="30">
        <v>44560.387658467189</v>
      </c>
      <c r="AG27" s="633">
        <v>47729.921668661329</v>
      </c>
    </row>
    <row r="28" spans="1:33">
      <c r="A28" s="50" t="s">
        <v>726</v>
      </c>
      <c r="B28" s="31"/>
      <c r="C28" s="31"/>
      <c r="D28" s="31"/>
      <c r="E28" s="31"/>
      <c r="F28" s="31"/>
      <c r="G28" s="31"/>
      <c r="H28" s="31"/>
      <c r="I28" s="31"/>
      <c r="J28" s="31"/>
      <c r="K28" s="31"/>
      <c r="L28" s="31"/>
      <c r="M28" s="31"/>
      <c r="N28" s="31"/>
      <c r="O28" s="31"/>
      <c r="P28" s="31"/>
      <c r="Q28" s="31"/>
      <c r="R28" s="31"/>
      <c r="S28" s="31"/>
      <c r="T28" s="31"/>
      <c r="U28" s="31"/>
      <c r="V28" s="31"/>
      <c r="W28" s="31"/>
      <c r="X28" s="30">
        <v>4255.6860343558601</v>
      </c>
      <c r="Y28" s="30">
        <v>4622.7519349207068</v>
      </c>
      <c r="Z28" s="30">
        <v>4047.802306616009</v>
      </c>
      <c r="AA28" s="30">
        <v>4304.272585978706</v>
      </c>
      <c r="AB28" s="30">
        <v>4031.0627405122723</v>
      </c>
      <c r="AC28" s="30">
        <v>4121.2001510920336</v>
      </c>
      <c r="AD28" s="30">
        <v>4631.2742261863204</v>
      </c>
      <c r="AE28" s="30">
        <v>2725.2936214074452</v>
      </c>
      <c r="AF28" s="30">
        <v>3214.2930471342247</v>
      </c>
      <c r="AG28" s="633">
        <v>3815.1943913749246</v>
      </c>
    </row>
    <row r="29" spans="1:33">
      <c r="A29" s="43" t="s">
        <v>54</v>
      </c>
      <c r="B29" s="636">
        <v>31015</v>
      </c>
      <c r="C29" s="636">
        <v>32129.000000000004</v>
      </c>
      <c r="D29" s="636">
        <v>31013.999999999996</v>
      </c>
      <c r="E29" s="636">
        <v>30354.999999999996</v>
      </c>
      <c r="F29" s="636">
        <v>30261.000000000004</v>
      </c>
      <c r="G29" s="636">
        <v>29089</v>
      </c>
      <c r="H29" s="636">
        <v>28565</v>
      </c>
      <c r="I29" s="636">
        <v>28386.25276318239</v>
      </c>
      <c r="J29" s="636">
        <v>28650.227919282064</v>
      </c>
      <c r="K29" s="636">
        <v>28253.506814844455</v>
      </c>
      <c r="L29" s="636">
        <v>30043.235251767743</v>
      </c>
      <c r="M29" s="636">
        <v>29748.96773782514</v>
      </c>
      <c r="N29" s="636">
        <v>29681.664387889567</v>
      </c>
      <c r="O29" s="636">
        <v>29889.256585530246</v>
      </c>
      <c r="P29" s="636">
        <v>30305.940030347141</v>
      </c>
      <c r="Q29" s="636">
        <v>31032.366492095567</v>
      </c>
      <c r="R29" s="636">
        <v>31194.273084764598</v>
      </c>
      <c r="S29" s="636">
        <v>32448.768322774547</v>
      </c>
      <c r="T29" s="636">
        <v>33921.709628823082</v>
      </c>
      <c r="U29" s="636">
        <v>33328.569646534597</v>
      </c>
      <c r="V29" s="636">
        <v>33141.225138554015</v>
      </c>
      <c r="W29" s="636">
        <v>32895.321540954494</v>
      </c>
      <c r="X29" s="636">
        <v>34093.016362332339</v>
      </c>
      <c r="Y29" s="636">
        <v>34104.116970188748</v>
      </c>
      <c r="Z29" s="636">
        <v>34094.309987582252</v>
      </c>
      <c r="AA29" s="636">
        <v>34044.569321660492</v>
      </c>
      <c r="AB29" s="636">
        <v>34560.305840541754</v>
      </c>
      <c r="AC29" s="636">
        <v>34105.029564126191</v>
      </c>
      <c r="AD29" s="636">
        <v>34109.372798776123</v>
      </c>
      <c r="AE29" s="636">
        <v>33524.693225726856</v>
      </c>
      <c r="AF29" s="636">
        <v>26351.153135256947</v>
      </c>
      <c r="AG29" s="637">
        <v>28127.502642669377</v>
      </c>
    </row>
    <row r="30" spans="1:33">
      <c r="A30" s="49" t="s">
        <v>64</v>
      </c>
      <c r="B30" s="31"/>
      <c r="C30" s="31"/>
      <c r="D30" s="31"/>
      <c r="E30" s="31"/>
      <c r="F30" s="31"/>
      <c r="G30" s="31"/>
      <c r="H30" s="31"/>
      <c r="I30" s="31"/>
      <c r="J30" s="31"/>
      <c r="K30" s="31"/>
      <c r="L30" s="31"/>
      <c r="M30" s="31"/>
      <c r="N30" s="31"/>
      <c r="O30" s="31"/>
      <c r="P30" s="31"/>
      <c r="Q30" s="31"/>
      <c r="R30" s="31"/>
      <c r="S30" s="31"/>
      <c r="T30" s="31"/>
      <c r="U30" s="31"/>
      <c r="V30" s="31"/>
      <c r="W30" s="31"/>
      <c r="X30" s="30">
        <v>33725.171684263107</v>
      </c>
      <c r="Y30" s="30">
        <v>33752.254272277394</v>
      </c>
      <c r="Z30" s="30">
        <v>33716.059937877639</v>
      </c>
      <c r="AA30" s="30">
        <v>33704.972802359502</v>
      </c>
      <c r="AB30" s="30">
        <v>34255.453960390441</v>
      </c>
      <c r="AC30" s="30">
        <v>33806.803614048069</v>
      </c>
      <c r="AD30" s="30">
        <v>33808.864001265727</v>
      </c>
      <c r="AE30" s="30">
        <v>33222.106099530662</v>
      </c>
      <c r="AF30" s="30">
        <v>25822.085723889762</v>
      </c>
      <c r="AG30" s="633">
        <v>27471.368498389584</v>
      </c>
    </row>
    <row r="31" spans="1:33">
      <c r="A31" s="50" t="s">
        <v>65</v>
      </c>
      <c r="B31" s="31"/>
      <c r="C31" s="31"/>
      <c r="D31" s="31"/>
      <c r="E31" s="31"/>
      <c r="F31" s="31"/>
      <c r="G31" s="31"/>
      <c r="H31" s="31"/>
      <c r="I31" s="31"/>
      <c r="J31" s="31"/>
      <c r="K31" s="31"/>
      <c r="L31" s="31"/>
      <c r="M31" s="31"/>
      <c r="N31" s="31"/>
      <c r="O31" s="31"/>
      <c r="P31" s="31"/>
      <c r="Q31" s="31"/>
      <c r="R31" s="31"/>
      <c r="S31" s="31"/>
      <c r="T31" s="31"/>
      <c r="U31" s="31"/>
      <c r="V31" s="31"/>
      <c r="W31" s="31"/>
      <c r="X31" s="30">
        <v>48815.772703438153</v>
      </c>
      <c r="Y31" s="30">
        <v>48404.786480451265</v>
      </c>
      <c r="Z31" s="30">
        <v>48841.419233041059</v>
      </c>
      <c r="AA31" s="30">
        <v>47591.714107627966</v>
      </c>
      <c r="AB31" s="30">
        <v>46694.399899804237</v>
      </c>
      <c r="AC31" s="30">
        <v>45531.493815435519</v>
      </c>
      <c r="AD31" s="30">
        <v>46023.050266135346</v>
      </c>
      <c r="AE31" s="30">
        <v>45079.453197288931</v>
      </c>
      <c r="AF31" s="30">
        <v>39420.014032101994</v>
      </c>
      <c r="AG31" s="633">
        <v>40216.988139104229</v>
      </c>
    </row>
    <row r="32" spans="1:33">
      <c r="A32" s="812" t="s">
        <v>726</v>
      </c>
      <c r="B32" s="32"/>
      <c r="C32" s="32"/>
      <c r="D32" s="32"/>
      <c r="E32" s="32"/>
      <c r="F32" s="32"/>
      <c r="G32" s="32"/>
      <c r="H32" s="32"/>
      <c r="I32" s="32"/>
      <c r="J32" s="32"/>
      <c r="K32" s="32"/>
      <c r="L32" s="32"/>
      <c r="M32" s="32"/>
      <c r="N32" s="32"/>
      <c r="O32" s="32"/>
      <c r="P32" s="32"/>
      <c r="Q32" s="32"/>
      <c r="R32" s="32"/>
      <c r="S32" s="32"/>
      <c r="T32" s="32"/>
      <c r="U32" s="32"/>
      <c r="V32" s="32"/>
      <c r="W32" s="32"/>
      <c r="X32" s="36">
        <v>19465.034695203565</v>
      </c>
      <c r="Y32" s="36">
        <v>19539.936121065039</v>
      </c>
      <c r="Z32" s="36">
        <v>21935.14530660184</v>
      </c>
      <c r="AA32" s="36">
        <v>21538.306818818968</v>
      </c>
      <c r="AB32" s="36">
        <v>21629.781306827907</v>
      </c>
      <c r="AC32" s="36">
        <v>22375.073947845092</v>
      </c>
      <c r="AD32" s="36">
        <v>19803.745299889804</v>
      </c>
      <c r="AE32" s="36">
        <v>21445.859791184906</v>
      </c>
      <c r="AF32" s="36">
        <v>23379.370154067015</v>
      </c>
      <c r="AG32" s="640">
        <v>24991.33996037014</v>
      </c>
    </row>
    <row r="34" spans="1:33">
      <c r="A34" s="81" t="s">
        <v>38</v>
      </c>
    </row>
    <row r="35" spans="1:33">
      <c r="A35" s="7" t="s">
        <v>66</v>
      </c>
    </row>
    <row r="36" spans="1:33">
      <c r="A36" s="7" t="s">
        <v>67</v>
      </c>
      <c r="AE36" s="641"/>
      <c r="AF36" s="641"/>
      <c r="AG36" s="641"/>
    </row>
    <row r="37" spans="1:33">
      <c r="A37" s="811" t="s">
        <v>817</v>
      </c>
      <c r="AE37" s="641"/>
      <c r="AF37" s="641"/>
      <c r="AG37" s="641"/>
    </row>
    <row r="38" spans="1:33">
      <c r="AE38" s="641"/>
      <c r="AF38" s="641"/>
      <c r="AG38" s="641"/>
    </row>
    <row r="39" spans="1:33">
      <c r="AF39" s="641"/>
      <c r="AG39" s="64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K362"/>
  <sheetViews>
    <sheetView showGridLines="0" workbookViewId="0"/>
  </sheetViews>
  <sheetFormatPr baseColWidth="10" defaultColWidth="11.5" defaultRowHeight="11.25"/>
  <cols>
    <col min="1" max="1" width="37.1640625" style="818" customWidth="1"/>
    <col min="2" max="16384" width="11.5" style="818"/>
  </cols>
  <sheetData>
    <row r="1" spans="1:11" ht="12.75">
      <c r="A1" s="460" t="s">
        <v>700</v>
      </c>
      <c r="B1" s="840"/>
      <c r="C1" s="840"/>
      <c r="D1" s="840"/>
      <c r="E1" s="840"/>
      <c r="F1" s="840"/>
      <c r="G1" s="841"/>
      <c r="H1" s="841"/>
      <c r="I1" s="841"/>
      <c r="J1" s="841"/>
    </row>
    <row r="2" spans="1:11">
      <c r="A2" s="464" t="s">
        <v>94</v>
      </c>
      <c r="B2" s="840"/>
      <c r="C2" s="840"/>
      <c r="D2" s="840"/>
      <c r="E2" s="840"/>
      <c r="F2" s="840"/>
      <c r="G2" s="841"/>
      <c r="H2" s="841"/>
      <c r="I2" s="841"/>
      <c r="J2" s="841"/>
    </row>
    <row r="3" spans="1:11">
      <c r="A3" s="464"/>
      <c r="B3" s="840"/>
      <c r="C3" s="840"/>
      <c r="D3" s="840"/>
      <c r="E3" s="840"/>
      <c r="F3" s="840"/>
      <c r="G3" s="841"/>
      <c r="H3" s="841"/>
      <c r="I3" s="841"/>
      <c r="J3" s="841"/>
    </row>
    <row r="4" spans="1:11">
      <c r="A4" s="465" t="s">
        <v>638</v>
      </c>
      <c r="B4" s="840"/>
      <c r="C4" s="840"/>
      <c r="D4" s="840"/>
      <c r="E4" s="840"/>
      <c r="F4" s="840"/>
      <c r="G4" s="841"/>
      <c r="H4" s="841"/>
      <c r="I4" s="841"/>
      <c r="J4" s="841"/>
    </row>
    <row r="5" spans="1:11">
      <c r="A5" s="842" t="s">
        <v>639</v>
      </c>
      <c r="B5" s="840"/>
      <c r="C5" s="840"/>
      <c r="D5" s="840"/>
      <c r="E5" s="840"/>
      <c r="F5" s="840"/>
      <c r="G5" s="841"/>
      <c r="H5" s="841"/>
      <c r="I5" s="841"/>
      <c r="J5" s="841"/>
    </row>
    <row r="6" spans="1:11">
      <c r="A6" s="842" t="s">
        <v>640</v>
      </c>
      <c r="B6" s="840"/>
      <c r="C6" s="840"/>
      <c r="D6" s="840"/>
      <c r="E6" s="840"/>
      <c r="F6" s="840"/>
      <c r="G6" s="841"/>
      <c r="H6" s="841"/>
      <c r="I6" s="841"/>
      <c r="J6" s="841"/>
    </row>
    <row r="7" spans="1:11">
      <c r="A7" s="842" t="s">
        <v>641</v>
      </c>
      <c r="B7" s="840"/>
      <c r="C7" s="840"/>
      <c r="D7" s="840"/>
      <c r="E7" s="840"/>
      <c r="F7" s="840"/>
      <c r="G7" s="841"/>
      <c r="H7" s="841"/>
      <c r="I7" s="841"/>
      <c r="J7" s="841"/>
    </row>
    <row r="8" spans="1:11">
      <c r="A8" s="842" t="s">
        <v>642</v>
      </c>
      <c r="B8" s="843"/>
      <c r="C8" s="843"/>
      <c r="D8" s="843"/>
      <c r="E8" s="843"/>
      <c r="F8" s="843"/>
      <c r="G8" s="824"/>
      <c r="H8" s="841"/>
      <c r="I8" s="841"/>
      <c r="J8" s="841"/>
    </row>
    <row r="9" spans="1:11">
      <c r="A9" s="842" t="s">
        <v>643</v>
      </c>
      <c r="B9" s="843"/>
      <c r="C9" s="843"/>
      <c r="D9" s="843"/>
      <c r="E9" s="843"/>
      <c r="F9" s="843"/>
      <c r="G9" s="824"/>
      <c r="H9" s="841"/>
      <c r="I9" s="841"/>
      <c r="J9" s="841"/>
    </row>
    <row r="10" spans="1:11">
      <c r="A10" s="842" t="s">
        <v>644</v>
      </c>
      <c r="B10" s="843"/>
      <c r="C10" s="843"/>
      <c r="D10" s="843"/>
      <c r="E10" s="843"/>
      <c r="F10" s="843"/>
      <c r="G10" s="824"/>
      <c r="H10" s="841"/>
      <c r="I10" s="841"/>
      <c r="J10" s="841"/>
    </row>
    <row r="11" spans="1:11">
      <c r="A11" s="381"/>
      <c r="B11" s="843"/>
      <c r="C11" s="843"/>
      <c r="D11" s="843"/>
      <c r="E11" s="843"/>
      <c r="F11" s="843"/>
      <c r="G11" s="824"/>
      <c r="H11" s="841"/>
      <c r="I11" s="841"/>
      <c r="J11" s="841"/>
    </row>
    <row r="12" spans="1:11">
      <c r="A12" s="826"/>
      <c r="B12" s="843"/>
      <c r="C12" s="843"/>
      <c r="D12" s="843"/>
      <c r="E12" s="843"/>
      <c r="F12" s="843"/>
      <c r="G12" s="824"/>
      <c r="H12" s="841"/>
      <c r="I12" s="841"/>
      <c r="J12" s="841"/>
    </row>
    <row r="13" spans="1:11">
      <c r="A13" s="382" t="s">
        <v>639</v>
      </c>
      <c r="B13" s="383"/>
      <c r="C13" s="16"/>
      <c r="D13" s="16"/>
      <c r="E13" s="384"/>
      <c r="F13" s="887"/>
      <c r="G13" s="221"/>
      <c r="H13" s="887"/>
      <c r="I13" s="221"/>
      <c r="J13" s="827"/>
      <c r="K13" s="888" t="s">
        <v>835</v>
      </c>
    </row>
    <row r="14" spans="1:11">
      <c r="A14" s="385"/>
      <c r="B14" s="386">
        <v>2012</v>
      </c>
      <c r="C14" s="387">
        <v>2013</v>
      </c>
      <c r="D14" s="387">
        <v>2014</v>
      </c>
      <c r="E14" s="387">
        <v>2015</v>
      </c>
      <c r="F14" s="387">
        <v>2016</v>
      </c>
      <c r="G14" s="387">
        <v>2017</v>
      </c>
      <c r="H14" s="387">
        <v>2018</v>
      </c>
      <c r="I14" s="387">
        <v>2019</v>
      </c>
      <c r="J14" s="387">
        <v>2020</v>
      </c>
      <c r="K14" s="388">
        <v>2021</v>
      </c>
    </row>
    <row r="15" spans="1:11">
      <c r="A15" s="378" t="s">
        <v>596</v>
      </c>
      <c r="B15" s="389"/>
      <c r="C15" s="390"/>
      <c r="D15" s="390"/>
      <c r="E15" s="391"/>
      <c r="F15" s="391"/>
      <c r="G15" s="390"/>
      <c r="H15" s="390"/>
      <c r="I15" s="390"/>
      <c r="J15" s="390"/>
      <c r="K15" s="392"/>
    </row>
    <row r="16" spans="1:11">
      <c r="A16" s="379" t="s">
        <v>597</v>
      </c>
      <c r="B16" s="393">
        <v>311</v>
      </c>
      <c r="C16" s="394">
        <v>311</v>
      </c>
      <c r="D16" s="394">
        <v>311</v>
      </c>
      <c r="E16" s="394">
        <v>311</v>
      </c>
      <c r="F16" s="394">
        <v>311</v>
      </c>
      <c r="G16" s="394">
        <v>250</v>
      </c>
      <c r="H16" s="394">
        <v>250</v>
      </c>
      <c r="I16" s="394">
        <v>250</v>
      </c>
      <c r="J16" s="394">
        <v>250</v>
      </c>
      <c r="K16" s="395">
        <v>210</v>
      </c>
    </row>
    <row r="17" spans="1:11">
      <c r="A17" s="396" t="s">
        <v>598</v>
      </c>
      <c r="B17" s="393">
        <v>0</v>
      </c>
      <c r="C17" s="394">
        <v>0</v>
      </c>
      <c r="D17" s="394">
        <v>0</v>
      </c>
      <c r="E17" s="394">
        <v>0</v>
      </c>
      <c r="F17" s="394">
        <v>0</v>
      </c>
      <c r="G17" s="394">
        <v>0</v>
      </c>
      <c r="H17" s="394">
        <v>0</v>
      </c>
      <c r="I17" s="394">
        <v>0</v>
      </c>
      <c r="J17" s="394">
        <v>0</v>
      </c>
      <c r="K17" s="395">
        <v>0</v>
      </c>
    </row>
    <row r="18" spans="1:11">
      <c r="A18" s="396" t="s">
        <v>599</v>
      </c>
      <c r="B18" s="393">
        <v>0</v>
      </c>
      <c r="C18" s="394">
        <v>0</v>
      </c>
      <c r="D18" s="394">
        <v>0</v>
      </c>
      <c r="E18" s="394">
        <v>0</v>
      </c>
      <c r="F18" s="394">
        <v>0</v>
      </c>
      <c r="G18" s="394">
        <v>0</v>
      </c>
      <c r="H18" s="394">
        <v>0</v>
      </c>
      <c r="I18" s="394">
        <v>0</v>
      </c>
      <c r="J18" s="394">
        <v>0</v>
      </c>
      <c r="K18" s="395">
        <v>0</v>
      </c>
    </row>
    <row r="19" spans="1:11">
      <c r="A19" s="396" t="s">
        <v>600</v>
      </c>
      <c r="B19" s="393">
        <v>179</v>
      </c>
      <c r="C19" s="394">
        <v>179</v>
      </c>
      <c r="D19" s="394">
        <v>174</v>
      </c>
      <c r="E19" s="394">
        <v>180</v>
      </c>
      <c r="F19" s="394">
        <v>175</v>
      </c>
      <c r="G19" s="394">
        <v>176</v>
      </c>
      <c r="H19" s="394">
        <v>184</v>
      </c>
      <c r="I19" s="394">
        <v>187</v>
      </c>
      <c r="J19" s="394">
        <v>187</v>
      </c>
      <c r="K19" s="395">
        <v>125</v>
      </c>
    </row>
    <row r="20" spans="1:11">
      <c r="A20" s="396" t="s">
        <v>601</v>
      </c>
      <c r="B20" s="393">
        <v>747</v>
      </c>
      <c r="C20" s="394">
        <v>747</v>
      </c>
      <c r="D20" s="394">
        <v>722</v>
      </c>
      <c r="E20" s="394">
        <v>722</v>
      </c>
      <c r="F20" s="394">
        <v>719</v>
      </c>
      <c r="G20" s="394">
        <v>695</v>
      </c>
      <c r="H20" s="394">
        <v>664</v>
      </c>
      <c r="I20" s="394">
        <v>631</v>
      </c>
      <c r="J20" s="394">
        <v>624</v>
      </c>
      <c r="K20" s="395">
        <v>297</v>
      </c>
    </row>
    <row r="21" spans="1:11">
      <c r="A21" s="396" t="s">
        <v>602</v>
      </c>
      <c r="B21" s="393">
        <v>1219</v>
      </c>
      <c r="C21" s="394">
        <v>1219</v>
      </c>
      <c r="D21" s="394">
        <v>1200</v>
      </c>
      <c r="E21" s="394">
        <v>1193</v>
      </c>
      <c r="F21" s="394">
        <v>1190</v>
      </c>
      <c r="G21" s="394">
        <v>1153</v>
      </c>
      <c r="H21" s="394">
        <v>1228</v>
      </c>
      <c r="I21" s="394">
        <v>1186</v>
      </c>
      <c r="J21" s="394">
        <v>949</v>
      </c>
      <c r="K21" s="395">
        <v>506</v>
      </c>
    </row>
    <row r="22" spans="1:11">
      <c r="A22" s="396" t="s">
        <v>603</v>
      </c>
      <c r="B22" s="393">
        <v>679</v>
      </c>
      <c r="C22" s="394">
        <v>637</v>
      </c>
      <c r="D22" s="394">
        <v>585</v>
      </c>
      <c r="E22" s="394">
        <v>572</v>
      </c>
      <c r="F22" s="394">
        <v>568</v>
      </c>
      <c r="G22" s="394">
        <v>552</v>
      </c>
      <c r="H22" s="394">
        <v>544</v>
      </c>
      <c r="I22" s="394">
        <v>520</v>
      </c>
      <c r="J22" s="394">
        <v>447</v>
      </c>
      <c r="K22" s="395">
        <v>170</v>
      </c>
    </row>
    <row r="23" spans="1:11">
      <c r="A23" s="396" t="s">
        <v>861</v>
      </c>
      <c r="B23" s="393">
        <v>0</v>
      </c>
      <c r="C23" s="394">
        <v>0</v>
      </c>
      <c r="D23" s="394">
        <v>0</v>
      </c>
      <c r="E23" s="394">
        <v>0</v>
      </c>
      <c r="F23" s="394">
        <v>0</v>
      </c>
      <c r="G23" s="394">
        <v>16</v>
      </c>
      <c r="H23" s="394">
        <v>28</v>
      </c>
      <c r="I23" s="394">
        <v>30</v>
      </c>
      <c r="J23" s="394">
        <v>30</v>
      </c>
      <c r="K23" s="395">
        <v>34</v>
      </c>
    </row>
    <row r="24" spans="1:11">
      <c r="A24" s="396" t="s">
        <v>604</v>
      </c>
      <c r="B24" s="393">
        <v>4</v>
      </c>
      <c r="C24" s="394">
        <v>4</v>
      </c>
      <c r="D24" s="394">
        <v>4</v>
      </c>
      <c r="E24" s="394">
        <v>4</v>
      </c>
      <c r="F24" s="394">
        <v>4</v>
      </c>
      <c r="G24" s="394">
        <v>4</v>
      </c>
      <c r="H24" s="394">
        <v>4</v>
      </c>
      <c r="I24" s="394">
        <v>4</v>
      </c>
      <c r="J24" s="394">
        <v>4</v>
      </c>
      <c r="K24" s="395">
        <v>4</v>
      </c>
    </row>
    <row r="25" spans="1:11">
      <c r="A25" s="397" t="s">
        <v>605</v>
      </c>
      <c r="B25" s="393">
        <v>0</v>
      </c>
      <c r="C25" s="394">
        <v>0</v>
      </c>
      <c r="D25" s="394">
        <v>0</v>
      </c>
      <c r="E25" s="394">
        <v>0</v>
      </c>
      <c r="F25" s="394">
        <v>0</v>
      </c>
      <c r="G25" s="394">
        <v>0</v>
      </c>
      <c r="H25" s="394">
        <v>0</v>
      </c>
      <c r="I25" s="394">
        <v>0</v>
      </c>
      <c r="J25" s="394">
        <v>0</v>
      </c>
      <c r="K25" s="395">
        <v>0</v>
      </c>
    </row>
    <row r="26" spans="1:11">
      <c r="A26" s="398" t="s">
        <v>606</v>
      </c>
      <c r="B26" s="399">
        <v>3139</v>
      </c>
      <c r="C26" s="400">
        <v>3097</v>
      </c>
      <c r="D26" s="400">
        <v>2996</v>
      </c>
      <c r="E26" s="400">
        <v>2982</v>
      </c>
      <c r="F26" s="400">
        <v>2967</v>
      </c>
      <c r="G26" s="400">
        <v>2846</v>
      </c>
      <c r="H26" s="400">
        <v>2902</v>
      </c>
      <c r="I26" s="400">
        <v>2808</v>
      </c>
      <c r="J26" s="400">
        <v>2491</v>
      </c>
      <c r="K26" s="401">
        <v>1346</v>
      </c>
    </row>
    <row r="27" spans="1:11">
      <c r="A27" s="378" t="s">
        <v>607</v>
      </c>
      <c r="B27" s="402"/>
      <c r="C27" s="403"/>
      <c r="D27" s="403"/>
      <c r="E27" s="403"/>
      <c r="F27" s="403"/>
      <c r="G27" s="403"/>
      <c r="H27" s="404"/>
      <c r="I27" s="404"/>
      <c r="J27" s="404"/>
      <c r="K27" s="405"/>
    </row>
    <row r="28" spans="1:11">
      <c r="A28" s="379" t="s">
        <v>608</v>
      </c>
      <c r="B28" s="393">
        <v>2990</v>
      </c>
      <c r="C28" s="394">
        <v>3013</v>
      </c>
      <c r="D28" s="394">
        <v>3002</v>
      </c>
      <c r="E28" s="394">
        <v>3002</v>
      </c>
      <c r="F28" s="394">
        <v>3001</v>
      </c>
      <c r="G28" s="394">
        <v>2859</v>
      </c>
      <c r="H28" s="394">
        <v>2859</v>
      </c>
      <c r="I28" s="394">
        <v>2835</v>
      </c>
      <c r="J28" s="394">
        <v>2833</v>
      </c>
      <c r="K28" s="395">
        <v>2210</v>
      </c>
    </row>
    <row r="29" spans="1:11">
      <c r="A29" s="396" t="s">
        <v>609</v>
      </c>
      <c r="B29" s="393">
        <v>142</v>
      </c>
      <c r="C29" s="394">
        <v>142</v>
      </c>
      <c r="D29" s="394">
        <v>137</v>
      </c>
      <c r="E29" s="394">
        <v>137</v>
      </c>
      <c r="F29" s="394">
        <v>137</v>
      </c>
      <c r="G29" s="394">
        <v>137</v>
      </c>
      <c r="H29" s="394">
        <v>137</v>
      </c>
      <c r="I29" s="394">
        <v>130</v>
      </c>
      <c r="J29" s="394">
        <v>107</v>
      </c>
      <c r="K29" s="395">
        <v>14</v>
      </c>
    </row>
    <row r="30" spans="1:11">
      <c r="A30" s="396" t="s">
        <v>862</v>
      </c>
      <c r="B30" s="393">
        <v>0</v>
      </c>
      <c r="C30" s="394">
        <v>0</v>
      </c>
      <c r="D30" s="394">
        <v>0</v>
      </c>
      <c r="E30" s="394">
        <v>0</v>
      </c>
      <c r="F30" s="394">
        <v>0</v>
      </c>
      <c r="G30" s="394">
        <v>22</v>
      </c>
      <c r="H30" s="394">
        <v>94</v>
      </c>
      <c r="I30" s="394">
        <v>113</v>
      </c>
      <c r="J30" s="394">
        <v>114</v>
      </c>
      <c r="K30" s="395">
        <v>117</v>
      </c>
    </row>
    <row r="31" spans="1:11">
      <c r="A31" s="396" t="s">
        <v>610</v>
      </c>
      <c r="B31" s="393">
        <v>109</v>
      </c>
      <c r="C31" s="394">
        <v>109</v>
      </c>
      <c r="D31" s="394">
        <v>113</v>
      </c>
      <c r="E31" s="394">
        <v>113</v>
      </c>
      <c r="F31" s="394">
        <v>113</v>
      </c>
      <c r="G31" s="394">
        <v>106</v>
      </c>
      <c r="H31" s="394">
        <v>102</v>
      </c>
      <c r="I31" s="394">
        <v>98</v>
      </c>
      <c r="J31" s="394">
        <v>97</v>
      </c>
      <c r="K31" s="395">
        <v>45</v>
      </c>
    </row>
    <row r="32" spans="1:11">
      <c r="A32" s="396" t="s">
        <v>611</v>
      </c>
      <c r="B32" s="393">
        <v>513</v>
      </c>
      <c r="C32" s="394">
        <v>534</v>
      </c>
      <c r="D32" s="394">
        <v>531</v>
      </c>
      <c r="E32" s="394">
        <v>531</v>
      </c>
      <c r="F32" s="394">
        <v>530</v>
      </c>
      <c r="G32" s="394">
        <v>361</v>
      </c>
      <c r="H32" s="394">
        <v>472</v>
      </c>
      <c r="I32" s="394">
        <v>458</v>
      </c>
      <c r="J32" s="394">
        <v>447</v>
      </c>
      <c r="K32" s="395">
        <v>231</v>
      </c>
    </row>
    <row r="33" spans="1:11">
      <c r="A33" s="396" t="s">
        <v>612</v>
      </c>
      <c r="B33" s="393">
        <v>0</v>
      </c>
      <c r="C33" s="394">
        <v>0</v>
      </c>
      <c r="D33" s="394">
        <v>0</v>
      </c>
      <c r="E33" s="394">
        <v>0</v>
      </c>
      <c r="F33" s="394">
        <v>0</v>
      </c>
      <c r="G33" s="394">
        <v>0</v>
      </c>
      <c r="H33" s="394">
        <v>0</v>
      </c>
      <c r="I33" s="394">
        <v>0</v>
      </c>
      <c r="J33" s="394">
        <v>0</v>
      </c>
      <c r="K33" s="395">
        <v>0</v>
      </c>
    </row>
    <row r="34" spans="1:11">
      <c r="A34" s="396" t="s">
        <v>613</v>
      </c>
      <c r="B34" s="393">
        <v>0</v>
      </c>
      <c r="C34" s="394">
        <v>0</v>
      </c>
      <c r="D34" s="394">
        <v>0</v>
      </c>
      <c r="E34" s="394">
        <v>0</v>
      </c>
      <c r="F34" s="394">
        <v>0</v>
      </c>
      <c r="G34" s="394">
        <v>0</v>
      </c>
      <c r="H34" s="394">
        <v>0</v>
      </c>
      <c r="I34" s="394">
        <v>0</v>
      </c>
      <c r="J34" s="394">
        <v>0</v>
      </c>
      <c r="K34" s="395">
        <v>0</v>
      </c>
    </row>
    <row r="35" spans="1:11">
      <c r="A35" s="396" t="s">
        <v>614</v>
      </c>
      <c r="B35" s="393">
        <v>76</v>
      </c>
      <c r="C35" s="394">
        <v>76</v>
      </c>
      <c r="D35" s="394">
        <v>76</v>
      </c>
      <c r="E35" s="394">
        <v>76</v>
      </c>
      <c r="F35" s="394">
        <v>76</v>
      </c>
      <c r="G35" s="394">
        <v>76</v>
      </c>
      <c r="H35" s="394">
        <v>76</v>
      </c>
      <c r="I35" s="394">
        <v>76</v>
      </c>
      <c r="J35" s="394">
        <v>27</v>
      </c>
      <c r="K35" s="395">
        <v>1</v>
      </c>
    </row>
    <row r="36" spans="1:11">
      <c r="A36" s="396" t="s">
        <v>863</v>
      </c>
      <c r="B36" s="393">
        <v>0</v>
      </c>
      <c r="C36" s="394">
        <v>0</v>
      </c>
      <c r="D36" s="394">
        <v>0</v>
      </c>
      <c r="E36" s="394">
        <v>0</v>
      </c>
      <c r="F36" s="394">
        <v>0</v>
      </c>
      <c r="G36" s="394">
        <v>0</v>
      </c>
      <c r="H36" s="394">
        <v>0</v>
      </c>
      <c r="I36" s="394">
        <v>0</v>
      </c>
      <c r="J36" s="394">
        <v>0</v>
      </c>
      <c r="K36" s="395">
        <v>0</v>
      </c>
    </row>
    <row r="37" spans="1:11">
      <c r="A37" s="396" t="s">
        <v>615</v>
      </c>
      <c r="B37" s="393">
        <v>0</v>
      </c>
      <c r="C37" s="394">
        <v>0</v>
      </c>
      <c r="D37" s="394">
        <v>0</v>
      </c>
      <c r="E37" s="394">
        <v>0</v>
      </c>
      <c r="F37" s="394">
        <v>0</v>
      </c>
      <c r="G37" s="394">
        <v>0</v>
      </c>
      <c r="H37" s="394">
        <v>0</v>
      </c>
      <c r="I37" s="394">
        <v>0</v>
      </c>
      <c r="J37" s="394">
        <v>0</v>
      </c>
      <c r="K37" s="395">
        <v>0</v>
      </c>
    </row>
    <row r="38" spans="1:11">
      <c r="A38" s="396" t="s">
        <v>616</v>
      </c>
      <c r="B38" s="393">
        <v>0</v>
      </c>
      <c r="C38" s="394">
        <v>0</v>
      </c>
      <c r="D38" s="394">
        <v>0</v>
      </c>
      <c r="E38" s="394">
        <v>0</v>
      </c>
      <c r="F38" s="394">
        <v>0</v>
      </c>
      <c r="G38" s="394">
        <v>0</v>
      </c>
      <c r="H38" s="394">
        <v>0</v>
      </c>
      <c r="I38" s="394">
        <v>0</v>
      </c>
      <c r="J38" s="394">
        <v>0</v>
      </c>
      <c r="K38" s="395">
        <v>0</v>
      </c>
    </row>
    <row r="39" spans="1:11">
      <c r="A39" s="396" t="s">
        <v>617</v>
      </c>
      <c r="B39" s="393">
        <v>533</v>
      </c>
      <c r="C39" s="394">
        <v>533</v>
      </c>
      <c r="D39" s="394">
        <v>533</v>
      </c>
      <c r="E39" s="394">
        <v>533</v>
      </c>
      <c r="F39" s="394">
        <v>533</v>
      </c>
      <c r="G39" s="394">
        <v>353</v>
      </c>
      <c r="H39" s="394">
        <v>353</v>
      </c>
      <c r="I39" s="394">
        <v>380</v>
      </c>
      <c r="J39" s="394">
        <v>379</v>
      </c>
      <c r="K39" s="395">
        <v>248</v>
      </c>
    </row>
    <row r="40" spans="1:11">
      <c r="A40" s="396" t="s">
        <v>618</v>
      </c>
      <c r="B40" s="393">
        <v>179</v>
      </c>
      <c r="C40" s="394">
        <v>179</v>
      </c>
      <c r="D40" s="394">
        <v>173</v>
      </c>
      <c r="E40" s="394">
        <v>176</v>
      </c>
      <c r="F40" s="394">
        <v>141</v>
      </c>
      <c r="G40" s="394">
        <v>141</v>
      </c>
      <c r="H40" s="394">
        <v>144</v>
      </c>
      <c r="I40" s="394">
        <v>118</v>
      </c>
      <c r="J40" s="394">
        <v>118</v>
      </c>
      <c r="K40" s="395">
        <v>112</v>
      </c>
    </row>
    <row r="41" spans="1:11">
      <c r="A41" s="396" t="s">
        <v>619</v>
      </c>
      <c r="B41" s="393">
        <v>16</v>
      </c>
      <c r="C41" s="394">
        <v>16</v>
      </c>
      <c r="D41" s="394">
        <v>16</v>
      </c>
      <c r="E41" s="394">
        <v>16</v>
      </c>
      <c r="F41" s="394">
        <v>14</v>
      </c>
      <c r="G41" s="394">
        <v>14</v>
      </c>
      <c r="H41" s="394">
        <v>14</v>
      </c>
      <c r="I41" s="394">
        <v>14</v>
      </c>
      <c r="J41" s="394">
        <v>14</v>
      </c>
      <c r="K41" s="395">
        <v>14</v>
      </c>
    </row>
    <row r="42" spans="1:11">
      <c r="A42" s="397" t="s">
        <v>620</v>
      </c>
      <c r="B42" s="393">
        <v>0</v>
      </c>
      <c r="C42" s="394">
        <v>0</v>
      </c>
      <c r="D42" s="394">
        <v>0</v>
      </c>
      <c r="E42" s="394">
        <v>0</v>
      </c>
      <c r="F42" s="394">
        <v>0</v>
      </c>
      <c r="G42" s="394">
        <v>0</v>
      </c>
      <c r="H42" s="394">
        <v>0</v>
      </c>
      <c r="I42" s="394">
        <v>0</v>
      </c>
      <c r="J42" s="394">
        <v>0</v>
      </c>
      <c r="K42" s="395">
        <v>0</v>
      </c>
    </row>
    <row r="43" spans="1:11">
      <c r="A43" s="398" t="s">
        <v>621</v>
      </c>
      <c r="B43" s="406">
        <v>4558</v>
      </c>
      <c r="C43" s="407">
        <v>4602</v>
      </c>
      <c r="D43" s="407">
        <v>4581</v>
      </c>
      <c r="E43" s="407">
        <v>4584</v>
      </c>
      <c r="F43" s="407">
        <v>4545</v>
      </c>
      <c r="G43" s="407">
        <v>4069</v>
      </c>
      <c r="H43" s="407">
        <v>4251</v>
      </c>
      <c r="I43" s="407">
        <v>4222</v>
      </c>
      <c r="J43" s="407">
        <v>4136</v>
      </c>
      <c r="K43" s="408">
        <v>2992</v>
      </c>
    </row>
    <row r="44" spans="1:11">
      <c r="A44" s="409" t="s">
        <v>622</v>
      </c>
      <c r="B44" s="410"/>
      <c r="C44" s="411">
        <v>186</v>
      </c>
      <c r="D44" s="411">
        <v>190</v>
      </c>
      <c r="E44" s="411">
        <v>190</v>
      </c>
      <c r="F44" s="411">
        <v>190</v>
      </c>
      <c r="G44" s="411">
        <v>186</v>
      </c>
      <c r="H44" s="411">
        <v>190</v>
      </c>
      <c r="I44" s="411">
        <v>124</v>
      </c>
      <c r="J44" s="411">
        <v>137</v>
      </c>
      <c r="K44" s="412">
        <v>49</v>
      </c>
    </row>
    <row r="45" spans="1:11">
      <c r="A45" s="378" t="s">
        <v>623</v>
      </c>
      <c r="B45" s="413"/>
      <c r="C45" s="414"/>
      <c r="D45" s="414"/>
      <c r="E45" s="414"/>
      <c r="F45" s="414"/>
      <c r="G45" s="414"/>
      <c r="H45" s="415"/>
      <c r="I45" s="415"/>
      <c r="J45" s="415"/>
      <c r="K45" s="416"/>
    </row>
    <row r="46" spans="1:11">
      <c r="A46" s="379" t="s">
        <v>624</v>
      </c>
      <c r="B46" s="393">
        <v>1108</v>
      </c>
      <c r="C46" s="394">
        <v>1107</v>
      </c>
      <c r="D46" s="394">
        <v>1079</v>
      </c>
      <c r="E46" s="394">
        <v>1043</v>
      </c>
      <c r="F46" s="394">
        <v>1039</v>
      </c>
      <c r="G46" s="394">
        <v>987</v>
      </c>
      <c r="H46" s="394">
        <v>929</v>
      </c>
      <c r="I46" s="394">
        <v>874</v>
      </c>
      <c r="J46" s="394">
        <v>750</v>
      </c>
      <c r="K46" s="395">
        <v>700</v>
      </c>
    </row>
    <row r="47" spans="1:11">
      <c r="A47" s="396" t="s">
        <v>625</v>
      </c>
      <c r="B47" s="393">
        <v>2263</v>
      </c>
      <c r="C47" s="394">
        <v>2103</v>
      </c>
      <c r="D47" s="394">
        <v>2031</v>
      </c>
      <c r="E47" s="394">
        <v>1325</v>
      </c>
      <c r="F47" s="394">
        <v>1186</v>
      </c>
      <c r="G47" s="394">
        <v>1021</v>
      </c>
      <c r="H47" s="394">
        <v>873</v>
      </c>
      <c r="I47" s="394">
        <v>680</v>
      </c>
      <c r="J47" s="394">
        <v>499</v>
      </c>
      <c r="K47" s="395">
        <v>475</v>
      </c>
    </row>
    <row r="48" spans="1:11">
      <c r="A48" s="396" t="s">
        <v>626</v>
      </c>
      <c r="B48" s="393">
        <v>14487</v>
      </c>
      <c r="C48" s="394">
        <v>13738</v>
      </c>
      <c r="D48" s="394">
        <v>12965</v>
      </c>
      <c r="E48" s="394">
        <v>11750</v>
      </c>
      <c r="F48" s="394">
        <v>10714</v>
      </c>
      <c r="G48" s="394">
        <v>9481</v>
      </c>
      <c r="H48" s="394">
        <v>9209</v>
      </c>
      <c r="I48" s="394">
        <v>8880</v>
      </c>
      <c r="J48" s="394">
        <v>3920</v>
      </c>
      <c r="K48" s="395">
        <v>3452</v>
      </c>
    </row>
    <row r="49" spans="1:11">
      <c r="A49" s="396" t="s">
        <v>627</v>
      </c>
      <c r="B49" s="393">
        <v>19576</v>
      </c>
      <c r="C49" s="394">
        <v>18235</v>
      </c>
      <c r="D49" s="394">
        <v>15615</v>
      </c>
      <c r="E49" s="394">
        <v>14325</v>
      </c>
      <c r="F49" s="394">
        <v>13768</v>
      </c>
      <c r="G49" s="394">
        <v>13113</v>
      </c>
      <c r="H49" s="394">
        <v>12630</v>
      </c>
      <c r="I49" s="394">
        <v>11894</v>
      </c>
      <c r="J49" s="394">
        <v>14587</v>
      </c>
      <c r="K49" s="395">
        <v>13688</v>
      </c>
    </row>
    <row r="50" spans="1:11">
      <c r="A50" s="396" t="s">
        <v>628</v>
      </c>
      <c r="B50" s="393">
        <v>9552</v>
      </c>
      <c r="C50" s="394">
        <v>8911</v>
      </c>
      <c r="D50" s="394">
        <v>7991</v>
      </c>
      <c r="E50" s="394">
        <v>6964</v>
      </c>
      <c r="F50" s="394">
        <v>6703</v>
      </c>
      <c r="G50" s="394">
        <v>6307</v>
      </c>
      <c r="H50" s="394">
        <v>5923</v>
      </c>
      <c r="I50" s="394">
        <v>5516</v>
      </c>
      <c r="J50" s="394">
        <v>5054</v>
      </c>
      <c r="K50" s="395">
        <v>4524</v>
      </c>
    </row>
    <row r="51" spans="1:11">
      <c r="A51" s="396" t="s">
        <v>629</v>
      </c>
      <c r="B51" s="393">
        <v>110</v>
      </c>
      <c r="C51" s="394">
        <v>103</v>
      </c>
      <c r="D51" s="394">
        <v>103</v>
      </c>
      <c r="E51" s="394">
        <v>102</v>
      </c>
      <c r="F51" s="394">
        <v>103</v>
      </c>
      <c r="G51" s="394">
        <v>103</v>
      </c>
      <c r="H51" s="394">
        <v>103</v>
      </c>
      <c r="I51" s="394">
        <v>83</v>
      </c>
      <c r="J51" s="394">
        <v>82</v>
      </c>
      <c r="K51" s="395">
        <v>82</v>
      </c>
    </row>
    <row r="52" spans="1:11">
      <c r="A52" s="396" t="s">
        <v>630</v>
      </c>
      <c r="B52" s="393">
        <v>24487</v>
      </c>
      <c r="C52" s="394">
        <v>23419</v>
      </c>
      <c r="D52" s="394">
        <v>22797</v>
      </c>
      <c r="E52" s="394">
        <v>22387</v>
      </c>
      <c r="F52" s="394">
        <v>21571</v>
      </c>
      <c r="G52" s="394">
        <v>20833</v>
      </c>
      <c r="H52" s="394">
        <v>20371</v>
      </c>
      <c r="I52" s="394">
        <v>19438</v>
      </c>
      <c r="J52" s="394">
        <v>18910</v>
      </c>
      <c r="K52" s="395">
        <v>18175</v>
      </c>
    </row>
    <row r="53" spans="1:11">
      <c r="A53" s="398" t="s">
        <v>631</v>
      </c>
      <c r="B53" s="399">
        <v>71583</v>
      </c>
      <c r="C53" s="400">
        <v>67616</v>
      </c>
      <c r="D53" s="400">
        <v>62581</v>
      </c>
      <c r="E53" s="400">
        <v>57896</v>
      </c>
      <c r="F53" s="400">
        <v>55084</v>
      </c>
      <c r="G53" s="400">
        <v>51845</v>
      </c>
      <c r="H53" s="400">
        <v>50038</v>
      </c>
      <c r="I53" s="400">
        <v>47365</v>
      </c>
      <c r="J53" s="400">
        <v>43802</v>
      </c>
      <c r="K53" s="401">
        <v>41096</v>
      </c>
    </row>
    <row r="54" spans="1:11">
      <c r="A54" s="417" t="s">
        <v>632</v>
      </c>
      <c r="B54" s="393"/>
      <c r="C54" s="394"/>
      <c r="D54" s="394">
        <v>24624</v>
      </c>
      <c r="E54" s="394">
        <v>24047</v>
      </c>
      <c r="F54" s="394">
        <v>23035</v>
      </c>
      <c r="G54" s="394">
        <v>22145</v>
      </c>
      <c r="H54" s="394">
        <v>21676</v>
      </c>
      <c r="I54" s="394">
        <v>20291</v>
      </c>
      <c r="J54" s="394">
        <v>19524</v>
      </c>
      <c r="K54" s="395">
        <v>18512</v>
      </c>
    </row>
    <row r="55" spans="1:11">
      <c r="A55" s="418" t="s">
        <v>633</v>
      </c>
      <c r="B55" s="393"/>
      <c r="C55" s="394"/>
      <c r="D55" s="394">
        <v>37957</v>
      </c>
      <c r="E55" s="394">
        <v>33849</v>
      </c>
      <c r="F55" s="394">
        <v>32049</v>
      </c>
      <c r="G55" s="394">
        <v>29700</v>
      </c>
      <c r="H55" s="394">
        <v>28362</v>
      </c>
      <c r="I55" s="394">
        <v>27074</v>
      </c>
      <c r="J55" s="394">
        <v>24278</v>
      </c>
      <c r="K55" s="395">
        <v>22584</v>
      </c>
    </row>
    <row r="56" spans="1:11">
      <c r="A56" s="874" t="s">
        <v>634</v>
      </c>
      <c r="B56" s="393"/>
      <c r="C56" s="394">
        <v>3211</v>
      </c>
      <c r="D56" s="394">
        <v>2297</v>
      </c>
      <c r="E56" s="394">
        <v>2219</v>
      </c>
      <c r="F56" s="394">
        <v>2210</v>
      </c>
      <c r="G56" s="394">
        <v>2210</v>
      </c>
      <c r="H56" s="394">
        <v>2163</v>
      </c>
      <c r="I56" s="394">
        <v>2168</v>
      </c>
      <c r="J56" s="394">
        <v>3054</v>
      </c>
      <c r="K56" s="395">
        <v>2012</v>
      </c>
    </row>
    <row r="57" spans="1:11">
      <c r="A57" s="875" t="s">
        <v>646</v>
      </c>
      <c r="B57" s="876"/>
      <c r="C57" s="876"/>
      <c r="D57" s="876"/>
      <c r="E57" s="876"/>
      <c r="F57" s="876"/>
      <c r="G57" s="876"/>
      <c r="H57" s="876"/>
      <c r="I57" s="876"/>
      <c r="J57" s="876"/>
      <c r="K57" s="889"/>
    </row>
    <row r="58" spans="1:11">
      <c r="A58" s="878" t="s">
        <v>647</v>
      </c>
      <c r="B58" s="394">
        <v>0</v>
      </c>
      <c r="C58" s="394">
        <v>0</v>
      </c>
      <c r="D58" s="394">
        <v>0</v>
      </c>
      <c r="E58" s="394">
        <v>0</v>
      </c>
      <c r="F58" s="394">
        <v>0</v>
      </c>
      <c r="G58" s="394">
        <v>0</v>
      </c>
      <c r="H58" s="394">
        <v>1</v>
      </c>
      <c r="I58" s="394">
        <v>8</v>
      </c>
      <c r="J58" s="394">
        <v>8</v>
      </c>
      <c r="K58" s="470">
        <v>8</v>
      </c>
    </row>
    <row r="59" spans="1:11">
      <c r="A59" s="878" t="s">
        <v>648</v>
      </c>
      <c r="B59" s="827">
        <v>0</v>
      </c>
      <c r="C59" s="827">
        <v>0</v>
      </c>
      <c r="D59" s="827">
        <v>0</v>
      </c>
      <c r="E59" s="827">
        <v>0</v>
      </c>
      <c r="F59" s="827">
        <v>0</v>
      </c>
      <c r="G59" s="827">
        <v>0</v>
      </c>
      <c r="H59" s="827">
        <v>0</v>
      </c>
      <c r="I59" s="827">
        <v>1</v>
      </c>
      <c r="J59" s="827">
        <v>1</v>
      </c>
      <c r="K59" s="890">
        <v>2</v>
      </c>
    </row>
    <row r="60" spans="1:11">
      <c r="A60" s="878" t="s">
        <v>649</v>
      </c>
      <c r="B60" s="827">
        <v>0</v>
      </c>
      <c r="C60" s="827">
        <v>0</v>
      </c>
      <c r="D60" s="827">
        <v>0</v>
      </c>
      <c r="E60" s="827">
        <v>0</v>
      </c>
      <c r="F60" s="827">
        <v>0</v>
      </c>
      <c r="G60" s="827">
        <v>0</v>
      </c>
      <c r="H60" s="827">
        <v>0</v>
      </c>
      <c r="I60" s="827">
        <v>3</v>
      </c>
      <c r="J60" s="827">
        <v>3</v>
      </c>
      <c r="K60" s="890">
        <v>3</v>
      </c>
    </row>
    <row r="61" spans="1:11">
      <c r="A61" s="878" t="s">
        <v>650</v>
      </c>
      <c r="B61" s="827">
        <v>0</v>
      </c>
      <c r="C61" s="827">
        <v>0</v>
      </c>
      <c r="D61" s="827">
        <v>0</v>
      </c>
      <c r="E61" s="827">
        <v>0</v>
      </c>
      <c r="F61" s="827">
        <v>0</v>
      </c>
      <c r="G61" s="827">
        <v>0</v>
      </c>
      <c r="H61" s="827">
        <v>0</v>
      </c>
      <c r="I61" s="827">
        <v>0</v>
      </c>
      <c r="J61" s="827">
        <v>2</v>
      </c>
      <c r="K61" s="890">
        <v>2</v>
      </c>
    </row>
    <row r="62" spans="1:11">
      <c r="A62" s="878" t="s">
        <v>651</v>
      </c>
      <c r="B62" s="827">
        <v>0</v>
      </c>
      <c r="C62" s="827">
        <v>0</v>
      </c>
      <c r="D62" s="827">
        <v>0</v>
      </c>
      <c r="E62" s="827">
        <v>0</v>
      </c>
      <c r="F62" s="827">
        <v>0</v>
      </c>
      <c r="G62" s="827">
        <v>0</v>
      </c>
      <c r="H62" s="827">
        <v>2</v>
      </c>
      <c r="I62" s="827">
        <v>13</v>
      </c>
      <c r="J62" s="827">
        <v>37</v>
      </c>
      <c r="K62" s="890">
        <v>45</v>
      </c>
    </row>
    <row r="63" spans="1:11">
      <c r="A63" s="878" t="s">
        <v>652</v>
      </c>
      <c r="B63" s="827">
        <v>0</v>
      </c>
      <c r="C63" s="827">
        <v>0</v>
      </c>
      <c r="D63" s="827">
        <v>0</v>
      </c>
      <c r="E63" s="827">
        <v>0</v>
      </c>
      <c r="F63" s="827">
        <v>0</v>
      </c>
      <c r="G63" s="827">
        <v>0</v>
      </c>
      <c r="H63" s="827">
        <v>0</v>
      </c>
      <c r="I63" s="827">
        <v>0</v>
      </c>
      <c r="J63" s="827">
        <v>1</v>
      </c>
      <c r="K63" s="890">
        <v>1</v>
      </c>
    </row>
    <row r="64" spans="1:11">
      <c r="A64" s="878" t="s">
        <v>653</v>
      </c>
      <c r="B64" s="827">
        <v>0</v>
      </c>
      <c r="C64" s="827">
        <v>0</v>
      </c>
      <c r="D64" s="827">
        <v>0</v>
      </c>
      <c r="E64" s="827">
        <v>0</v>
      </c>
      <c r="F64" s="827">
        <v>0</v>
      </c>
      <c r="G64" s="827">
        <v>0</v>
      </c>
      <c r="H64" s="827">
        <v>0</v>
      </c>
      <c r="I64" s="827">
        <v>0</v>
      </c>
      <c r="J64" s="827">
        <v>0</v>
      </c>
      <c r="K64" s="890">
        <v>0</v>
      </c>
    </row>
    <row r="65" spans="1:11">
      <c r="A65" s="878" t="s">
        <v>654</v>
      </c>
      <c r="B65" s="827">
        <v>0</v>
      </c>
      <c r="C65" s="827">
        <v>0</v>
      </c>
      <c r="D65" s="827">
        <v>0</v>
      </c>
      <c r="E65" s="827">
        <v>0</v>
      </c>
      <c r="F65" s="827">
        <v>0</v>
      </c>
      <c r="G65" s="827">
        <v>0</v>
      </c>
      <c r="H65" s="827">
        <v>0</v>
      </c>
      <c r="I65" s="827">
        <v>1</v>
      </c>
      <c r="J65" s="827">
        <v>3</v>
      </c>
      <c r="K65" s="890">
        <v>0</v>
      </c>
    </row>
    <row r="66" spans="1:11">
      <c r="A66" s="878" t="s">
        <v>655</v>
      </c>
      <c r="B66" s="827">
        <v>0</v>
      </c>
      <c r="C66" s="827">
        <v>0</v>
      </c>
      <c r="D66" s="827">
        <v>0</v>
      </c>
      <c r="E66" s="827">
        <v>0</v>
      </c>
      <c r="F66" s="827">
        <v>0</v>
      </c>
      <c r="G66" s="827">
        <v>0</v>
      </c>
      <c r="H66" s="827">
        <v>0</v>
      </c>
      <c r="I66" s="827">
        <v>0</v>
      </c>
      <c r="J66" s="827">
        <v>0</v>
      </c>
      <c r="K66" s="890">
        <v>0</v>
      </c>
    </row>
    <row r="67" spans="1:11">
      <c r="A67" s="878" t="s">
        <v>656</v>
      </c>
      <c r="B67" s="827">
        <v>0</v>
      </c>
      <c r="C67" s="827">
        <v>0</v>
      </c>
      <c r="D67" s="827">
        <v>0</v>
      </c>
      <c r="E67" s="827">
        <v>0</v>
      </c>
      <c r="F67" s="827">
        <v>0</v>
      </c>
      <c r="G67" s="827">
        <v>0</v>
      </c>
      <c r="H67" s="827">
        <v>0</v>
      </c>
      <c r="I67" s="827">
        <v>0</v>
      </c>
      <c r="J67" s="827">
        <v>0</v>
      </c>
      <c r="K67" s="890">
        <v>0</v>
      </c>
    </row>
    <row r="68" spans="1:11">
      <c r="A68" s="883" t="s">
        <v>657</v>
      </c>
      <c r="B68" s="891">
        <v>0</v>
      </c>
      <c r="C68" s="891">
        <v>0</v>
      </c>
      <c r="D68" s="891">
        <v>0</v>
      </c>
      <c r="E68" s="891">
        <v>0</v>
      </c>
      <c r="F68" s="891">
        <v>0</v>
      </c>
      <c r="G68" s="891">
        <v>0</v>
      </c>
      <c r="H68" s="891">
        <v>3</v>
      </c>
      <c r="I68" s="891">
        <v>26</v>
      </c>
      <c r="J68" s="891">
        <v>55</v>
      </c>
      <c r="K68" s="892">
        <v>61</v>
      </c>
    </row>
    <row r="69" spans="1:11">
      <c r="A69" s="827"/>
      <c r="B69" s="827"/>
      <c r="C69" s="827"/>
      <c r="D69" s="827"/>
      <c r="E69" s="827"/>
      <c r="F69" s="827"/>
      <c r="G69" s="827"/>
      <c r="H69" s="827"/>
      <c r="I69" s="827"/>
      <c r="J69" s="827"/>
      <c r="K69" s="827"/>
    </row>
    <row r="70" spans="1:11">
      <c r="A70" s="827"/>
      <c r="B70" s="827"/>
      <c r="C70" s="827"/>
      <c r="D70" s="827"/>
      <c r="E70" s="827"/>
      <c r="F70" s="827"/>
      <c r="G70" s="827"/>
      <c r="H70" s="827"/>
      <c r="I70" s="827"/>
      <c r="J70" s="827"/>
      <c r="K70" s="827"/>
    </row>
    <row r="71" spans="1:11">
      <c r="A71" s="827"/>
      <c r="B71" s="827"/>
      <c r="C71" s="827"/>
      <c r="D71" s="827"/>
      <c r="E71" s="827"/>
      <c r="F71" s="827"/>
      <c r="G71" s="827"/>
      <c r="H71" s="827"/>
      <c r="I71" s="827"/>
      <c r="J71" s="827"/>
      <c r="K71" s="827"/>
    </row>
    <row r="72" spans="1:11">
      <c r="A72" s="419" t="s">
        <v>640</v>
      </c>
      <c r="B72" s="893"/>
      <c r="C72" s="844"/>
      <c r="D72" s="893"/>
      <c r="E72" s="893"/>
      <c r="F72" s="220"/>
      <c r="G72" s="221"/>
      <c r="H72" s="221"/>
      <c r="I72" s="221"/>
      <c r="J72" s="827"/>
      <c r="K72" s="888" t="s">
        <v>835</v>
      </c>
    </row>
    <row r="73" spans="1:11">
      <c r="A73" s="385"/>
      <c r="B73" s="386">
        <v>2012</v>
      </c>
      <c r="C73" s="387">
        <v>2013</v>
      </c>
      <c r="D73" s="387">
        <v>2014</v>
      </c>
      <c r="E73" s="387">
        <v>2015</v>
      </c>
      <c r="F73" s="387">
        <v>2016</v>
      </c>
      <c r="G73" s="387">
        <v>2017</v>
      </c>
      <c r="H73" s="387">
        <v>2018</v>
      </c>
      <c r="I73" s="387">
        <v>2019</v>
      </c>
      <c r="J73" s="387">
        <v>2020</v>
      </c>
      <c r="K73" s="388">
        <v>2021</v>
      </c>
    </row>
    <row r="74" spans="1:11">
      <c r="A74" s="378" t="s">
        <v>596</v>
      </c>
      <c r="B74" s="389"/>
      <c r="C74" s="390"/>
      <c r="D74" s="390"/>
      <c r="E74" s="391"/>
      <c r="F74" s="391"/>
      <c r="G74" s="390"/>
      <c r="H74" s="390"/>
      <c r="I74" s="390"/>
      <c r="J74" s="390"/>
      <c r="K74" s="392"/>
    </row>
    <row r="75" spans="1:11">
      <c r="A75" s="379" t="s">
        <v>597</v>
      </c>
      <c r="B75" s="393">
        <v>841</v>
      </c>
      <c r="C75" s="394">
        <v>841</v>
      </c>
      <c r="D75" s="394">
        <v>839</v>
      </c>
      <c r="E75" s="394">
        <v>833</v>
      </c>
      <c r="F75" s="394">
        <v>832</v>
      </c>
      <c r="G75" s="394">
        <v>832</v>
      </c>
      <c r="H75" s="394">
        <v>832</v>
      </c>
      <c r="I75" s="394">
        <v>832</v>
      </c>
      <c r="J75" s="394">
        <v>832</v>
      </c>
      <c r="K75" s="395">
        <v>822</v>
      </c>
    </row>
    <row r="76" spans="1:11">
      <c r="A76" s="396" t="s">
        <v>598</v>
      </c>
      <c r="B76" s="393">
        <v>0</v>
      </c>
      <c r="C76" s="394">
        <v>0</v>
      </c>
      <c r="D76" s="394">
        <v>0</v>
      </c>
      <c r="E76" s="394">
        <v>0</v>
      </c>
      <c r="F76" s="394">
        <v>0</v>
      </c>
      <c r="G76" s="394">
        <v>0</v>
      </c>
      <c r="H76" s="394">
        <v>0</v>
      </c>
      <c r="I76" s="394">
        <v>0</v>
      </c>
      <c r="J76" s="394">
        <v>0</v>
      </c>
      <c r="K76" s="395">
        <v>0</v>
      </c>
    </row>
    <row r="77" spans="1:11">
      <c r="A77" s="396" t="s">
        <v>599</v>
      </c>
      <c r="B77" s="393">
        <v>0</v>
      </c>
      <c r="C77" s="394">
        <v>0</v>
      </c>
      <c r="D77" s="394">
        <v>0</v>
      </c>
      <c r="E77" s="394">
        <v>0</v>
      </c>
      <c r="F77" s="394">
        <v>0</v>
      </c>
      <c r="G77" s="394">
        <v>0</v>
      </c>
      <c r="H77" s="394">
        <v>0</v>
      </c>
      <c r="I77" s="394">
        <v>0</v>
      </c>
      <c r="J77" s="394">
        <v>0</v>
      </c>
      <c r="K77" s="395">
        <v>0</v>
      </c>
    </row>
    <row r="78" spans="1:11">
      <c r="A78" s="396" t="s">
        <v>600</v>
      </c>
      <c r="B78" s="393">
        <v>117</v>
      </c>
      <c r="C78" s="394">
        <v>117</v>
      </c>
      <c r="D78" s="394">
        <v>116</v>
      </c>
      <c r="E78" s="394">
        <v>116</v>
      </c>
      <c r="F78" s="394">
        <v>116</v>
      </c>
      <c r="G78" s="394">
        <v>116</v>
      </c>
      <c r="H78" s="394">
        <v>116</v>
      </c>
      <c r="I78" s="394">
        <v>117</v>
      </c>
      <c r="J78" s="394">
        <v>117</v>
      </c>
      <c r="K78" s="395">
        <v>107</v>
      </c>
    </row>
    <row r="79" spans="1:11">
      <c r="A79" s="396" t="s">
        <v>601</v>
      </c>
      <c r="B79" s="393">
        <v>247</v>
      </c>
      <c r="C79" s="394">
        <v>243</v>
      </c>
      <c r="D79" s="394">
        <v>242</v>
      </c>
      <c r="E79" s="394">
        <v>242</v>
      </c>
      <c r="F79" s="394">
        <v>237</v>
      </c>
      <c r="G79" s="394">
        <v>228</v>
      </c>
      <c r="H79" s="394">
        <v>218</v>
      </c>
      <c r="I79" s="394">
        <v>196</v>
      </c>
      <c r="J79" s="394">
        <v>168</v>
      </c>
      <c r="K79" s="395">
        <v>138</v>
      </c>
    </row>
    <row r="80" spans="1:11">
      <c r="A80" s="396" t="s">
        <v>602</v>
      </c>
      <c r="B80" s="393">
        <v>0</v>
      </c>
      <c r="C80" s="394">
        <v>0</v>
      </c>
      <c r="D80" s="394">
        <v>0</v>
      </c>
      <c r="E80" s="394">
        <v>0</v>
      </c>
      <c r="F80" s="394">
        <v>0</v>
      </c>
      <c r="G80" s="394">
        <v>0</v>
      </c>
      <c r="H80" s="394">
        <v>0</v>
      </c>
      <c r="I80" s="394">
        <v>0</v>
      </c>
      <c r="J80" s="394">
        <v>0</v>
      </c>
      <c r="K80" s="395">
        <v>0</v>
      </c>
    </row>
    <row r="81" spans="1:11">
      <c r="A81" s="396" t="s">
        <v>603</v>
      </c>
      <c r="B81" s="393">
        <v>302</v>
      </c>
      <c r="C81" s="394">
        <v>302</v>
      </c>
      <c r="D81" s="394">
        <v>302</v>
      </c>
      <c r="E81" s="394">
        <v>302</v>
      </c>
      <c r="F81" s="394">
        <v>302</v>
      </c>
      <c r="G81" s="394">
        <v>302</v>
      </c>
      <c r="H81" s="394">
        <v>302</v>
      </c>
      <c r="I81" s="394">
        <v>300</v>
      </c>
      <c r="J81" s="394">
        <v>293</v>
      </c>
      <c r="K81" s="395">
        <v>281</v>
      </c>
    </row>
    <row r="82" spans="1:11">
      <c r="A82" s="396" t="s">
        <v>861</v>
      </c>
      <c r="B82" s="393">
        <v>0</v>
      </c>
      <c r="C82" s="394">
        <v>0</v>
      </c>
      <c r="D82" s="394">
        <v>0</v>
      </c>
      <c r="E82" s="394">
        <v>0</v>
      </c>
      <c r="F82" s="394">
        <v>0</v>
      </c>
      <c r="G82" s="394">
        <v>0</v>
      </c>
      <c r="H82" s="394">
        <v>0</v>
      </c>
      <c r="I82" s="394">
        <v>0</v>
      </c>
      <c r="J82" s="394">
        <v>0</v>
      </c>
      <c r="K82" s="395">
        <v>0</v>
      </c>
    </row>
    <row r="83" spans="1:11">
      <c r="A83" s="396" t="s">
        <v>604</v>
      </c>
      <c r="B83" s="393">
        <v>281</v>
      </c>
      <c r="C83" s="394">
        <v>281</v>
      </c>
      <c r="D83" s="394">
        <v>278</v>
      </c>
      <c r="E83" s="394">
        <v>271</v>
      </c>
      <c r="F83" s="394">
        <v>165</v>
      </c>
      <c r="G83" s="394">
        <v>133</v>
      </c>
      <c r="H83" s="394">
        <v>131</v>
      </c>
      <c r="I83" s="394">
        <v>131</v>
      </c>
      <c r="J83" s="394">
        <v>131</v>
      </c>
      <c r="K83" s="395">
        <v>131</v>
      </c>
    </row>
    <row r="84" spans="1:11">
      <c r="A84" s="397" t="s">
        <v>605</v>
      </c>
      <c r="B84" s="393">
        <v>0</v>
      </c>
      <c r="C84" s="394">
        <v>0</v>
      </c>
      <c r="D84" s="394">
        <v>0</v>
      </c>
      <c r="E84" s="394">
        <v>0</v>
      </c>
      <c r="F84" s="394">
        <v>0</v>
      </c>
      <c r="G84" s="394">
        <v>0</v>
      </c>
      <c r="H84" s="394">
        <v>0</v>
      </c>
      <c r="I84" s="394">
        <v>0</v>
      </c>
      <c r="J84" s="394">
        <v>0</v>
      </c>
      <c r="K84" s="395">
        <v>0</v>
      </c>
    </row>
    <row r="85" spans="1:11">
      <c r="A85" s="398" t="s">
        <v>606</v>
      </c>
      <c r="B85" s="399">
        <v>1788</v>
      </c>
      <c r="C85" s="400">
        <v>1784</v>
      </c>
      <c r="D85" s="400">
        <v>1777</v>
      </c>
      <c r="E85" s="400">
        <v>1764</v>
      </c>
      <c r="F85" s="400">
        <v>1652</v>
      </c>
      <c r="G85" s="400">
        <v>1611</v>
      </c>
      <c r="H85" s="400">
        <v>1599</v>
      </c>
      <c r="I85" s="400">
        <v>1576</v>
      </c>
      <c r="J85" s="400">
        <v>1541</v>
      </c>
      <c r="K85" s="401">
        <v>1479</v>
      </c>
    </row>
    <row r="86" spans="1:11">
      <c r="A86" s="378" t="s">
        <v>607</v>
      </c>
      <c r="B86" s="402"/>
      <c r="C86" s="403"/>
      <c r="D86" s="403"/>
      <c r="E86" s="403"/>
      <c r="F86" s="403"/>
      <c r="G86" s="403"/>
      <c r="H86" s="404"/>
      <c r="I86" s="404"/>
      <c r="J86" s="404"/>
      <c r="K86" s="405"/>
    </row>
    <row r="87" spans="1:11">
      <c r="A87" s="379" t="s">
        <v>608</v>
      </c>
      <c r="B87" s="393">
        <v>1831</v>
      </c>
      <c r="C87" s="394">
        <v>1831</v>
      </c>
      <c r="D87" s="394">
        <v>1817</v>
      </c>
      <c r="E87" s="394">
        <v>1817</v>
      </c>
      <c r="F87" s="394">
        <v>1815</v>
      </c>
      <c r="G87" s="394">
        <v>1702</v>
      </c>
      <c r="H87" s="394">
        <v>1702</v>
      </c>
      <c r="I87" s="394">
        <v>1695</v>
      </c>
      <c r="J87" s="394">
        <v>1688</v>
      </c>
      <c r="K87" s="395">
        <v>1388</v>
      </c>
    </row>
    <row r="88" spans="1:11">
      <c r="A88" s="396" t="s">
        <v>609</v>
      </c>
      <c r="B88" s="393">
        <v>13</v>
      </c>
      <c r="C88" s="394">
        <v>13</v>
      </c>
      <c r="D88" s="394">
        <v>13</v>
      </c>
      <c r="E88" s="394">
        <v>13</v>
      </c>
      <c r="F88" s="394">
        <v>13</v>
      </c>
      <c r="G88" s="394">
        <v>13</v>
      </c>
      <c r="H88" s="394">
        <v>13</v>
      </c>
      <c r="I88" s="394">
        <v>13</v>
      </c>
      <c r="J88" s="394">
        <v>13</v>
      </c>
      <c r="K88" s="395">
        <v>0</v>
      </c>
    </row>
    <row r="89" spans="1:11">
      <c r="A89" s="396" t="s">
        <v>862</v>
      </c>
      <c r="B89" s="393">
        <v>0</v>
      </c>
      <c r="C89" s="394">
        <v>0</v>
      </c>
      <c r="D89" s="394">
        <v>0</v>
      </c>
      <c r="E89" s="394">
        <v>0</v>
      </c>
      <c r="F89" s="394">
        <v>0</v>
      </c>
      <c r="G89" s="394">
        <v>0</v>
      </c>
      <c r="H89" s="394">
        <v>6</v>
      </c>
      <c r="I89" s="394">
        <v>6</v>
      </c>
      <c r="J89" s="394">
        <v>6</v>
      </c>
      <c r="K89" s="395">
        <v>7</v>
      </c>
    </row>
    <row r="90" spans="1:11">
      <c r="A90" s="396" t="s">
        <v>610</v>
      </c>
      <c r="B90" s="393">
        <v>9</v>
      </c>
      <c r="C90" s="394">
        <v>9</v>
      </c>
      <c r="D90" s="394">
        <v>10</v>
      </c>
      <c r="E90" s="394">
        <v>10</v>
      </c>
      <c r="F90" s="394">
        <v>10</v>
      </c>
      <c r="G90" s="394">
        <v>10</v>
      </c>
      <c r="H90" s="394">
        <v>10</v>
      </c>
      <c r="I90" s="394">
        <v>10</v>
      </c>
      <c r="J90" s="394">
        <v>10</v>
      </c>
      <c r="K90" s="395">
        <v>9</v>
      </c>
    </row>
    <row r="91" spans="1:11">
      <c r="A91" s="396" t="s">
        <v>611</v>
      </c>
      <c r="B91" s="393">
        <v>156</v>
      </c>
      <c r="C91" s="394">
        <v>157</v>
      </c>
      <c r="D91" s="394">
        <v>157</v>
      </c>
      <c r="E91" s="394">
        <v>156</v>
      </c>
      <c r="F91" s="394">
        <v>157</v>
      </c>
      <c r="G91" s="394">
        <v>83</v>
      </c>
      <c r="H91" s="394">
        <v>142</v>
      </c>
      <c r="I91" s="394">
        <v>136</v>
      </c>
      <c r="J91" s="394">
        <v>136</v>
      </c>
      <c r="K91" s="395">
        <v>97</v>
      </c>
    </row>
    <row r="92" spans="1:11">
      <c r="A92" s="396" t="s">
        <v>612</v>
      </c>
      <c r="B92" s="393">
        <v>0</v>
      </c>
      <c r="C92" s="394">
        <v>0</v>
      </c>
      <c r="D92" s="394">
        <v>0</v>
      </c>
      <c r="E92" s="394">
        <v>0</v>
      </c>
      <c r="F92" s="394">
        <v>0</v>
      </c>
      <c r="G92" s="394">
        <v>0</v>
      </c>
      <c r="H92" s="394">
        <v>0</v>
      </c>
      <c r="I92" s="394">
        <v>0</v>
      </c>
      <c r="J92" s="394">
        <v>0</v>
      </c>
      <c r="K92" s="395">
        <v>0</v>
      </c>
    </row>
    <row r="93" spans="1:11">
      <c r="A93" s="396" t="s">
        <v>613</v>
      </c>
      <c r="B93" s="393">
        <v>40</v>
      </c>
      <c r="C93" s="394">
        <v>40</v>
      </c>
      <c r="D93" s="394">
        <v>40</v>
      </c>
      <c r="E93" s="394">
        <v>40</v>
      </c>
      <c r="F93" s="394">
        <v>40</v>
      </c>
      <c r="G93" s="394">
        <v>0</v>
      </c>
      <c r="H93" s="394">
        <v>0</v>
      </c>
      <c r="I93" s="394">
        <v>0</v>
      </c>
      <c r="J93" s="394">
        <v>0</v>
      </c>
      <c r="K93" s="395">
        <v>0</v>
      </c>
    </row>
    <row r="94" spans="1:11">
      <c r="A94" s="396" t="s">
        <v>614</v>
      </c>
      <c r="B94" s="393">
        <v>1</v>
      </c>
      <c r="C94" s="394">
        <v>1</v>
      </c>
      <c r="D94" s="394">
        <v>1</v>
      </c>
      <c r="E94" s="394">
        <v>1</v>
      </c>
      <c r="F94" s="394">
        <v>1</v>
      </c>
      <c r="G94" s="394">
        <v>1</v>
      </c>
      <c r="H94" s="394">
        <v>1</v>
      </c>
      <c r="I94" s="394">
        <v>1</v>
      </c>
      <c r="J94" s="394">
        <v>1</v>
      </c>
      <c r="K94" s="395">
        <v>0</v>
      </c>
    </row>
    <row r="95" spans="1:11">
      <c r="A95" s="396" t="s">
        <v>863</v>
      </c>
      <c r="B95" s="393">
        <v>0</v>
      </c>
      <c r="C95" s="394">
        <v>0</v>
      </c>
      <c r="D95" s="394">
        <v>0</v>
      </c>
      <c r="E95" s="394">
        <v>0</v>
      </c>
      <c r="F95" s="394">
        <v>0</v>
      </c>
      <c r="G95" s="394">
        <v>0</v>
      </c>
      <c r="H95" s="394">
        <v>0</v>
      </c>
      <c r="I95" s="394">
        <v>0</v>
      </c>
      <c r="J95" s="394">
        <v>0</v>
      </c>
      <c r="K95" s="395">
        <v>0</v>
      </c>
    </row>
    <row r="96" spans="1:11">
      <c r="A96" s="396" t="s">
        <v>615</v>
      </c>
      <c r="B96" s="393">
        <v>0</v>
      </c>
      <c r="C96" s="394">
        <v>0</v>
      </c>
      <c r="D96" s="394">
        <v>0</v>
      </c>
      <c r="E96" s="394">
        <v>0</v>
      </c>
      <c r="F96" s="394">
        <v>0</v>
      </c>
      <c r="G96" s="394">
        <v>0</v>
      </c>
      <c r="H96" s="394">
        <v>0</v>
      </c>
      <c r="I96" s="394">
        <v>0</v>
      </c>
      <c r="J96" s="394">
        <v>0</v>
      </c>
      <c r="K96" s="395">
        <v>0</v>
      </c>
    </row>
    <row r="97" spans="1:11">
      <c r="A97" s="396" t="s">
        <v>616</v>
      </c>
      <c r="B97" s="393">
        <v>0</v>
      </c>
      <c r="C97" s="394">
        <v>0</v>
      </c>
      <c r="D97" s="394">
        <v>0</v>
      </c>
      <c r="E97" s="394">
        <v>0</v>
      </c>
      <c r="F97" s="394">
        <v>0</v>
      </c>
      <c r="G97" s="394">
        <v>0</v>
      </c>
      <c r="H97" s="394">
        <v>0</v>
      </c>
      <c r="I97" s="394">
        <v>0</v>
      </c>
      <c r="J97" s="394">
        <v>0</v>
      </c>
      <c r="K97" s="395">
        <v>0</v>
      </c>
    </row>
    <row r="98" spans="1:11">
      <c r="A98" s="396" t="s">
        <v>617</v>
      </c>
      <c r="B98" s="393">
        <v>790</v>
      </c>
      <c r="C98" s="394">
        <v>790</v>
      </c>
      <c r="D98" s="394">
        <v>822</v>
      </c>
      <c r="E98" s="394">
        <v>838</v>
      </c>
      <c r="F98" s="394">
        <v>837</v>
      </c>
      <c r="G98" s="394">
        <v>837</v>
      </c>
      <c r="H98" s="394">
        <v>837</v>
      </c>
      <c r="I98" s="394">
        <v>898</v>
      </c>
      <c r="J98" s="394">
        <v>898</v>
      </c>
      <c r="K98" s="395">
        <v>826</v>
      </c>
    </row>
    <row r="99" spans="1:11">
      <c r="A99" s="396" t="s">
        <v>618</v>
      </c>
      <c r="B99" s="393">
        <v>68</v>
      </c>
      <c r="C99" s="394">
        <v>68</v>
      </c>
      <c r="D99" s="394">
        <v>68</v>
      </c>
      <c r="E99" s="394">
        <v>68</v>
      </c>
      <c r="F99" s="394">
        <v>68</v>
      </c>
      <c r="G99" s="394">
        <v>68</v>
      </c>
      <c r="H99" s="394">
        <v>68</v>
      </c>
      <c r="I99" s="394">
        <v>7</v>
      </c>
      <c r="J99" s="394">
        <v>7</v>
      </c>
      <c r="K99" s="395">
        <v>62</v>
      </c>
    </row>
    <row r="100" spans="1:11">
      <c r="A100" s="396" t="s">
        <v>619</v>
      </c>
      <c r="B100" s="393">
        <v>1173</v>
      </c>
      <c r="C100" s="394">
        <v>1173</v>
      </c>
      <c r="D100" s="394">
        <v>1170</v>
      </c>
      <c r="E100" s="394">
        <v>1142</v>
      </c>
      <c r="F100" s="394">
        <v>720</v>
      </c>
      <c r="G100" s="394">
        <v>590</v>
      </c>
      <c r="H100" s="394">
        <v>590</v>
      </c>
      <c r="I100" s="394">
        <v>590</v>
      </c>
      <c r="J100" s="394">
        <v>590</v>
      </c>
      <c r="K100" s="395">
        <v>588</v>
      </c>
    </row>
    <row r="101" spans="1:11">
      <c r="A101" s="397" t="s">
        <v>620</v>
      </c>
      <c r="B101" s="393">
        <v>0</v>
      </c>
      <c r="C101" s="394">
        <v>0</v>
      </c>
      <c r="D101" s="394">
        <v>0</v>
      </c>
      <c r="E101" s="394">
        <v>0</v>
      </c>
      <c r="F101" s="394">
        <v>0</v>
      </c>
      <c r="G101" s="394">
        <v>0</v>
      </c>
      <c r="H101" s="394">
        <v>0</v>
      </c>
      <c r="I101" s="394">
        <v>0</v>
      </c>
      <c r="J101" s="394">
        <v>0</v>
      </c>
      <c r="K101" s="395">
        <v>0</v>
      </c>
    </row>
    <row r="102" spans="1:11">
      <c r="A102" s="398" t="s">
        <v>621</v>
      </c>
      <c r="B102" s="406">
        <v>4081</v>
      </c>
      <c r="C102" s="407">
        <v>4082</v>
      </c>
      <c r="D102" s="407">
        <v>4098</v>
      </c>
      <c r="E102" s="407">
        <v>4085</v>
      </c>
      <c r="F102" s="407">
        <v>3661</v>
      </c>
      <c r="G102" s="407">
        <v>3304</v>
      </c>
      <c r="H102" s="407">
        <v>3369</v>
      </c>
      <c r="I102" s="407">
        <v>3356</v>
      </c>
      <c r="J102" s="407">
        <v>3349</v>
      </c>
      <c r="K102" s="408">
        <v>2977</v>
      </c>
    </row>
    <row r="103" spans="1:11">
      <c r="A103" s="409" t="s">
        <v>622</v>
      </c>
      <c r="B103" s="410"/>
      <c r="C103" s="411">
        <v>17</v>
      </c>
      <c r="D103" s="411">
        <v>22</v>
      </c>
      <c r="E103" s="411">
        <v>22</v>
      </c>
      <c r="F103" s="411">
        <v>22</v>
      </c>
      <c r="G103" s="411">
        <v>18</v>
      </c>
      <c r="H103" s="411">
        <v>18</v>
      </c>
      <c r="I103" s="411">
        <v>15</v>
      </c>
      <c r="J103" s="411">
        <v>18</v>
      </c>
      <c r="K103" s="412">
        <v>13</v>
      </c>
    </row>
    <row r="104" spans="1:11">
      <c r="A104" s="378" t="s">
        <v>623</v>
      </c>
      <c r="B104" s="413"/>
      <c r="C104" s="414"/>
      <c r="D104" s="414"/>
      <c r="E104" s="414"/>
      <c r="F104" s="414"/>
      <c r="G104" s="414"/>
      <c r="H104" s="415"/>
      <c r="I104" s="415"/>
      <c r="J104" s="415"/>
      <c r="K104" s="416"/>
    </row>
    <row r="105" spans="1:11">
      <c r="A105" s="379" t="s">
        <v>624</v>
      </c>
      <c r="B105" s="393">
        <v>834</v>
      </c>
      <c r="C105" s="394">
        <v>635</v>
      </c>
      <c r="D105" s="394">
        <v>546</v>
      </c>
      <c r="E105" s="394">
        <v>494</v>
      </c>
      <c r="F105" s="394">
        <v>492</v>
      </c>
      <c r="G105" s="394">
        <v>425</v>
      </c>
      <c r="H105" s="394">
        <v>343</v>
      </c>
      <c r="I105" s="394">
        <v>258</v>
      </c>
      <c r="J105" s="394">
        <v>253</v>
      </c>
      <c r="K105" s="395">
        <v>252</v>
      </c>
    </row>
    <row r="106" spans="1:11">
      <c r="A106" s="396" t="s">
        <v>625</v>
      </c>
      <c r="B106" s="393">
        <v>1708</v>
      </c>
      <c r="C106" s="394">
        <v>1675</v>
      </c>
      <c r="D106" s="394">
        <v>1654</v>
      </c>
      <c r="E106" s="394">
        <v>1584</v>
      </c>
      <c r="F106" s="394">
        <v>1518</v>
      </c>
      <c r="G106" s="394">
        <v>1417</v>
      </c>
      <c r="H106" s="394">
        <v>1355</v>
      </c>
      <c r="I106" s="394">
        <v>1220</v>
      </c>
      <c r="J106" s="394">
        <v>1085</v>
      </c>
      <c r="K106" s="395">
        <v>950</v>
      </c>
    </row>
    <row r="107" spans="1:11">
      <c r="A107" s="396" t="s">
        <v>626</v>
      </c>
      <c r="B107" s="393">
        <v>1419</v>
      </c>
      <c r="C107" s="394">
        <v>1290</v>
      </c>
      <c r="D107" s="394">
        <v>1108</v>
      </c>
      <c r="E107" s="394">
        <v>950</v>
      </c>
      <c r="F107" s="394">
        <v>841</v>
      </c>
      <c r="G107" s="394">
        <v>621</v>
      </c>
      <c r="H107" s="394">
        <v>560</v>
      </c>
      <c r="I107" s="394">
        <v>563</v>
      </c>
      <c r="J107" s="394">
        <v>494</v>
      </c>
      <c r="K107" s="395">
        <v>431</v>
      </c>
    </row>
    <row r="108" spans="1:11">
      <c r="A108" s="396" t="s">
        <v>627</v>
      </c>
      <c r="B108" s="393">
        <v>5565</v>
      </c>
      <c r="C108" s="394">
        <v>5234</v>
      </c>
      <c r="D108" s="394">
        <v>4397</v>
      </c>
      <c r="E108" s="394">
        <v>4024</v>
      </c>
      <c r="F108" s="394">
        <v>3814</v>
      </c>
      <c r="G108" s="394">
        <v>3669</v>
      </c>
      <c r="H108" s="394">
        <v>3521</v>
      </c>
      <c r="I108" s="394">
        <v>3200</v>
      </c>
      <c r="J108" s="394">
        <v>2641</v>
      </c>
      <c r="K108" s="395">
        <v>2610</v>
      </c>
    </row>
    <row r="109" spans="1:11">
      <c r="A109" s="396" t="s">
        <v>628</v>
      </c>
      <c r="B109" s="393">
        <v>1581</v>
      </c>
      <c r="C109" s="394">
        <v>1530</v>
      </c>
      <c r="D109" s="394">
        <v>1447</v>
      </c>
      <c r="E109" s="394">
        <v>1358</v>
      </c>
      <c r="F109" s="394">
        <v>1340</v>
      </c>
      <c r="G109" s="394">
        <v>1284</v>
      </c>
      <c r="H109" s="394">
        <v>1249</v>
      </c>
      <c r="I109" s="394">
        <v>1215</v>
      </c>
      <c r="J109" s="394">
        <v>1154</v>
      </c>
      <c r="K109" s="395">
        <v>1082</v>
      </c>
    </row>
    <row r="110" spans="1:11">
      <c r="A110" s="396" t="s">
        <v>629</v>
      </c>
      <c r="B110" s="393">
        <v>0</v>
      </c>
      <c r="C110" s="394">
        <v>0</v>
      </c>
      <c r="D110" s="394">
        <v>0</v>
      </c>
      <c r="E110" s="394">
        <v>0</v>
      </c>
      <c r="F110" s="394">
        <v>0</v>
      </c>
      <c r="G110" s="394">
        <v>0</v>
      </c>
      <c r="H110" s="394">
        <v>0</v>
      </c>
      <c r="I110" s="394">
        <v>0</v>
      </c>
      <c r="J110" s="394">
        <v>0</v>
      </c>
      <c r="K110" s="395">
        <v>0</v>
      </c>
    </row>
    <row r="111" spans="1:11">
      <c r="A111" s="396" t="s">
        <v>630</v>
      </c>
      <c r="B111" s="393">
        <v>2440</v>
      </c>
      <c r="C111" s="394">
        <v>2479</v>
      </c>
      <c r="D111" s="394">
        <v>2410</v>
      </c>
      <c r="E111" s="394">
        <v>2364</v>
      </c>
      <c r="F111" s="394">
        <v>2380</v>
      </c>
      <c r="G111" s="394">
        <v>2375</v>
      </c>
      <c r="H111" s="394">
        <v>2370</v>
      </c>
      <c r="I111" s="394">
        <v>2356</v>
      </c>
      <c r="J111" s="394">
        <v>2311</v>
      </c>
      <c r="K111" s="395">
        <v>2247</v>
      </c>
    </row>
    <row r="112" spans="1:11">
      <c r="A112" s="398" t="s">
        <v>631</v>
      </c>
      <c r="B112" s="399">
        <v>13547</v>
      </c>
      <c r="C112" s="400">
        <v>12843</v>
      </c>
      <c r="D112" s="400">
        <v>11562</v>
      </c>
      <c r="E112" s="400">
        <v>10774</v>
      </c>
      <c r="F112" s="400">
        <v>10385</v>
      </c>
      <c r="G112" s="400">
        <v>9791</v>
      </c>
      <c r="H112" s="400">
        <v>9398</v>
      </c>
      <c r="I112" s="400">
        <v>8812</v>
      </c>
      <c r="J112" s="400">
        <v>7938</v>
      </c>
      <c r="K112" s="401">
        <v>7572</v>
      </c>
    </row>
    <row r="113" spans="1:11">
      <c r="A113" s="417" t="s">
        <v>632</v>
      </c>
      <c r="B113" s="393"/>
      <c r="C113" s="394"/>
      <c r="D113" s="394">
        <v>436</v>
      </c>
      <c r="E113" s="394">
        <v>420</v>
      </c>
      <c r="F113" s="394">
        <v>418</v>
      </c>
      <c r="G113" s="394">
        <v>414</v>
      </c>
      <c r="H113" s="394">
        <v>400</v>
      </c>
      <c r="I113" s="394">
        <v>384</v>
      </c>
      <c r="J113" s="394">
        <v>375</v>
      </c>
      <c r="K113" s="395">
        <v>364</v>
      </c>
    </row>
    <row r="114" spans="1:11">
      <c r="A114" s="418" t="s">
        <v>633</v>
      </c>
      <c r="B114" s="393"/>
      <c r="C114" s="394"/>
      <c r="D114" s="394">
        <v>11126</v>
      </c>
      <c r="E114" s="394">
        <v>10354</v>
      </c>
      <c r="F114" s="394">
        <v>9967</v>
      </c>
      <c r="G114" s="394">
        <v>9377</v>
      </c>
      <c r="H114" s="394">
        <v>8998</v>
      </c>
      <c r="I114" s="394">
        <v>8428</v>
      </c>
      <c r="J114" s="394">
        <v>7563</v>
      </c>
      <c r="K114" s="395">
        <v>7208</v>
      </c>
    </row>
    <row r="115" spans="1:11">
      <c r="A115" s="874" t="s">
        <v>634</v>
      </c>
      <c r="B115" s="393"/>
      <c r="C115" s="394">
        <v>1054</v>
      </c>
      <c r="D115" s="394">
        <v>1006</v>
      </c>
      <c r="E115" s="394">
        <v>1001</v>
      </c>
      <c r="F115" s="394">
        <v>991</v>
      </c>
      <c r="G115" s="394">
        <v>983</v>
      </c>
      <c r="H115" s="394">
        <v>978</v>
      </c>
      <c r="I115" s="394">
        <v>967</v>
      </c>
      <c r="J115" s="394">
        <v>952</v>
      </c>
      <c r="K115" s="395">
        <v>1126</v>
      </c>
    </row>
    <row r="116" spans="1:11">
      <c r="A116" s="875" t="s">
        <v>646</v>
      </c>
      <c r="B116" s="876"/>
      <c r="C116" s="876"/>
      <c r="D116" s="876"/>
      <c r="E116" s="876"/>
      <c r="F116" s="876"/>
      <c r="G116" s="876"/>
      <c r="H116" s="876"/>
      <c r="I116" s="876"/>
      <c r="J116" s="876"/>
      <c r="K116" s="889"/>
    </row>
    <row r="117" spans="1:11">
      <c r="A117" s="878" t="s">
        <v>647</v>
      </c>
      <c r="B117" s="394">
        <v>0</v>
      </c>
      <c r="C117" s="394">
        <v>0</v>
      </c>
      <c r="D117" s="394">
        <v>0</v>
      </c>
      <c r="E117" s="394">
        <v>0</v>
      </c>
      <c r="F117" s="394">
        <v>0</v>
      </c>
      <c r="G117" s="394">
        <v>0</v>
      </c>
      <c r="H117" s="394">
        <v>1</v>
      </c>
      <c r="I117" s="394">
        <v>1</v>
      </c>
      <c r="J117" s="394">
        <v>3</v>
      </c>
      <c r="K117" s="470">
        <v>3</v>
      </c>
    </row>
    <row r="118" spans="1:11">
      <c r="A118" s="878" t="s">
        <v>648</v>
      </c>
      <c r="B118" s="827">
        <v>0</v>
      </c>
      <c r="C118" s="827">
        <v>0</v>
      </c>
      <c r="D118" s="827">
        <v>0</v>
      </c>
      <c r="E118" s="827">
        <v>0</v>
      </c>
      <c r="F118" s="827">
        <v>0</v>
      </c>
      <c r="G118" s="827">
        <v>0</v>
      </c>
      <c r="H118" s="827">
        <v>11</v>
      </c>
      <c r="I118" s="827">
        <v>13</v>
      </c>
      <c r="J118" s="827">
        <v>13</v>
      </c>
      <c r="K118" s="890">
        <v>16</v>
      </c>
    </row>
    <row r="119" spans="1:11">
      <c r="A119" s="878" t="s">
        <v>649</v>
      </c>
      <c r="B119" s="827">
        <v>0</v>
      </c>
      <c r="C119" s="827">
        <v>0</v>
      </c>
      <c r="D119" s="827">
        <v>0</v>
      </c>
      <c r="E119" s="827">
        <v>0</v>
      </c>
      <c r="F119" s="827">
        <v>0</v>
      </c>
      <c r="G119" s="827">
        <v>0</v>
      </c>
      <c r="H119" s="827">
        <v>0</v>
      </c>
      <c r="I119" s="827">
        <v>0</v>
      </c>
      <c r="J119" s="827">
        <v>4</v>
      </c>
      <c r="K119" s="890">
        <v>4</v>
      </c>
    </row>
    <row r="120" spans="1:11">
      <c r="A120" s="878" t="s">
        <v>650</v>
      </c>
      <c r="B120" s="827">
        <v>0</v>
      </c>
      <c r="C120" s="827">
        <v>0</v>
      </c>
      <c r="D120" s="827">
        <v>0</v>
      </c>
      <c r="E120" s="827">
        <v>0</v>
      </c>
      <c r="F120" s="827">
        <v>0</v>
      </c>
      <c r="G120" s="827">
        <v>0</v>
      </c>
      <c r="H120" s="827">
        <v>0</v>
      </c>
      <c r="I120" s="827">
        <v>0</v>
      </c>
      <c r="J120" s="827">
        <v>0</v>
      </c>
      <c r="K120" s="890">
        <v>0</v>
      </c>
    </row>
    <row r="121" spans="1:11">
      <c r="A121" s="878" t="s">
        <v>651</v>
      </c>
      <c r="B121" s="827">
        <v>0</v>
      </c>
      <c r="C121" s="827">
        <v>0</v>
      </c>
      <c r="D121" s="827">
        <v>0</v>
      </c>
      <c r="E121" s="827">
        <v>0</v>
      </c>
      <c r="F121" s="827">
        <v>0</v>
      </c>
      <c r="G121" s="827">
        <v>0</v>
      </c>
      <c r="H121" s="827">
        <v>0</v>
      </c>
      <c r="I121" s="827">
        <v>1</v>
      </c>
      <c r="J121" s="827">
        <v>2</v>
      </c>
      <c r="K121" s="890">
        <v>2</v>
      </c>
    </row>
    <row r="122" spans="1:11">
      <c r="A122" s="878" t="s">
        <v>652</v>
      </c>
      <c r="B122" s="827">
        <v>0</v>
      </c>
      <c r="C122" s="827">
        <v>0</v>
      </c>
      <c r="D122" s="827">
        <v>0</v>
      </c>
      <c r="E122" s="827">
        <v>0</v>
      </c>
      <c r="F122" s="827">
        <v>0</v>
      </c>
      <c r="G122" s="827">
        <v>0</v>
      </c>
      <c r="H122" s="827">
        <v>0</v>
      </c>
      <c r="I122" s="827">
        <v>0</v>
      </c>
      <c r="J122" s="827">
        <v>1</v>
      </c>
      <c r="K122" s="890">
        <v>1</v>
      </c>
    </row>
    <row r="123" spans="1:11">
      <c r="A123" s="878" t="s">
        <v>653</v>
      </c>
      <c r="B123" s="827">
        <v>0</v>
      </c>
      <c r="C123" s="827">
        <v>0</v>
      </c>
      <c r="D123" s="827">
        <v>0</v>
      </c>
      <c r="E123" s="827">
        <v>0</v>
      </c>
      <c r="F123" s="827">
        <v>0</v>
      </c>
      <c r="G123" s="827">
        <v>0</v>
      </c>
      <c r="H123" s="827">
        <v>0</v>
      </c>
      <c r="I123" s="827">
        <v>0</v>
      </c>
      <c r="J123" s="827">
        <v>0</v>
      </c>
      <c r="K123" s="890">
        <v>0</v>
      </c>
    </row>
    <row r="124" spans="1:11">
      <c r="A124" s="878" t="s">
        <v>654</v>
      </c>
      <c r="B124" s="827">
        <v>0</v>
      </c>
      <c r="C124" s="827">
        <v>0</v>
      </c>
      <c r="D124" s="827">
        <v>0</v>
      </c>
      <c r="E124" s="827">
        <v>0</v>
      </c>
      <c r="F124" s="827">
        <v>0</v>
      </c>
      <c r="G124" s="827">
        <v>0</v>
      </c>
      <c r="H124" s="827">
        <v>0</v>
      </c>
      <c r="I124" s="827">
        <v>0</v>
      </c>
      <c r="J124" s="827">
        <v>0</v>
      </c>
      <c r="K124" s="890">
        <v>0</v>
      </c>
    </row>
    <row r="125" spans="1:11">
      <c r="A125" s="878" t="s">
        <v>655</v>
      </c>
      <c r="B125" s="827">
        <v>0</v>
      </c>
      <c r="C125" s="827">
        <v>0</v>
      </c>
      <c r="D125" s="827">
        <v>0</v>
      </c>
      <c r="E125" s="827">
        <v>0</v>
      </c>
      <c r="F125" s="827">
        <v>0</v>
      </c>
      <c r="G125" s="827">
        <v>0</v>
      </c>
      <c r="H125" s="827">
        <v>0</v>
      </c>
      <c r="I125" s="827">
        <v>0</v>
      </c>
      <c r="J125" s="827">
        <v>0</v>
      </c>
      <c r="K125" s="890">
        <v>0</v>
      </c>
    </row>
    <row r="126" spans="1:11">
      <c r="A126" s="878" t="s">
        <v>656</v>
      </c>
      <c r="B126" s="827">
        <v>0</v>
      </c>
      <c r="C126" s="827">
        <v>0</v>
      </c>
      <c r="D126" s="827">
        <v>0</v>
      </c>
      <c r="E126" s="827">
        <v>0</v>
      </c>
      <c r="F126" s="827">
        <v>0</v>
      </c>
      <c r="G126" s="827">
        <v>0</v>
      </c>
      <c r="H126" s="827">
        <v>0</v>
      </c>
      <c r="I126" s="827">
        <v>0</v>
      </c>
      <c r="J126" s="827">
        <v>0</v>
      </c>
      <c r="K126" s="890">
        <v>0</v>
      </c>
    </row>
    <row r="127" spans="1:11">
      <c r="A127" s="883" t="s">
        <v>657</v>
      </c>
      <c r="B127" s="891">
        <v>0</v>
      </c>
      <c r="C127" s="891">
        <v>0</v>
      </c>
      <c r="D127" s="891">
        <v>0</v>
      </c>
      <c r="E127" s="891">
        <v>0</v>
      </c>
      <c r="F127" s="891">
        <v>0</v>
      </c>
      <c r="G127" s="891">
        <v>0</v>
      </c>
      <c r="H127" s="891">
        <v>12</v>
      </c>
      <c r="I127" s="891">
        <v>15</v>
      </c>
      <c r="J127" s="891">
        <v>23</v>
      </c>
      <c r="K127" s="892">
        <v>26</v>
      </c>
    </row>
    <row r="128" spans="1:11">
      <c r="A128" s="420"/>
      <c r="B128" s="394"/>
      <c r="C128" s="394"/>
      <c r="D128" s="394"/>
      <c r="E128" s="394"/>
      <c r="F128" s="394"/>
      <c r="G128" s="394"/>
      <c r="H128" s="394"/>
      <c r="I128" s="394"/>
      <c r="J128" s="221"/>
      <c r="K128" s="827"/>
    </row>
    <row r="129" spans="1:11">
      <c r="A129" s="420"/>
      <c r="B129" s="394"/>
      <c r="C129" s="394"/>
      <c r="D129" s="394"/>
      <c r="E129" s="394"/>
      <c r="F129" s="394"/>
      <c r="G129" s="394"/>
      <c r="H129" s="394"/>
      <c r="I129" s="394"/>
      <c r="J129" s="221"/>
      <c r="K129" s="827"/>
    </row>
    <row r="130" spans="1:11">
      <c r="A130" s="421" t="s">
        <v>645</v>
      </c>
      <c r="B130" s="893"/>
      <c r="C130" s="893"/>
      <c r="D130" s="893"/>
      <c r="E130" s="893"/>
      <c r="F130" s="220"/>
      <c r="G130" s="221"/>
      <c r="H130" s="221"/>
      <c r="I130" s="221"/>
      <c r="J130" s="827"/>
      <c r="K130" s="888" t="s">
        <v>835</v>
      </c>
    </row>
    <row r="131" spans="1:11">
      <c r="A131" s="385"/>
      <c r="B131" s="386">
        <v>2012</v>
      </c>
      <c r="C131" s="387">
        <v>2013</v>
      </c>
      <c r="D131" s="387">
        <v>2014</v>
      </c>
      <c r="E131" s="387">
        <v>2015</v>
      </c>
      <c r="F131" s="387">
        <v>2016</v>
      </c>
      <c r="G131" s="387">
        <v>2017</v>
      </c>
      <c r="H131" s="387">
        <v>2018</v>
      </c>
      <c r="I131" s="387">
        <v>2019</v>
      </c>
      <c r="J131" s="387">
        <v>2020</v>
      </c>
      <c r="K131" s="388">
        <v>2021</v>
      </c>
    </row>
    <row r="132" spans="1:11">
      <c r="A132" s="378" t="s">
        <v>596</v>
      </c>
      <c r="B132" s="389"/>
      <c r="C132" s="390"/>
      <c r="D132" s="390"/>
      <c r="E132" s="391"/>
      <c r="F132" s="391"/>
      <c r="G132" s="390"/>
      <c r="H132" s="390"/>
      <c r="I132" s="390"/>
      <c r="J132" s="390"/>
      <c r="K132" s="392"/>
    </row>
    <row r="133" spans="1:11">
      <c r="A133" s="379" t="s">
        <v>597</v>
      </c>
      <c r="B133" s="393">
        <v>639</v>
      </c>
      <c r="C133" s="394">
        <v>639</v>
      </c>
      <c r="D133" s="394">
        <v>639</v>
      </c>
      <c r="E133" s="394">
        <v>639</v>
      </c>
      <c r="F133" s="394">
        <v>639</v>
      </c>
      <c r="G133" s="394">
        <v>639</v>
      </c>
      <c r="H133" s="394">
        <v>639</v>
      </c>
      <c r="I133" s="394">
        <v>639</v>
      </c>
      <c r="J133" s="394">
        <v>639</v>
      </c>
      <c r="K133" s="395">
        <v>639</v>
      </c>
    </row>
    <row r="134" spans="1:11">
      <c r="A134" s="396" t="s">
        <v>598</v>
      </c>
      <c r="B134" s="393">
        <v>0</v>
      </c>
      <c r="C134" s="394">
        <v>0</v>
      </c>
      <c r="D134" s="394">
        <v>0</v>
      </c>
      <c r="E134" s="394">
        <v>0</v>
      </c>
      <c r="F134" s="394">
        <v>0</v>
      </c>
      <c r="G134" s="394">
        <v>0</v>
      </c>
      <c r="H134" s="394">
        <v>0</v>
      </c>
      <c r="I134" s="394">
        <v>0</v>
      </c>
      <c r="J134" s="394">
        <v>0</v>
      </c>
      <c r="K134" s="395">
        <v>0</v>
      </c>
    </row>
    <row r="135" spans="1:11">
      <c r="A135" s="396" t="s">
        <v>599</v>
      </c>
      <c r="B135" s="393">
        <v>0</v>
      </c>
      <c r="C135" s="394">
        <v>0</v>
      </c>
      <c r="D135" s="394">
        <v>0</v>
      </c>
      <c r="E135" s="394">
        <v>0</v>
      </c>
      <c r="F135" s="394">
        <v>0</v>
      </c>
      <c r="G135" s="394">
        <v>0</v>
      </c>
      <c r="H135" s="394">
        <v>0</v>
      </c>
      <c r="I135" s="394">
        <v>0</v>
      </c>
      <c r="J135" s="394">
        <v>0</v>
      </c>
      <c r="K135" s="395">
        <v>0</v>
      </c>
    </row>
    <row r="136" spans="1:11">
      <c r="A136" s="396" t="s">
        <v>600</v>
      </c>
      <c r="B136" s="393">
        <v>211</v>
      </c>
      <c r="C136" s="394">
        <v>211</v>
      </c>
      <c r="D136" s="394">
        <v>211</v>
      </c>
      <c r="E136" s="394">
        <v>211</v>
      </c>
      <c r="F136" s="394">
        <v>211</v>
      </c>
      <c r="G136" s="394">
        <v>209</v>
      </c>
      <c r="H136" s="394">
        <v>209</v>
      </c>
      <c r="I136" s="394">
        <v>203</v>
      </c>
      <c r="J136" s="394">
        <v>199</v>
      </c>
      <c r="K136" s="395">
        <v>192</v>
      </c>
    </row>
    <row r="137" spans="1:11">
      <c r="A137" s="396" t="s">
        <v>601</v>
      </c>
      <c r="B137" s="393">
        <v>270</v>
      </c>
      <c r="C137" s="394">
        <v>270</v>
      </c>
      <c r="D137" s="394">
        <v>270</v>
      </c>
      <c r="E137" s="394">
        <v>270</v>
      </c>
      <c r="F137" s="394">
        <v>269</v>
      </c>
      <c r="G137" s="394">
        <v>256</v>
      </c>
      <c r="H137" s="394">
        <v>253</v>
      </c>
      <c r="I137" s="394">
        <v>244</v>
      </c>
      <c r="J137" s="394">
        <v>223</v>
      </c>
      <c r="K137" s="395">
        <v>198</v>
      </c>
    </row>
    <row r="138" spans="1:11">
      <c r="A138" s="396" t="s">
        <v>602</v>
      </c>
      <c r="B138" s="393">
        <v>0</v>
      </c>
      <c r="C138" s="394">
        <v>0</v>
      </c>
      <c r="D138" s="394">
        <v>0</v>
      </c>
      <c r="E138" s="394">
        <v>0</v>
      </c>
      <c r="F138" s="394">
        <v>0</v>
      </c>
      <c r="G138" s="394">
        <v>0</v>
      </c>
      <c r="H138" s="394">
        <v>0</v>
      </c>
      <c r="I138" s="394">
        <v>0</v>
      </c>
      <c r="J138" s="394">
        <v>0</v>
      </c>
      <c r="K138" s="395">
        <v>0</v>
      </c>
    </row>
    <row r="139" spans="1:11">
      <c r="A139" s="396" t="s">
        <v>603</v>
      </c>
      <c r="B139" s="393">
        <v>136</v>
      </c>
      <c r="C139" s="394">
        <v>136</v>
      </c>
      <c r="D139" s="394">
        <v>130</v>
      </c>
      <c r="E139" s="394">
        <v>130</v>
      </c>
      <c r="F139" s="394">
        <v>127</v>
      </c>
      <c r="G139" s="394">
        <v>122</v>
      </c>
      <c r="H139" s="394">
        <v>117</v>
      </c>
      <c r="I139" s="394">
        <v>110</v>
      </c>
      <c r="J139" s="394">
        <v>83</v>
      </c>
      <c r="K139" s="395">
        <v>46</v>
      </c>
    </row>
    <row r="140" spans="1:11">
      <c r="A140" s="396" t="s">
        <v>861</v>
      </c>
      <c r="B140" s="393">
        <v>0</v>
      </c>
      <c r="C140" s="394">
        <v>0</v>
      </c>
      <c r="D140" s="394">
        <v>0</v>
      </c>
      <c r="E140" s="394">
        <v>0</v>
      </c>
      <c r="F140" s="394">
        <v>0</v>
      </c>
      <c r="G140" s="394">
        <v>0</v>
      </c>
      <c r="H140" s="394">
        <v>0</v>
      </c>
      <c r="I140" s="394">
        <v>0</v>
      </c>
      <c r="J140" s="394">
        <v>0</v>
      </c>
      <c r="K140" s="395">
        <v>0</v>
      </c>
    </row>
    <row r="141" spans="1:11">
      <c r="A141" s="396" t="s">
        <v>604</v>
      </c>
      <c r="B141" s="393">
        <v>406</v>
      </c>
      <c r="C141" s="394">
        <v>406</v>
      </c>
      <c r="D141" s="394">
        <v>406</v>
      </c>
      <c r="E141" s="394">
        <v>406</v>
      </c>
      <c r="F141" s="394">
        <v>406</v>
      </c>
      <c r="G141" s="394">
        <v>393</v>
      </c>
      <c r="H141" s="394">
        <v>393</v>
      </c>
      <c r="I141" s="394">
        <v>393</v>
      </c>
      <c r="J141" s="394">
        <v>393</v>
      </c>
      <c r="K141" s="395">
        <v>393</v>
      </c>
    </row>
    <row r="142" spans="1:11">
      <c r="A142" s="397" t="s">
        <v>605</v>
      </c>
      <c r="B142" s="393">
        <v>0</v>
      </c>
      <c r="C142" s="394">
        <v>0</v>
      </c>
      <c r="D142" s="394">
        <v>0</v>
      </c>
      <c r="E142" s="394">
        <v>0</v>
      </c>
      <c r="F142" s="394">
        <v>0</v>
      </c>
      <c r="G142" s="394">
        <v>0</v>
      </c>
      <c r="H142" s="394">
        <v>0</v>
      </c>
      <c r="I142" s="394">
        <v>0</v>
      </c>
      <c r="J142" s="394">
        <v>0</v>
      </c>
      <c r="K142" s="395">
        <v>0</v>
      </c>
    </row>
    <row r="143" spans="1:11">
      <c r="A143" s="398" t="s">
        <v>606</v>
      </c>
      <c r="B143" s="399">
        <v>1662</v>
      </c>
      <c r="C143" s="400">
        <v>1662</v>
      </c>
      <c r="D143" s="400">
        <v>1656</v>
      </c>
      <c r="E143" s="400">
        <v>1656</v>
      </c>
      <c r="F143" s="400">
        <v>1652</v>
      </c>
      <c r="G143" s="400">
        <v>1619</v>
      </c>
      <c r="H143" s="400">
        <v>1611</v>
      </c>
      <c r="I143" s="400">
        <v>1589</v>
      </c>
      <c r="J143" s="400">
        <v>1537</v>
      </c>
      <c r="K143" s="401">
        <v>1468</v>
      </c>
    </row>
    <row r="144" spans="1:11">
      <c r="A144" s="378" t="s">
        <v>607</v>
      </c>
      <c r="B144" s="402"/>
      <c r="C144" s="403"/>
      <c r="D144" s="403"/>
      <c r="E144" s="403"/>
      <c r="F144" s="403"/>
      <c r="G144" s="403"/>
      <c r="H144" s="404"/>
      <c r="I144" s="404"/>
      <c r="J144" s="404"/>
      <c r="K144" s="405"/>
    </row>
    <row r="145" spans="1:11">
      <c r="A145" s="379" t="s">
        <v>608</v>
      </c>
      <c r="B145" s="393">
        <v>247</v>
      </c>
      <c r="C145" s="394">
        <v>247</v>
      </c>
      <c r="D145" s="394">
        <v>243</v>
      </c>
      <c r="E145" s="394">
        <v>243</v>
      </c>
      <c r="F145" s="394">
        <v>243</v>
      </c>
      <c r="G145" s="394">
        <v>240</v>
      </c>
      <c r="H145" s="394">
        <v>240</v>
      </c>
      <c r="I145" s="394">
        <v>240</v>
      </c>
      <c r="J145" s="394">
        <v>240</v>
      </c>
      <c r="K145" s="395">
        <v>237</v>
      </c>
    </row>
    <row r="146" spans="1:11">
      <c r="A146" s="396" t="s">
        <v>609</v>
      </c>
      <c r="B146" s="393">
        <v>0</v>
      </c>
      <c r="C146" s="394">
        <v>0</v>
      </c>
      <c r="D146" s="394">
        <v>0</v>
      </c>
      <c r="E146" s="394">
        <v>0</v>
      </c>
      <c r="F146" s="394">
        <v>0</v>
      </c>
      <c r="G146" s="394">
        <v>0</v>
      </c>
      <c r="H146" s="394">
        <v>0</v>
      </c>
      <c r="I146" s="394">
        <v>0</v>
      </c>
      <c r="J146" s="394">
        <v>0</v>
      </c>
      <c r="K146" s="395">
        <v>0</v>
      </c>
    </row>
    <row r="147" spans="1:11">
      <c r="A147" s="396" t="s">
        <v>862</v>
      </c>
      <c r="B147" s="393">
        <v>0</v>
      </c>
      <c r="C147" s="394">
        <v>0</v>
      </c>
      <c r="D147" s="394">
        <v>0</v>
      </c>
      <c r="E147" s="394">
        <v>0</v>
      </c>
      <c r="F147" s="394">
        <v>0</v>
      </c>
      <c r="G147" s="394">
        <v>0</v>
      </c>
      <c r="H147" s="394">
        <v>0</v>
      </c>
      <c r="I147" s="394">
        <v>0</v>
      </c>
      <c r="J147" s="394">
        <v>0</v>
      </c>
      <c r="K147" s="395">
        <v>0</v>
      </c>
    </row>
    <row r="148" spans="1:11">
      <c r="A148" s="396" t="s">
        <v>610</v>
      </c>
      <c r="B148" s="393">
        <v>0</v>
      </c>
      <c r="C148" s="394">
        <v>0</v>
      </c>
      <c r="D148" s="394">
        <v>0</v>
      </c>
      <c r="E148" s="394">
        <v>0</v>
      </c>
      <c r="F148" s="394">
        <v>0</v>
      </c>
      <c r="G148" s="394">
        <v>0</v>
      </c>
      <c r="H148" s="394">
        <v>0</v>
      </c>
      <c r="I148" s="394">
        <v>0</v>
      </c>
      <c r="J148" s="394">
        <v>0</v>
      </c>
      <c r="K148" s="395">
        <v>0</v>
      </c>
    </row>
    <row r="149" spans="1:11">
      <c r="A149" s="396" t="s">
        <v>611</v>
      </c>
      <c r="B149" s="393">
        <v>0</v>
      </c>
      <c r="C149" s="394">
        <v>0</v>
      </c>
      <c r="D149" s="394">
        <v>0</v>
      </c>
      <c r="E149" s="394">
        <v>0</v>
      </c>
      <c r="F149" s="394">
        <v>0</v>
      </c>
      <c r="G149" s="394">
        <v>0</v>
      </c>
      <c r="H149" s="394">
        <v>0</v>
      </c>
      <c r="I149" s="394">
        <v>0</v>
      </c>
      <c r="J149" s="394">
        <v>0</v>
      </c>
      <c r="K149" s="395">
        <v>0</v>
      </c>
    </row>
    <row r="150" spans="1:11">
      <c r="A150" s="396" t="s">
        <v>612</v>
      </c>
      <c r="B150" s="393">
        <v>0</v>
      </c>
      <c r="C150" s="394">
        <v>0</v>
      </c>
      <c r="D150" s="394">
        <v>0</v>
      </c>
      <c r="E150" s="394">
        <v>0</v>
      </c>
      <c r="F150" s="394">
        <v>0</v>
      </c>
      <c r="G150" s="394">
        <v>0</v>
      </c>
      <c r="H150" s="394">
        <v>0</v>
      </c>
      <c r="I150" s="394">
        <v>0</v>
      </c>
      <c r="J150" s="394">
        <v>0</v>
      </c>
      <c r="K150" s="395">
        <v>0</v>
      </c>
    </row>
    <row r="151" spans="1:11">
      <c r="A151" s="396" t="s">
        <v>613</v>
      </c>
      <c r="B151" s="393">
        <v>3</v>
      </c>
      <c r="C151" s="394">
        <v>3</v>
      </c>
      <c r="D151" s="394">
        <v>3</v>
      </c>
      <c r="E151" s="394">
        <v>3</v>
      </c>
      <c r="F151" s="394">
        <v>3</v>
      </c>
      <c r="G151" s="394">
        <v>0</v>
      </c>
      <c r="H151" s="394">
        <v>0</v>
      </c>
      <c r="I151" s="394">
        <v>0</v>
      </c>
      <c r="J151" s="394">
        <v>0</v>
      </c>
      <c r="K151" s="395">
        <v>0</v>
      </c>
    </row>
    <row r="152" spans="1:11">
      <c r="A152" s="396" t="s">
        <v>614</v>
      </c>
      <c r="B152" s="393">
        <v>0</v>
      </c>
      <c r="C152" s="394">
        <v>0</v>
      </c>
      <c r="D152" s="394">
        <v>0</v>
      </c>
      <c r="E152" s="394">
        <v>0</v>
      </c>
      <c r="F152" s="394">
        <v>0</v>
      </c>
      <c r="G152" s="394">
        <v>0</v>
      </c>
      <c r="H152" s="394">
        <v>0</v>
      </c>
      <c r="I152" s="394">
        <v>0</v>
      </c>
      <c r="J152" s="394">
        <v>0</v>
      </c>
      <c r="K152" s="395">
        <v>0</v>
      </c>
    </row>
    <row r="153" spans="1:11">
      <c r="A153" s="396" t="s">
        <v>863</v>
      </c>
      <c r="B153" s="393">
        <v>0</v>
      </c>
      <c r="C153" s="394">
        <v>0</v>
      </c>
      <c r="D153" s="394">
        <v>0</v>
      </c>
      <c r="E153" s="394">
        <v>0</v>
      </c>
      <c r="F153" s="394">
        <v>0</v>
      </c>
      <c r="G153" s="394">
        <v>0</v>
      </c>
      <c r="H153" s="394">
        <v>0</v>
      </c>
      <c r="I153" s="394">
        <v>0</v>
      </c>
      <c r="J153" s="394">
        <v>0</v>
      </c>
      <c r="K153" s="395">
        <v>0</v>
      </c>
    </row>
    <row r="154" spans="1:11">
      <c r="A154" s="396" t="s">
        <v>615</v>
      </c>
      <c r="B154" s="393">
        <v>0</v>
      </c>
      <c r="C154" s="394">
        <v>0</v>
      </c>
      <c r="D154" s="394">
        <v>0</v>
      </c>
      <c r="E154" s="394">
        <v>0</v>
      </c>
      <c r="F154" s="394">
        <v>0</v>
      </c>
      <c r="G154" s="394">
        <v>0</v>
      </c>
      <c r="H154" s="394">
        <v>0</v>
      </c>
      <c r="I154" s="394">
        <v>0</v>
      </c>
      <c r="J154" s="394">
        <v>0</v>
      </c>
      <c r="K154" s="395">
        <v>0</v>
      </c>
    </row>
    <row r="155" spans="1:11">
      <c r="A155" s="396" t="s">
        <v>616</v>
      </c>
      <c r="B155" s="393">
        <v>0</v>
      </c>
      <c r="C155" s="394">
        <v>0</v>
      </c>
      <c r="D155" s="394">
        <v>0</v>
      </c>
      <c r="E155" s="394">
        <v>0</v>
      </c>
      <c r="F155" s="394">
        <v>0</v>
      </c>
      <c r="G155" s="394">
        <v>0</v>
      </c>
      <c r="H155" s="394">
        <v>0</v>
      </c>
      <c r="I155" s="394">
        <v>0</v>
      </c>
      <c r="J155" s="394">
        <v>0</v>
      </c>
      <c r="K155" s="395">
        <v>0</v>
      </c>
    </row>
    <row r="156" spans="1:11">
      <c r="A156" s="396" t="s">
        <v>617</v>
      </c>
      <c r="B156" s="393">
        <v>763</v>
      </c>
      <c r="C156" s="394">
        <v>763</v>
      </c>
      <c r="D156" s="394">
        <v>763</v>
      </c>
      <c r="E156" s="394">
        <v>763</v>
      </c>
      <c r="F156" s="394">
        <v>763</v>
      </c>
      <c r="G156" s="394">
        <v>763</v>
      </c>
      <c r="H156" s="394">
        <v>763</v>
      </c>
      <c r="I156" s="394">
        <v>775</v>
      </c>
      <c r="J156" s="394">
        <v>775</v>
      </c>
      <c r="K156" s="395">
        <v>762</v>
      </c>
    </row>
    <row r="157" spans="1:11">
      <c r="A157" s="396" t="s">
        <v>618</v>
      </c>
      <c r="B157" s="393">
        <v>27</v>
      </c>
      <c r="C157" s="394">
        <v>27</v>
      </c>
      <c r="D157" s="394">
        <v>27</v>
      </c>
      <c r="E157" s="394">
        <v>27</v>
      </c>
      <c r="F157" s="394">
        <v>27</v>
      </c>
      <c r="G157" s="394">
        <v>27</v>
      </c>
      <c r="H157" s="394">
        <v>27</v>
      </c>
      <c r="I157" s="394">
        <v>15</v>
      </c>
      <c r="J157" s="394">
        <v>15</v>
      </c>
      <c r="K157" s="395">
        <v>24</v>
      </c>
    </row>
    <row r="158" spans="1:11">
      <c r="A158" s="396" t="s">
        <v>619</v>
      </c>
      <c r="B158" s="393">
        <v>1802</v>
      </c>
      <c r="C158" s="394">
        <v>1802</v>
      </c>
      <c r="D158" s="394">
        <v>1802</v>
      </c>
      <c r="E158" s="394">
        <v>1802</v>
      </c>
      <c r="F158" s="394">
        <v>1800</v>
      </c>
      <c r="G158" s="394">
        <v>1740</v>
      </c>
      <c r="H158" s="394">
        <v>1740</v>
      </c>
      <c r="I158" s="394">
        <v>1740</v>
      </c>
      <c r="J158" s="394">
        <v>1740</v>
      </c>
      <c r="K158" s="395">
        <v>1675</v>
      </c>
    </row>
    <row r="159" spans="1:11">
      <c r="A159" s="397" t="s">
        <v>620</v>
      </c>
      <c r="B159" s="393">
        <v>0</v>
      </c>
      <c r="C159" s="394">
        <v>0</v>
      </c>
      <c r="D159" s="394">
        <v>0</v>
      </c>
      <c r="E159" s="394">
        <v>0</v>
      </c>
      <c r="F159" s="394">
        <v>0</v>
      </c>
      <c r="G159" s="394">
        <v>0</v>
      </c>
      <c r="H159" s="394">
        <v>0</v>
      </c>
      <c r="I159" s="394">
        <v>0</v>
      </c>
      <c r="J159" s="394">
        <v>0</v>
      </c>
      <c r="K159" s="395">
        <v>0</v>
      </c>
    </row>
    <row r="160" spans="1:11">
      <c r="A160" s="398" t="s">
        <v>621</v>
      </c>
      <c r="B160" s="406">
        <v>2842</v>
      </c>
      <c r="C160" s="407">
        <v>2842</v>
      </c>
      <c r="D160" s="407">
        <v>2838</v>
      </c>
      <c r="E160" s="407">
        <v>2838</v>
      </c>
      <c r="F160" s="407">
        <v>2836</v>
      </c>
      <c r="G160" s="407">
        <v>2770</v>
      </c>
      <c r="H160" s="407">
        <v>2770</v>
      </c>
      <c r="I160" s="407">
        <v>2770</v>
      </c>
      <c r="J160" s="407">
        <v>2770</v>
      </c>
      <c r="K160" s="408">
        <v>2698</v>
      </c>
    </row>
    <row r="161" spans="1:11">
      <c r="A161" s="409" t="s">
        <v>622</v>
      </c>
      <c r="B161" s="410"/>
      <c r="C161" s="411">
        <v>1</v>
      </c>
      <c r="D161" s="411">
        <v>1</v>
      </c>
      <c r="E161" s="411">
        <v>1</v>
      </c>
      <c r="F161" s="411">
        <v>1</v>
      </c>
      <c r="G161" s="411">
        <v>0</v>
      </c>
      <c r="H161" s="411">
        <v>0</v>
      </c>
      <c r="I161" s="411">
        <v>0</v>
      </c>
      <c r="J161" s="411">
        <v>0</v>
      </c>
      <c r="K161" s="412">
        <v>0</v>
      </c>
    </row>
    <row r="162" spans="1:11">
      <c r="A162" s="378" t="s">
        <v>623</v>
      </c>
      <c r="B162" s="413"/>
      <c r="C162" s="414"/>
      <c r="D162" s="414"/>
      <c r="E162" s="414"/>
      <c r="F162" s="414"/>
      <c r="G162" s="414"/>
      <c r="H162" s="415"/>
      <c r="I162" s="415"/>
      <c r="J162" s="415"/>
      <c r="K162" s="416"/>
    </row>
    <row r="163" spans="1:11">
      <c r="A163" s="379" t="s">
        <v>624</v>
      </c>
      <c r="B163" s="393">
        <v>0</v>
      </c>
      <c r="C163" s="394">
        <v>0</v>
      </c>
      <c r="D163" s="394">
        <v>0</v>
      </c>
      <c r="E163" s="394">
        <v>0</v>
      </c>
      <c r="F163" s="394">
        <v>0</v>
      </c>
      <c r="G163" s="394">
        <v>0</v>
      </c>
      <c r="H163" s="394">
        <v>0</v>
      </c>
      <c r="I163" s="394">
        <v>0</v>
      </c>
      <c r="J163" s="394">
        <v>0</v>
      </c>
      <c r="K163" s="395">
        <v>0</v>
      </c>
    </row>
    <row r="164" spans="1:11">
      <c r="A164" s="396" t="s">
        <v>625</v>
      </c>
      <c r="B164" s="393">
        <v>244</v>
      </c>
      <c r="C164" s="394">
        <v>242</v>
      </c>
      <c r="D164" s="394">
        <v>242</v>
      </c>
      <c r="E164" s="394">
        <v>242</v>
      </c>
      <c r="F164" s="394">
        <v>242</v>
      </c>
      <c r="G164" s="394">
        <v>242</v>
      </c>
      <c r="H164" s="394">
        <v>242</v>
      </c>
      <c r="I164" s="394">
        <v>119</v>
      </c>
      <c r="J164" s="394">
        <v>84</v>
      </c>
      <c r="K164" s="395">
        <v>81</v>
      </c>
    </row>
    <row r="165" spans="1:11">
      <c r="A165" s="396" t="s">
        <v>626</v>
      </c>
      <c r="B165" s="393">
        <v>283</v>
      </c>
      <c r="C165" s="394">
        <v>283</v>
      </c>
      <c r="D165" s="394">
        <v>283</v>
      </c>
      <c r="E165" s="394">
        <v>283</v>
      </c>
      <c r="F165" s="394">
        <v>283</v>
      </c>
      <c r="G165" s="394">
        <v>283</v>
      </c>
      <c r="H165" s="394">
        <v>283</v>
      </c>
      <c r="I165" s="394">
        <v>405</v>
      </c>
      <c r="J165" s="394">
        <v>186</v>
      </c>
      <c r="K165" s="395">
        <v>188</v>
      </c>
    </row>
    <row r="166" spans="1:11">
      <c r="A166" s="396" t="s">
        <v>627</v>
      </c>
      <c r="B166" s="393">
        <v>1926</v>
      </c>
      <c r="C166" s="394">
        <v>1910</v>
      </c>
      <c r="D166" s="394">
        <v>1899</v>
      </c>
      <c r="E166" s="394">
        <v>1889</v>
      </c>
      <c r="F166" s="394">
        <v>1882</v>
      </c>
      <c r="G166" s="394">
        <v>1818</v>
      </c>
      <c r="H166" s="394">
        <v>1791</v>
      </c>
      <c r="I166" s="394">
        <v>1786</v>
      </c>
      <c r="J166" s="394">
        <v>2030</v>
      </c>
      <c r="K166" s="395">
        <v>1990</v>
      </c>
    </row>
    <row r="167" spans="1:11">
      <c r="A167" s="396" t="s">
        <v>628</v>
      </c>
      <c r="B167" s="393">
        <v>1706</v>
      </c>
      <c r="C167" s="394">
        <v>1696</v>
      </c>
      <c r="D167" s="394">
        <v>1674</v>
      </c>
      <c r="E167" s="394">
        <v>1658</v>
      </c>
      <c r="F167" s="394">
        <v>1665</v>
      </c>
      <c r="G167" s="394">
        <v>1651</v>
      </c>
      <c r="H167" s="394">
        <v>1642</v>
      </c>
      <c r="I167" s="394">
        <v>1629</v>
      </c>
      <c r="J167" s="394">
        <v>1617</v>
      </c>
      <c r="K167" s="395">
        <v>1641</v>
      </c>
    </row>
    <row r="168" spans="1:11">
      <c r="A168" s="396" t="s">
        <v>629</v>
      </c>
      <c r="B168" s="393">
        <v>0</v>
      </c>
      <c r="C168" s="394">
        <v>0</v>
      </c>
      <c r="D168" s="394">
        <v>0</v>
      </c>
      <c r="E168" s="394">
        <v>0</v>
      </c>
      <c r="F168" s="394">
        <v>0</v>
      </c>
      <c r="G168" s="394">
        <v>0</v>
      </c>
      <c r="H168" s="394">
        <v>0</v>
      </c>
      <c r="I168" s="394">
        <v>0</v>
      </c>
      <c r="J168" s="394">
        <v>0</v>
      </c>
      <c r="K168" s="395">
        <v>0</v>
      </c>
    </row>
    <row r="169" spans="1:11">
      <c r="A169" s="396" t="s">
        <v>630</v>
      </c>
      <c r="B169" s="393">
        <v>245</v>
      </c>
      <c r="C169" s="394">
        <v>249</v>
      </c>
      <c r="D169" s="394">
        <v>263</v>
      </c>
      <c r="E169" s="394">
        <v>256</v>
      </c>
      <c r="F169" s="394">
        <v>256</v>
      </c>
      <c r="G169" s="394">
        <v>255</v>
      </c>
      <c r="H169" s="394">
        <v>270</v>
      </c>
      <c r="I169" s="394">
        <v>251</v>
      </c>
      <c r="J169" s="394">
        <v>250</v>
      </c>
      <c r="K169" s="395">
        <v>249</v>
      </c>
    </row>
    <row r="170" spans="1:11">
      <c r="A170" s="398" t="s">
        <v>631</v>
      </c>
      <c r="B170" s="399">
        <v>4404</v>
      </c>
      <c r="C170" s="400">
        <v>4380</v>
      </c>
      <c r="D170" s="400">
        <v>4361</v>
      </c>
      <c r="E170" s="400">
        <v>4328</v>
      </c>
      <c r="F170" s="400">
        <v>4328</v>
      </c>
      <c r="G170" s="400">
        <v>4249</v>
      </c>
      <c r="H170" s="400">
        <v>4228</v>
      </c>
      <c r="I170" s="400">
        <v>4190</v>
      </c>
      <c r="J170" s="400">
        <v>4167</v>
      </c>
      <c r="K170" s="401">
        <v>4149</v>
      </c>
    </row>
    <row r="171" spans="1:11">
      <c r="A171" s="417" t="s">
        <v>632</v>
      </c>
      <c r="B171" s="393"/>
      <c r="C171" s="394"/>
      <c r="D171" s="394">
        <v>225</v>
      </c>
      <c r="E171" s="394">
        <v>215</v>
      </c>
      <c r="F171" s="394">
        <v>208</v>
      </c>
      <c r="G171" s="394">
        <v>145</v>
      </c>
      <c r="H171" s="394">
        <v>146</v>
      </c>
      <c r="I171" s="394">
        <v>125</v>
      </c>
      <c r="J171" s="394">
        <v>123</v>
      </c>
      <c r="K171" s="395">
        <v>108</v>
      </c>
    </row>
    <row r="172" spans="1:11">
      <c r="A172" s="418" t="s">
        <v>633</v>
      </c>
      <c r="B172" s="393"/>
      <c r="C172" s="394"/>
      <c r="D172" s="394">
        <v>4136</v>
      </c>
      <c r="E172" s="394">
        <v>4113</v>
      </c>
      <c r="F172" s="394">
        <v>4120</v>
      </c>
      <c r="G172" s="394">
        <v>4104</v>
      </c>
      <c r="H172" s="394">
        <v>4082</v>
      </c>
      <c r="I172" s="394">
        <v>4065</v>
      </c>
      <c r="J172" s="394">
        <v>4044</v>
      </c>
      <c r="K172" s="395">
        <v>4041</v>
      </c>
    </row>
    <row r="173" spans="1:11">
      <c r="A173" s="874" t="s">
        <v>634</v>
      </c>
      <c r="B173" s="393"/>
      <c r="C173" s="394">
        <v>639</v>
      </c>
      <c r="D173" s="394">
        <v>636</v>
      </c>
      <c r="E173" s="394">
        <v>628</v>
      </c>
      <c r="F173" s="394">
        <v>628</v>
      </c>
      <c r="G173" s="394">
        <v>627</v>
      </c>
      <c r="H173" s="394">
        <v>615</v>
      </c>
      <c r="I173" s="394">
        <v>625</v>
      </c>
      <c r="J173" s="394">
        <v>655</v>
      </c>
      <c r="K173" s="395">
        <v>675</v>
      </c>
    </row>
    <row r="174" spans="1:11">
      <c r="A174" s="875" t="s">
        <v>646</v>
      </c>
      <c r="B174" s="876"/>
      <c r="C174" s="876"/>
      <c r="D174" s="876"/>
      <c r="E174" s="876"/>
      <c r="F174" s="876"/>
      <c r="G174" s="876"/>
      <c r="H174" s="876"/>
      <c r="I174" s="876"/>
      <c r="J174" s="876"/>
      <c r="K174" s="889"/>
    </row>
    <row r="175" spans="1:11">
      <c r="A175" s="878" t="s">
        <v>647</v>
      </c>
      <c r="B175" s="394">
        <v>0</v>
      </c>
      <c r="C175" s="394">
        <v>0</v>
      </c>
      <c r="D175" s="394">
        <v>0</v>
      </c>
      <c r="E175" s="394">
        <v>0</v>
      </c>
      <c r="F175" s="394">
        <v>0</v>
      </c>
      <c r="G175" s="394">
        <v>0</v>
      </c>
      <c r="H175" s="394">
        <v>0</v>
      </c>
      <c r="I175" s="394">
        <v>0</v>
      </c>
      <c r="J175" s="394">
        <v>0</v>
      </c>
      <c r="K175" s="470">
        <v>2</v>
      </c>
    </row>
    <row r="176" spans="1:11">
      <c r="A176" s="878" t="s">
        <v>648</v>
      </c>
      <c r="B176" s="827">
        <v>0</v>
      </c>
      <c r="C176" s="827">
        <v>0</v>
      </c>
      <c r="D176" s="827">
        <v>0</v>
      </c>
      <c r="E176" s="827">
        <v>0</v>
      </c>
      <c r="F176" s="827">
        <v>0</v>
      </c>
      <c r="G176" s="827">
        <v>0</v>
      </c>
      <c r="H176" s="827">
        <v>31</v>
      </c>
      <c r="I176" s="827">
        <v>46</v>
      </c>
      <c r="J176" s="827">
        <v>46</v>
      </c>
      <c r="K176" s="890">
        <v>46</v>
      </c>
    </row>
    <row r="177" spans="1:11">
      <c r="A177" s="878" t="s">
        <v>649</v>
      </c>
      <c r="B177" s="827">
        <v>0</v>
      </c>
      <c r="C177" s="827">
        <v>0</v>
      </c>
      <c r="D177" s="827">
        <v>0</v>
      </c>
      <c r="E177" s="827">
        <v>0</v>
      </c>
      <c r="F177" s="827">
        <v>0</v>
      </c>
      <c r="G177" s="827">
        <v>0</v>
      </c>
      <c r="H177" s="827">
        <v>0</v>
      </c>
      <c r="I177" s="827">
        <v>0</v>
      </c>
      <c r="J177" s="827">
        <v>0</v>
      </c>
      <c r="K177" s="890">
        <v>0</v>
      </c>
    </row>
    <row r="178" spans="1:11">
      <c r="A178" s="878" t="s">
        <v>650</v>
      </c>
      <c r="B178" s="827">
        <v>0</v>
      </c>
      <c r="C178" s="827">
        <v>0</v>
      </c>
      <c r="D178" s="827">
        <v>0</v>
      </c>
      <c r="E178" s="827">
        <v>0</v>
      </c>
      <c r="F178" s="827">
        <v>0</v>
      </c>
      <c r="G178" s="827">
        <v>0</v>
      </c>
      <c r="H178" s="827">
        <v>0</v>
      </c>
      <c r="I178" s="827">
        <v>0</v>
      </c>
      <c r="J178" s="827">
        <v>0</v>
      </c>
      <c r="K178" s="890">
        <v>0</v>
      </c>
    </row>
    <row r="179" spans="1:11">
      <c r="A179" s="878" t="s">
        <v>651</v>
      </c>
      <c r="B179" s="827">
        <v>0</v>
      </c>
      <c r="C179" s="827">
        <v>0</v>
      </c>
      <c r="D179" s="827">
        <v>0</v>
      </c>
      <c r="E179" s="827">
        <v>0</v>
      </c>
      <c r="F179" s="827">
        <v>0</v>
      </c>
      <c r="G179" s="827">
        <v>0</v>
      </c>
      <c r="H179" s="827">
        <v>14</v>
      </c>
      <c r="I179" s="827">
        <v>17</v>
      </c>
      <c r="J179" s="827">
        <v>20</v>
      </c>
      <c r="K179" s="890">
        <v>20</v>
      </c>
    </row>
    <row r="180" spans="1:11">
      <c r="A180" s="878" t="s">
        <v>652</v>
      </c>
      <c r="B180" s="827">
        <v>0</v>
      </c>
      <c r="C180" s="827">
        <v>0</v>
      </c>
      <c r="D180" s="827">
        <v>0</v>
      </c>
      <c r="E180" s="827">
        <v>0</v>
      </c>
      <c r="F180" s="827">
        <v>0</v>
      </c>
      <c r="G180" s="827">
        <v>0</v>
      </c>
      <c r="H180" s="827">
        <v>0</v>
      </c>
      <c r="I180" s="827">
        <v>2</v>
      </c>
      <c r="J180" s="827">
        <v>2</v>
      </c>
      <c r="K180" s="890">
        <v>2</v>
      </c>
    </row>
    <row r="181" spans="1:11">
      <c r="A181" s="878" t="s">
        <v>653</v>
      </c>
      <c r="B181" s="827">
        <v>0</v>
      </c>
      <c r="C181" s="827">
        <v>0</v>
      </c>
      <c r="D181" s="827">
        <v>0</v>
      </c>
      <c r="E181" s="827">
        <v>0</v>
      </c>
      <c r="F181" s="827">
        <v>0</v>
      </c>
      <c r="G181" s="827">
        <v>0</v>
      </c>
      <c r="H181" s="827">
        <v>0</v>
      </c>
      <c r="I181" s="827">
        <v>0</v>
      </c>
      <c r="J181" s="827">
        <v>0</v>
      </c>
      <c r="K181" s="890">
        <v>0</v>
      </c>
    </row>
    <row r="182" spans="1:11">
      <c r="A182" s="878" t="s">
        <v>654</v>
      </c>
      <c r="B182" s="827">
        <v>0</v>
      </c>
      <c r="C182" s="827">
        <v>0</v>
      </c>
      <c r="D182" s="827">
        <v>0</v>
      </c>
      <c r="E182" s="827">
        <v>0</v>
      </c>
      <c r="F182" s="827">
        <v>0</v>
      </c>
      <c r="G182" s="827">
        <v>0</v>
      </c>
      <c r="H182" s="827">
        <v>0</v>
      </c>
      <c r="I182" s="827">
        <v>1</v>
      </c>
      <c r="J182" s="827">
        <v>1</v>
      </c>
      <c r="K182" s="890">
        <v>0</v>
      </c>
    </row>
    <row r="183" spans="1:11">
      <c r="A183" s="878" t="s">
        <v>655</v>
      </c>
      <c r="B183" s="827">
        <v>0</v>
      </c>
      <c r="C183" s="827">
        <v>0</v>
      </c>
      <c r="D183" s="827">
        <v>0</v>
      </c>
      <c r="E183" s="827">
        <v>0</v>
      </c>
      <c r="F183" s="827">
        <v>0</v>
      </c>
      <c r="G183" s="827">
        <v>0</v>
      </c>
      <c r="H183" s="827">
        <v>0</v>
      </c>
      <c r="I183" s="827">
        <v>0</v>
      </c>
      <c r="J183" s="827">
        <v>0</v>
      </c>
      <c r="K183" s="890">
        <v>0</v>
      </c>
    </row>
    <row r="184" spans="1:11">
      <c r="A184" s="878" t="s">
        <v>656</v>
      </c>
      <c r="B184" s="827">
        <v>0</v>
      </c>
      <c r="C184" s="827">
        <v>0</v>
      </c>
      <c r="D184" s="827">
        <v>0</v>
      </c>
      <c r="E184" s="827">
        <v>0</v>
      </c>
      <c r="F184" s="827">
        <v>0</v>
      </c>
      <c r="G184" s="827">
        <v>0</v>
      </c>
      <c r="H184" s="827">
        <v>0</v>
      </c>
      <c r="I184" s="827">
        <v>0</v>
      </c>
      <c r="J184" s="827">
        <v>0</v>
      </c>
      <c r="K184" s="890">
        <v>0</v>
      </c>
    </row>
    <row r="185" spans="1:11">
      <c r="A185" s="883" t="s">
        <v>657</v>
      </c>
      <c r="B185" s="891">
        <v>0</v>
      </c>
      <c r="C185" s="891">
        <v>0</v>
      </c>
      <c r="D185" s="891">
        <v>0</v>
      </c>
      <c r="E185" s="891">
        <v>0</v>
      </c>
      <c r="F185" s="891">
        <v>0</v>
      </c>
      <c r="G185" s="891">
        <v>0</v>
      </c>
      <c r="H185" s="891">
        <v>45</v>
      </c>
      <c r="I185" s="891">
        <v>66</v>
      </c>
      <c r="J185" s="891">
        <v>69</v>
      </c>
      <c r="K185" s="892">
        <v>70</v>
      </c>
    </row>
    <row r="186" spans="1:11">
      <c r="A186" s="420"/>
      <c r="B186" s="394"/>
      <c r="C186" s="394"/>
      <c r="D186" s="394"/>
      <c r="E186" s="394"/>
      <c r="F186" s="394"/>
      <c r="G186" s="394"/>
      <c r="H186" s="394"/>
      <c r="I186" s="394"/>
      <c r="J186" s="221"/>
      <c r="K186" s="827"/>
    </row>
    <row r="187" spans="1:11">
      <c r="A187" s="420"/>
      <c r="B187" s="394"/>
      <c r="C187" s="394"/>
      <c r="D187" s="394"/>
      <c r="E187" s="394"/>
      <c r="F187" s="394"/>
      <c r="G187" s="394"/>
      <c r="H187" s="394"/>
      <c r="I187" s="394"/>
      <c r="J187" s="221"/>
      <c r="K187" s="827"/>
    </row>
    <row r="188" spans="1:11">
      <c r="A188" s="422" t="s">
        <v>642</v>
      </c>
      <c r="B188" s="423"/>
      <c r="C188" s="423"/>
      <c r="D188" s="423"/>
      <c r="E188" s="423"/>
      <c r="F188" s="424"/>
      <c r="G188" s="425"/>
      <c r="H188" s="425"/>
      <c r="I188" s="221"/>
      <c r="J188" s="827"/>
      <c r="K188" s="888" t="s">
        <v>835</v>
      </c>
    </row>
    <row r="189" spans="1:11">
      <c r="A189" s="385"/>
      <c r="B189" s="386">
        <v>2012</v>
      </c>
      <c r="C189" s="387">
        <v>2013</v>
      </c>
      <c r="D189" s="387">
        <v>2014</v>
      </c>
      <c r="E189" s="387">
        <v>2015</v>
      </c>
      <c r="F189" s="387">
        <v>2016</v>
      </c>
      <c r="G189" s="387">
        <v>2017</v>
      </c>
      <c r="H189" s="387">
        <v>2018</v>
      </c>
      <c r="I189" s="387">
        <v>2019</v>
      </c>
      <c r="J189" s="387">
        <v>2020</v>
      </c>
      <c r="K189" s="388">
        <v>2021</v>
      </c>
    </row>
    <row r="190" spans="1:11">
      <c r="A190" s="378" t="s">
        <v>596</v>
      </c>
      <c r="B190" s="389"/>
      <c r="C190" s="390"/>
      <c r="D190" s="390"/>
      <c r="E190" s="391"/>
      <c r="F190" s="391"/>
      <c r="G190" s="390"/>
      <c r="H190" s="390"/>
      <c r="I190" s="390"/>
      <c r="J190" s="390"/>
      <c r="K190" s="392"/>
    </row>
    <row r="191" spans="1:11">
      <c r="A191" s="379" t="s">
        <v>597</v>
      </c>
      <c r="B191" s="393">
        <v>1015</v>
      </c>
      <c r="C191" s="394">
        <v>1013</v>
      </c>
      <c r="D191" s="394">
        <v>1013</v>
      </c>
      <c r="E191" s="394">
        <v>1013</v>
      </c>
      <c r="F191" s="394">
        <v>1013</v>
      </c>
      <c r="G191" s="394">
        <v>1013</v>
      </c>
      <c r="H191" s="394">
        <v>1015</v>
      </c>
      <c r="I191" s="394">
        <v>1015</v>
      </c>
      <c r="J191" s="394">
        <v>1015</v>
      </c>
      <c r="K191" s="395">
        <v>1015</v>
      </c>
    </row>
    <row r="192" spans="1:11">
      <c r="A192" s="396" t="s">
        <v>598</v>
      </c>
      <c r="B192" s="393">
        <v>304</v>
      </c>
      <c r="C192" s="394">
        <v>304</v>
      </c>
      <c r="D192" s="394">
        <v>304</v>
      </c>
      <c r="E192" s="394">
        <v>304</v>
      </c>
      <c r="F192" s="394">
        <v>304</v>
      </c>
      <c r="G192" s="394">
        <v>304</v>
      </c>
      <c r="H192" s="394">
        <v>304</v>
      </c>
      <c r="I192" s="394">
        <v>304</v>
      </c>
      <c r="J192" s="394">
        <v>304</v>
      </c>
      <c r="K192" s="395">
        <v>304</v>
      </c>
    </row>
    <row r="193" spans="1:11">
      <c r="A193" s="396" t="s">
        <v>599</v>
      </c>
      <c r="B193" s="393">
        <v>138</v>
      </c>
      <c r="C193" s="394">
        <v>138</v>
      </c>
      <c r="D193" s="394">
        <v>138</v>
      </c>
      <c r="E193" s="394">
        <v>138</v>
      </c>
      <c r="F193" s="394">
        <v>138</v>
      </c>
      <c r="G193" s="394">
        <v>138</v>
      </c>
      <c r="H193" s="394">
        <v>138</v>
      </c>
      <c r="I193" s="394">
        <v>138</v>
      </c>
      <c r="J193" s="394">
        <v>138</v>
      </c>
      <c r="K193" s="395">
        <v>138</v>
      </c>
    </row>
    <row r="194" spans="1:11">
      <c r="A194" s="396" t="s">
        <v>600</v>
      </c>
      <c r="B194" s="393">
        <v>687</v>
      </c>
      <c r="C194" s="394">
        <v>687</v>
      </c>
      <c r="D194" s="394">
        <v>687</v>
      </c>
      <c r="E194" s="394">
        <v>687</v>
      </c>
      <c r="F194" s="394">
        <v>687</v>
      </c>
      <c r="G194" s="394">
        <v>687</v>
      </c>
      <c r="H194" s="394">
        <v>683</v>
      </c>
      <c r="I194" s="394">
        <v>683</v>
      </c>
      <c r="J194" s="394">
        <v>683</v>
      </c>
      <c r="K194" s="395">
        <v>674</v>
      </c>
    </row>
    <row r="195" spans="1:11">
      <c r="A195" s="396" t="s">
        <v>601</v>
      </c>
      <c r="B195" s="393">
        <v>361</v>
      </c>
      <c r="C195" s="394">
        <v>367</v>
      </c>
      <c r="D195" s="394">
        <v>367</v>
      </c>
      <c r="E195" s="394">
        <v>366</v>
      </c>
      <c r="F195" s="394">
        <v>367</v>
      </c>
      <c r="G195" s="394">
        <v>367</v>
      </c>
      <c r="H195" s="394">
        <v>367</v>
      </c>
      <c r="I195" s="394">
        <v>367</v>
      </c>
      <c r="J195" s="394">
        <v>366</v>
      </c>
      <c r="K195" s="395">
        <v>365</v>
      </c>
    </row>
    <row r="196" spans="1:11">
      <c r="A196" s="396" t="s">
        <v>602</v>
      </c>
      <c r="B196" s="393">
        <v>419</v>
      </c>
      <c r="C196" s="394">
        <v>421</v>
      </c>
      <c r="D196" s="394">
        <v>415</v>
      </c>
      <c r="E196" s="394">
        <v>422</v>
      </c>
      <c r="F196" s="394">
        <v>422</v>
      </c>
      <c r="G196" s="394">
        <v>422</v>
      </c>
      <c r="H196" s="394">
        <v>415</v>
      </c>
      <c r="I196" s="394">
        <v>415</v>
      </c>
      <c r="J196" s="394">
        <v>417</v>
      </c>
      <c r="K196" s="395">
        <v>415</v>
      </c>
    </row>
    <row r="197" spans="1:11">
      <c r="A197" s="396" t="s">
        <v>603</v>
      </c>
      <c r="B197" s="393">
        <v>0</v>
      </c>
      <c r="C197" s="394">
        <v>0</v>
      </c>
      <c r="D197" s="394">
        <v>0</v>
      </c>
      <c r="E197" s="394">
        <v>0</v>
      </c>
      <c r="F197" s="394">
        <v>0</v>
      </c>
      <c r="G197" s="394">
        <v>0</v>
      </c>
      <c r="H197" s="394">
        <v>0</v>
      </c>
      <c r="I197" s="394">
        <v>0</v>
      </c>
      <c r="J197" s="394">
        <v>0</v>
      </c>
      <c r="K197" s="395">
        <v>0</v>
      </c>
    </row>
    <row r="198" spans="1:11">
      <c r="A198" s="396" t="s">
        <v>861</v>
      </c>
      <c r="B198" s="393">
        <v>0</v>
      </c>
      <c r="C198" s="394">
        <v>0</v>
      </c>
      <c r="D198" s="394">
        <v>0</v>
      </c>
      <c r="E198" s="394">
        <v>0</v>
      </c>
      <c r="F198" s="394">
        <v>0</v>
      </c>
      <c r="G198" s="394">
        <v>0</v>
      </c>
      <c r="H198" s="394">
        <v>0</v>
      </c>
      <c r="I198" s="394">
        <v>0</v>
      </c>
      <c r="J198" s="394">
        <v>0</v>
      </c>
      <c r="K198" s="395">
        <v>0</v>
      </c>
    </row>
    <row r="199" spans="1:11">
      <c r="A199" s="396" t="s">
        <v>604</v>
      </c>
      <c r="B199" s="393">
        <v>172</v>
      </c>
      <c r="C199" s="394">
        <v>172</v>
      </c>
      <c r="D199" s="394">
        <v>172</v>
      </c>
      <c r="E199" s="394">
        <v>172</v>
      </c>
      <c r="F199" s="394">
        <v>172</v>
      </c>
      <c r="G199" s="394">
        <v>172</v>
      </c>
      <c r="H199" s="394">
        <v>172</v>
      </c>
      <c r="I199" s="394">
        <v>172</v>
      </c>
      <c r="J199" s="394">
        <v>172</v>
      </c>
      <c r="K199" s="395">
        <v>176</v>
      </c>
    </row>
    <row r="200" spans="1:11">
      <c r="A200" s="397" t="s">
        <v>605</v>
      </c>
      <c r="B200" s="393">
        <v>30</v>
      </c>
      <c r="C200" s="394">
        <v>30</v>
      </c>
      <c r="D200" s="394">
        <v>30</v>
      </c>
      <c r="E200" s="394">
        <v>30</v>
      </c>
      <c r="F200" s="394">
        <v>30</v>
      </c>
      <c r="G200" s="394">
        <v>30</v>
      </c>
      <c r="H200" s="394">
        <v>30</v>
      </c>
      <c r="I200" s="394">
        <v>30</v>
      </c>
      <c r="J200" s="394">
        <v>30</v>
      </c>
      <c r="K200" s="395">
        <v>30</v>
      </c>
    </row>
    <row r="201" spans="1:11">
      <c r="A201" s="398" t="s">
        <v>606</v>
      </c>
      <c r="B201" s="399">
        <v>3126</v>
      </c>
      <c r="C201" s="400">
        <v>3132</v>
      </c>
      <c r="D201" s="400">
        <v>3126</v>
      </c>
      <c r="E201" s="400">
        <v>3132</v>
      </c>
      <c r="F201" s="400">
        <v>3133</v>
      </c>
      <c r="G201" s="400">
        <v>3133</v>
      </c>
      <c r="H201" s="400">
        <v>3124</v>
      </c>
      <c r="I201" s="400">
        <v>3124</v>
      </c>
      <c r="J201" s="400">
        <v>3125</v>
      </c>
      <c r="K201" s="401">
        <v>3117</v>
      </c>
    </row>
    <row r="202" spans="1:11">
      <c r="A202" s="378" t="s">
        <v>607</v>
      </c>
      <c r="B202" s="402"/>
      <c r="C202" s="403"/>
      <c r="D202" s="403"/>
      <c r="E202" s="403"/>
      <c r="F202" s="403"/>
      <c r="G202" s="403"/>
      <c r="H202" s="404"/>
      <c r="I202" s="404"/>
      <c r="J202" s="404"/>
      <c r="K202" s="405"/>
    </row>
    <row r="203" spans="1:11">
      <c r="A203" s="379" t="s">
        <v>608</v>
      </c>
      <c r="B203" s="393">
        <v>0</v>
      </c>
      <c r="C203" s="394">
        <v>0</v>
      </c>
      <c r="D203" s="394">
        <v>0</v>
      </c>
      <c r="E203" s="394">
        <v>0</v>
      </c>
      <c r="F203" s="394">
        <v>0</v>
      </c>
      <c r="G203" s="394">
        <v>0</v>
      </c>
      <c r="H203" s="394">
        <v>0</v>
      </c>
      <c r="I203" s="394">
        <v>0</v>
      </c>
      <c r="J203" s="394">
        <v>0</v>
      </c>
      <c r="K203" s="395">
        <v>0</v>
      </c>
    </row>
    <row r="204" spans="1:11">
      <c r="A204" s="396" t="s">
        <v>609</v>
      </c>
      <c r="B204" s="393">
        <v>0</v>
      </c>
      <c r="C204" s="394">
        <v>0</v>
      </c>
      <c r="D204" s="394">
        <v>0</v>
      </c>
      <c r="E204" s="394">
        <v>0</v>
      </c>
      <c r="F204" s="394">
        <v>0</v>
      </c>
      <c r="G204" s="394">
        <v>0</v>
      </c>
      <c r="H204" s="394">
        <v>0</v>
      </c>
      <c r="I204" s="394">
        <v>0</v>
      </c>
      <c r="J204" s="394">
        <v>0</v>
      </c>
      <c r="K204" s="395">
        <v>0</v>
      </c>
    </row>
    <row r="205" spans="1:11">
      <c r="A205" s="396" t="s">
        <v>862</v>
      </c>
      <c r="B205" s="393">
        <v>0</v>
      </c>
      <c r="C205" s="394">
        <v>0</v>
      </c>
      <c r="D205" s="394">
        <v>0</v>
      </c>
      <c r="E205" s="394">
        <v>0</v>
      </c>
      <c r="F205" s="394">
        <v>0</v>
      </c>
      <c r="G205" s="394">
        <v>0</v>
      </c>
      <c r="H205" s="394">
        <v>0</v>
      </c>
      <c r="I205" s="394">
        <v>0</v>
      </c>
      <c r="J205" s="394">
        <v>0</v>
      </c>
      <c r="K205" s="395">
        <v>0</v>
      </c>
    </row>
    <row r="206" spans="1:11">
      <c r="A206" s="396" t="s">
        <v>610</v>
      </c>
      <c r="B206" s="393">
        <v>0</v>
      </c>
      <c r="C206" s="394">
        <v>0</v>
      </c>
      <c r="D206" s="394">
        <v>0</v>
      </c>
      <c r="E206" s="394">
        <v>0</v>
      </c>
      <c r="F206" s="394">
        <v>0</v>
      </c>
      <c r="G206" s="394">
        <v>0</v>
      </c>
      <c r="H206" s="394">
        <v>0</v>
      </c>
      <c r="I206" s="394">
        <v>0</v>
      </c>
      <c r="J206" s="394">
        <v>0</v>
      </c>
      <c r="K206" s="395">
        <v>0</v>
      </c>
    </row>
    <row r="207" spans="1:11">
      <c r="A207" s="396" t="s">
        <v>611</v>
      </c>
      <c r="B207" s="393">
        <v>0</v>
      </c>
      <c r="C207" s="394">
        <v>0</v>
      </c>
      <c r="D207" s="394">
        <v>0</v>
      </c>
      <c r="E207" s="394">
        <v>0</v>
      </c>
      <c r="F207" s="394">
        <v>0</v>
      </c>
      <c r="G207" s="394">
        <v>0</v>
      </c>
      <c r="H207" s="394">
        <v>0</v>
      </c>
      <c r="I207" s="394">
        <v>0</v>
      </c>
      <c r="J207" s="394">
        <v>0</v>
      </c>
      <c r="K207" s="395">
        <v>0</v>
      </c>
    </row>
    <row r="208" spans="1:11">
      <c r="A208" s="396" t="s">
        <v>612</v>
      </c>
      <c r="B208" s="393">
        <v>0</v>
      </c>
      <c r="C208" s="394">
        <v>0</v>
      </c>
      <c r="D208" s="394">
        <v>0</v>
      </c>
      <c r="E208" s="394">
        <v>0</v>
      </c>
      <c r="F208" s="394">
        <v>0</v>
      </c>
      <c r="G208" s="394">
        <v>0</v>
      </c>
      <c r="H208" s="394">
        <v>0</v>
      </c>
      <c r="I208" s="394">
        <v>0</v>
      </c>
      <c r="J208" s="394">
        <v>0</v>
      </c>
      <c r="K208" s="395">
        <v>0</v>
      </c>
    </row>
    <row r="209" spans="1:11">
      <c r="A209" s="396" t="s">
        <v>613</v>
      </c>
      <c r="B209" s="393">
        <v>34</v>
      </c>
      <c r="C209" s="394">
        <v>34</v>
      </c>
      <c r="D209" s="394">
        <v>34</v>
      </c>
      <c r="E209" s="394">
        <v>34</v>
      </c>
      <c r="F209" s="394">
        <v>34</v>
      </c>
      <c r="G209" s="394">
        <v>0</v>
      </c>
      <c r="H209" s="394">
        <v>0</v>
      </c>
      <c r="I209" s="394">
        <v>0</v>
      </c>
      <c r="J209" s="394">
        <v>0</v>
      </c>
      <c r="K209" s="395">
        <v>0</v>
      </c>
    </row>
    <row r="210" spans="1:11">
      <c r="A210" s="396" t="s">
        <v>614</v>
      </c>
      <c r="B210" s="393">
        <v>82</v>
      </c>
      <c r="C210" s="394">
        <v>82</v>
      </c>
      <c r="D210" s="394">
        <v>82</v>
      </c>
      <c r="E210" s="394">
        <v>82</v>
      </c>
      <c r="F210" s="394">
        <v>82</v>
      </c>
      <c r="G210" s="394">
        <v>82</v>
      </c>
      <c r="H210" s="394">
        <v>82</v>
      </c>
      <c r="I210" s="394">
        <v>82</v>
      </c>
      <c r="J210" s="394">
        <v>13</v>
      </c>
      <c r="K210" s="395">
        <v>0</v>
      </c>
    </row>
    <row r="211" spans="1:11">
      <c r="A211" s="396" t="s">
        <v>863</v>
      </c>
      <c r="B211" s="393">
        <v>0</v>
      </c>
      <c r="C211" s="394">
        <v>0</v>
      </c>
      <c r="D211" s="394">
        <v>0</v>
      </c>
      <c r="E211" s="394"/>
      <c r="F211" s="394">
        <v>0</v>
      </c>
      <c r="G211" s="394">
        <v>0</v>
      </c>
      <c r="H211" s="394">
        <v>0</v>
      </c>
      <c r="I211" s="394">
        <v>0</v>
      </c>
      <c r="J211" s="394">
        <v>0</v>
      </c>
      <c r="K211" s="395">
        <v>0</v>
      </c>
    </row>
    <row r="212" spans="1:11">
      <c r="A212" s="396" t="s">
        <v>615</v>
      </c>
      <c r="B212" s="393">
        <v>200</v>
      </c>
      <c r="C212" s="394">
        <v>200</v>
      </c>
      <c r="D212" s="394">
        <v>200</v>
      </c>
      <c r="E212" s="394">
        <v>200</v>
      </c>
      <c r="F212" s="394">
        <v>200</v>
      </c>
      <c r="G212" s="394">
        <v>200</v>
      </c>
      <c r="H212" s="394">
        <v>200</v>
      </c>
      <c r="I212" s="394">
        <v>200</v>
      </c>
      <c r="J212" s="394">
        <v>200</v>
      </c>
      <c r="K212" s="395">
        <v>200</v>
      </c>
    </row>
    <row r="213" spans="1:11">
      <c r="A213" s="396" t="s">
        <v>616</v>
      </c>
      <c r="B213" s="393">
        <v>138</v>
      </c>
      <c r="C213" s="394">
        <v>138</v>
      </c>
      <c r="D213" s="394">
        <v>138</v>
      </c>
      <c r="E213" s="394">
        <v>138</v>
      </c>
      <c r="F213" s="394">
        <v>138</v>
      </c>
      <c r="G213" s="394">
        <v>138</v>
      </c>
      <c r="H213" s="394">
        <v>138</v>
      </c>
      <c r="I213" s="394">
        <v>138</v>
      </c>
      <c r="J213" s="394">
        <v>138</v>
      </c>
      <c r="K213" s="395">
        <v>138</v>
      </c>
    </row>
    <row r="214" spans="1:11">
      <c r="A214" s="396" t="s">
        <v>617</v>
      </c>
      <c r="B214" s="393">
        <v>796</v>
      </c>
      <c r="C214" s="394">
        <v>795</v>
      </c>
      <c r="D214" s="394">
        <v>795</v>
      </c>
      <c r="E214" s="394">
        <v>795</v>
      </c>
      <c r="F214" s="394">
        <v>795</v>
      </c>
      <c r="G214" s="394">
        <v>795</v>
      </c>
      <c r="H214" s="394">
        <v>796</v>
      </c>
      <c r="I214" s="394">
        <v>796</v>
      </c>
      <c r="J214" s="394">
        <v>796</v>
      </c>
      <c r="K214" s="395">
        <v>795</v>
      </c>
    </row>
    <row r="215" spans="1:11">
      <c r="A215" s="396" t="s">
        <v>618</v>
      </c>
      <c r="B215" s="393">
        <v>205</v>
      </c>
      <c r="C215" s="394">
        <v>205</v>
      </c>
      <c r="D215" s="394">
        <v>205</v>
      </c>
      <c r="E215" s="394">
        <v>205</v>
      </c>
      <c r="F215" s="394">
        <v>205</v>
      </c>
      <c r="G215" s="394">
        <v>205</v>
      </c>
      <c r="H215" s="394">
        <v>203</v>
      </c>
      <c r="I215" s="394">
        <v>203</v>
      </c>
      <c r="J215" s="394">
        <v>203</v>
      </c>
      <c r="K215" s="395">
        <v>198</v>
      </c>
    </row>
    <row r="216" spans="1:11">
      <c r="A216" s="396" t="s">
        <v>619</v>
      </c>
      <c r="B216" s="393">
        <v>688</v>
      </c>
      <c r="C216" s="394">
        <v>688</v>
      </c>
      <c r="D216" s="394">
        <v>688</v>
      </c>
      <c r="E216" s="394">
        <v>688</v>
      </c>
      <c r="F216" s="394">
        <v>688</v>
      </c>
      <c r="G216" s="394">
        <v>688</v>
      </c>
      <c r="H216" s="394">
        <v>688</v>
      </c>
      <c r="I216" s="394">
        <v>688</v>
      </c>
      <c r="J216" s="394">
        <v>688</v>
      </c>
      <c r="K216" s="395">
        <v>736</v>
      </c>
    </row>
    <row r="217" spans="1:11">
      <c r="A217" s="397" t="s">
        <v>620</v>
      </c>
      <c r="B217" s="393">
        <v>45</v>
      </c>
      <c r="C217" s="394">
        <v>45</v>
      </c>
      <c r="D217" s="394">
        <v>45</v>
      </c>
      <c r="E217" s="394">
        <v>45</v>
      </c>
      <c r="F217" s="394">
        <v>45</v>
      </c>
      <c r="G217" s="394">
        <v>45</v>
      </c>
      <c r="H217" s="394">
        <v>45</v>
      </c>
      <c r="I217" s="394">
        <v>45</v>
      </c>
      <c r="J217" s="394">
        <v>45</v>
      </c>
      <c r="K217" s="395">
        <v>45</v>
      </c>
    </row>
    <row r="218" spans="1:11">
      <c r="A218" s="398" t="s">
        <v>621</v>
      </c>
      <c r="B218" s="406">
        <v>2188</v>
      </c>
      <c r="C218" s="407">
        <v>2187</v>
      </c>
      <c r="D218" s="407">
        <v>2187</v>
      </c>
      <c r="E218" s="407">
        <v>2187</v>
      </c>
      <c r="F218" s="407">
        <v>2187</v>
      </c>
      <c r="G218" s="407">
        <v>2153</v>
      </c>
      <c r="H218" s="407">
        <v>2152</v>
      </c>
      <c r="I218" s="407">
        <v>2152</v>
      </c>
      <c r="J218" s="407">
        <v>2083</v>
      </c>
      <c r="K218" s="408">
        <v>2112</v>
      </c>
    </row>
    <row r="219" spans="1:11">
      <c r="A219" s="409" t="s">
        <v>622</v>
      </c>
      <c r="B219" s="410"/>
      <c r="C219" s="411">
        <v>3</v>
      </c>
      <c r="D219" s="411">
        <v>85</v>
      </c>
      <c r="E219" s="411">
        <v>85</v>
      </c>
      <c r="F219" s="411">
        <v>85</v>
      </c>
      <c r="G219" s="411">
        <v>82</v>
      </c>
      <c r="H219" s="411">
        <v>82</v>
      </c>
      <c r="I219" s="411">
        <v>82</v>
      </c>
      <c r="J219" s="411">
        <v>13</v>
      </c>
      <c r="K219" s="412">
        <v>0</v>
      </c>
    </row>
    <row r="220" spans="1:11">
      <c r="A220" s="378" t="s">
        <v>623</v>
      </c>
      <c r="B220" s="413"/>
      <c r="C220" s="414"/>
      <c r="D220" s="414"/>
      <c r="E220" s="414"/>
      <c r="F220" s="414"/>
      <c r="G220" s="414"/>
      <c r="H220" s="415"/>
      <c r="I220" s="415"/>
      <c r="J220" s="415"/>
      <c r="K220" s="416"/>
    </row>
    <row r="221" spans="1:11">
      <c r="A221" s="379" t="s">
        <v>624</v>
      </c>
      <c r="B221" s="393">
        <v>1</v>
      </c>
      <c r="C221" s="394">
        <v>1</v>
      </c>
      <c r="D221" s="394">
        <v>1</v>
      </c>
      <c r="E221" s="394">
        <v>1</v>
      </c>
      <c r="F221" s="394">
        <v>1</v>
      </c>
      <c r="G221" s="394">
        <v>1</v>
      </c>
      <c r="H221" s="394">
        <v>1</v>
      </c>
      <c r="I221" s="394">
        <v>1</v>
      </c>
      <c r="J221" s="394">
        <v>1</v>
      </c>
      <c r="K221" s="395">
        <v>1</v>
      </c>
    </row>
    <row r="222" spans="1:11">
      <c r="A222" s="396" t="s">
        <v>625</v>
      </c>
      <c r="B222" s="393">
        <v>144</v>
      </c>
      <c r="C222" s="394">
        <v>144</v>
      </c>
      <c r="D222" s="394">
        <v>144</v>
      </c>
      <c r="E222" s="394">
        <v>144</v>
      </c>
      <c r="F222" s="394">
        <v>144</v>
      </c>
      <c r="G222" s="394">
        <v>144</v>
      </c>
      <c r="H222" s="394">
        <v>144</v>
      </c>
      <c r="I222" s="394">
        <v>144</v>
      </c>
      <c r="J222" s="394">
        <v>144</v>
      </c>
      <c r="K222" s="395">
        <v>204</v>
      </c>
    </row>
    <row r="223" spans="1:11">
      <c r="A223" s="396" t="s">
        <v>626</v>
      </c>
      <c r="B223" s="393">
        <v>589</v>
      </c>
      <c r="C223" s="394">
        <v>589</v>
      </c>
      <c r="D223" s="394">
        <v>563</v>
      </c>
      <c r="E223" s="394">
        <v>568</v>
      </c>
      <c r="F223" s="394">
        <v>556</v>
      </c>
      <c r="G223" s="394">
        <v>556</v>
      </c>
      <c r="H223" s="394">
        <v>589</v>
      </c>
      <c r="I223" s="394">
        <v>589</v>
      </c>
      <c r="J223" s="394">
        <v>589</v>
      </c>
      <c r="K223" s="395">
        <v>589</v>
      </c>
    </row>
    <row r="224" spans="1:11">
      <c r="A224" s="396" t="s">
        <v>627</v>
      </c>
      <c r="B224" s="393">
        <v>1524</v>
      </c>
      <c r="C224" s="394">
        <v>1523</v>
      </c>
      <c r="D224" s="394">
        <v>1512</v>
      </c>
      <c r="E224" s="394">
        <v>1510</v>
      </c>
      <c r="F224" s="394">
        <v>1510</v>
      </c>
      <c r="G224" s="394">
        <v>1509</v>
      </c>
      <c r="H224" s="394">
        <v>1509</v>
      </c>
      <c r="I224" s="394">
        <v>1511</v>
      </c>
      <c r="J224" s="394">
        <v>1510</v>
      </c>
      <c r="K224" s="395">
        <v>1508</v>
      </c>
    </row>
    <row r="225" spans="1:11">
      <c r="A225" s="396" t="s">
        <v>628</v>
      </c>
      <c r="B225" s="393">
        <v>2142</v>
      </c>
      <c r="C225" s="394">
        <v>2172</v>
      </c>
      <c r="D225" s="394">
        <v>2167</v>
      </c>
      <c r="E225" s="394">
        <v>2303</v>
      </c>
      <c r="F225" s="394">
        <v>2287</v>
      </c>
      <c r="G225" s="394">
        <v>2287</v>
      </c>
      <c r="H225" s="394">
        <v>2303</v>
      </c>
      <c r="I225" s="394">
        <v>2302</v>
      </c>
      <c r="J225" s="394">
        <v>2302</v>
      </c>
      <c r="K225" s="395">
        <v>2300</v>
      </c>
    </row>
    <row r="226" spans="1:11">
      <c r="A226" s="396" t="s">
        <v>629</v>
      </c>
      <c r="B226" s="393">
        <v>0</v>
      </c>
      <c r="C226" s="394">
        <v>0</v>
      </c>
      <c r="D226" s="394">
        <v>0</v>
      </c>
      <c r="E226" s="394">
        <v>0</v>
      </c>
      <c r="F226" s="394">
        <v>0</v>
      </c>
      <c r="G226" s="394">
        <v>0</v>
      </c>
      <c r="H226" s="394">
        <v>0</v>
      </c>
      <c r="I226" s="394">
        <v>0</v>
      </c>
      <c r="J226" s="394">
        <v>0</v>
      </c>
      <c r="K226" s="395">
        <v>0</v>
      </c>
    </row>
    <row r="227" spans="1:11">
      <c r="A227" s="396" t="s">
        <v>630</v>
      </c>
      <c r="B227" s="393">
        <v>536</v>
      </c>
      <c r="C227" s="394">
        <v>454</v>
      </c>
      <c r="D227" s="394">
        <v>454</v>
      </c>
      <c r="E227" s="394">
        <v>454</v>
      </c>
      <c r="F227" s="394">
        <v>454</v>
      </c>
      <c r="G227" s="394">
        <v>454</v>
      </c>
      <c r="H227" s="394">
        <v>461</v>
      </c>
      <c r="I227" s="394">
        <v>422</v>
      </c>
      <c r="J227" s="394">
        <v>419</v>
      </c>
      <c r="K227" s="395">
        <v>415</v>
      </c>
    </row>
    <row r="228" spans="1:11">
      <c r="A228" s="398" t="s">
        <v>631</v>
      </c>
      <c r="B228" s="399">
        <v>4936</v>
      </c>
      <c r="C228" s="400">
        <v>4883</v>
      </c>
      <c r="D228" s="400">
        <v>4841</v>
      </c>
      <c r="E228" s="400">
        <v>4980</v>
      </c>
      <c r="F228" s="400">
        <v>4952</v>
      </c>
      <c r="G228" s="400">
        <v>4951</v>
      </c>
      <c r="H228" s="400">
        <v>5007</v>
      </c>
      <c r="I228" s="400">
        <v>4969</v>
      </c>
      <c r="J228" s="400">
        <v>4965</v>
      </c>
      <c r="K228" s="401">
        <v>5017</v>
      </c>
    </row>
    <row r="229" spans="1:11">
      <c r="A229" s="417" t="s">
        <v>632</v>
      </c>
      <c r="B229" s="393"/>
      <c r="C229" s="394"/>
      <c r="D229" s="394">
        <v>257</v>
      </c>
      <c r="E229" s="394">
        <v>257</v>
      </c>
      <c r="F229" s="394">
        <v>257</v>
      </c>
      <c r="G229" s="394">
        <v>257</v>
      </c>
      <c r="H229" s="394">
        <v>266</v>
      </c>
      <c r="I229" s="394">
        <v>260</v>
      </c>
      <c r="J229" s="394">
        <v>261</v>
      </c>
      <c r="K229" s="395">
        <v>259</v>
      </c>
    </row>
    <row r="230" spans="1:11">
      <c r="A230" s="418" t="s">
        <v>633</v>
      </c>
      <c r="B230" s="393"/>
      <c r="C230" s="394"/>
      <c r="D230" s="394">
        <v>4584</v>
      </c>
      <c r="E230" s="394">
        <v>4723</v>
      </c>
      <c r="F230" s="394">
        <v>4695</v>
      </c>
      <c r="G230" s="394">
        <v>4694</v>
      </c>
      <c r="H230" s="394">
        <v>4741</v>
      </c>
      <c r="I230" s="394">
        <v>4709</v>
      </c>
      <c r="J230" s="394">
        <v>4704</v>
      </c>
      <c r="K230" s="395">
        <v>4758</v>
      </c>
    </row>
    <row r="231" spans="1:11">
      <c r="A231" s="874" t="s">
        <v>634</v>
      </c>
      <c r="B231" s="393"/>
      <c r="C231" s="394">
        <v>274</v>
      </c>
      <c r="D231" s="394">
        <v>273</v>
      </c>
      <c r="E231" s="394">
        <v>271</v>
      </c>
      <c r="F231" s="394">
        <v>271</v>
      </c>
      <c r="G231" s="394">
        <v>271</v>
      </c>
      <c r="H231" s="394">
        <v>273</v>
      </c>
      <c r="I231" s="394">
        <v>274</v>
      </c>
      <c r="J231" s="394">
        <v>274</v>
      </c>
      <c r="K231" s="395">
        <v>273</v>
      </c>
    </row>
    <row r="232" spans="1:11">
      <c r="A232" s="875" t="s">
        <v>646</v>
      </c>
      <c r="B232" s="876"/>
      <c r="C232" s="876"/>
      <c r="D232" s="876"/>
      <c r="E232" s="876"/>
      <c r="F232" s="876"/>
      <c r="G232" s="876"/>
      <c r="H232" s="876"/>
      <c r="I232" s="876"/>
      <c r="J232" s="876"/>
      <c r="K232" s="889"/>
    </row>
    <row r="233" spans="1:11">
      <c r="A233" s="878" t="s">
        <v>647</v>
      </c>
      <c r="B233" s="394">
        <v>0</v>
      </c>
      <c r="C233" s="394">
        <v>0</v>
      </c>
      <c r="D233" s="394">
        <v>0</v>
      </c>
      <c r="E233" s="394">
        <v>0</v>
      </c>
      <c r="F233" s="394">
        <v>0</v>
      </c>
      <c r="G233" s="394">
        <v>0</v>
      </c>
      <c r="H233" s="394">
        <v>2</v>
      </c>
      <c r="I233" s="394">
        <v>3</v>
      </c>
      <c r="J233" s="394">
        <v>5</v>
      </c>
      <c r="K233" s="470">
        <v>7</v>
      </c>
    </row>
    <row r="234" spans="1:11">
      <c r="A234" s="878" t="s">
        <v>648</v>
      </c>
      <c r="B234" s="827">
        <v>0</v>
      </c>
      <c r="C234" s="827">
        <v>0</v>
      </c>
      <c r="D234" s="827">
        <v>0</v>
      </c>
      <c r="E234" s="827">
        <v>0</v>
      </c>
      <c r="F234" s="827">
        <v>0</v>
      </c>
      <c r="G234" s="827">
        <v>0</v>
      </c>
      <c r="H234" s="827">
        <v>28</v>
      </c>
      <c r="I234" s="827">
        <v>37</v>
      </c>
      <c r="J234" s="827">
        <v>39</v>
      </c>
      <c r="K234" s="890">
        <v>40</v>
      </c>
    </row>
    <row r="235" spans="1:11">
      <c r="A235" s="878" t="s">
        <v>649</v>
      </c>
      <c r="B235" s="827">
        <v>0</v>
      </c>
      <c r="C235" s="827">
        <v>0</v>
      </c>
      <c r="D235" s="827">
        <v>0</v>
      </c>
      <c r="E235" s="827">
        <v>0</v>
      </c>
      <c r="F235" s="827">
        <v>0</v>
      </c>
      <c r="G235" s="827">
        <v>0</v>
      </c>
      <c r="H235" s="827">
        <v>0</v>
      </c>
      <c r="I235" s="827">
        <v>7</v>
      </c>
      <c r="J235" s="827">
        <v>7</v>
      </c>
      <c r="K235" s="890">
        <v>7</v>
      </c>
    </row>
    <row r="236" spans="1:11">
      <c r="A236" s="878" t="s">
        <v>650</v>
      </c>
      <c r="B236" s="827">
        <v>0</v>
      </c>
      <c r="C236" s="827">
        <v>0</v>
      </c>
      <c r="D236" s="827">
        <v>0</v>
      </c>
      <c r="E236" s="827">
        <v>0</v>
      </c>
      <c r="F236" s="827">
        <v>0</v>
      </c>
      <c r="G236" s="827">
        <v>0</v>
      </c>
      <c r="H236" s="827">
        <v>0</v>
      </c>
      <c r="I236" s="827">
        <v>0</v>
      </c>
      <c r="J236" s="827">
        <v>0</v>
      </c>
      <c r="K236" s="890">
        <v>0</v>
      </c>
    </row>
    <row r="237" spans="1:11">
      <c r="A237" s="878" t="s">
        <v>651</v>
      </c>
      <c r="B237" s="827">
        <v>0</v>
      </c>
      <c r="C237" s="827">
        <v>0</v>
      </c>
      <c r="D237" s="827">
        <v>0</v>
      </c>
      <c r="E237" s="827">
        <v>0</v>
      </c>
      <c r="F237" s="827">
        <v>0</v>
      </c>
      <c r="G237" s="827">
        <v>0</v>
      </c>
      <c r="H237" s="827">
        <v>4</v>
      </c>
      <c r="I237" s="827">
        <v>34</v>
      </c>
      <c r="J237" s="827">
        <v>35</v>
      </c>
      <c r="K237" s="890">
        <v>35</v>
      </c>
    </row>
    <row r="238" spans="1:11">
      <c r="A238" s="878" t="s">
        <v>652</v>
      </c>
      <c r="B238" s="827">
        <v>0</v>
      </c>
      <c r="C238" s="827">
        <v>0</v>
      </c>
      <c r="D238" s="827">
        <v>0</v>
      </c>
      <c r="E238" s="827">
        <v>0</v>
      </c>
      <c r="F238" s="827">
        <v>0</v>
      </c>
      <c r="G238" s="827">
        <v>0</v>
      </c>
      <c r="H238" s="827">
        <v>0</v>
      </c>
      <c r="I238" s="827">
        <v>0</v>
      </c>
      <c r="J238" s="827">
        <v>3</v>
      </c>
      <c r="K238" s="890">
        <v>3</v>
      </c>
    </row>
    <row r="239" spans="1:11">
      <c r="A239" s="878" t="s">
        <v>653</v>
      </c>
      <c r="B239" s="827">
        <v>0</v>
      </c>
      <c r="C239" s="827">
        <v>0</v>
      </c>
      <c r="D239" s="827">
        <v>0</v>
      </c>
      <c r="E239" s="827">
        <v>0</v>
      </c>
      <c r="F239" s="827">
        <v>0</v>
      </c>
      <c r="G239" s="827">
        <v>0</v>
      </c>
      <c r="H239" s="827">
        <v>0</v>
      </c>
      <c r="I239" s="827">
        <v>0</v>
      </c>
      <c r="J239" s="827">
        <v>0</v>
      </c>
      <c r="K239" s="890">
        <v>0</v>
      </c>
    </row>
    <row r="240" spans="1:11">
      <c r="A240" s="878" t="s">
        <v>654</v>
      </c>
      <c r="B240" s="827">
        <v>0</v>
      </c>
      <c r="C240" s="827">
        <v>0</v>
      </c>
      <c r="D240" s="827">
        <v>0</v>
      </c>
      <c r="E240" s="827">
        <v>0</v>
      </c>
      <c r="F240" s="827">
        <v>0</v>
      </c>
      <c r="G240" s="827">
        <v>0</v>
      </c>
      <c r="H240" s="827">
        <v>2</v>
      </c>
      <c r="I240" s="827">
        <v>3</v>
      </c>
      <c r="J240" s="827">
        <v>4</v>
      </c>
      <c r="K240" s="890">
        <v>0</v>
      </c>
    </row>
    <row r="241" spans="1:11">
      <c r="A241" s="878" t="s">
        <v>655</v>
      </c>
      <c r="B241" s="827">
        <v>0</v>
      </c>
      <c r="C241" s="827">
        <v>0</v>
      </c>
      <c r="D241" s="827">
        <v>0</v>
      </c>
      <c r="E241" s="827">
        <v>0</v>
      </c>
      <c r="F241" s="827">
        <v>0</v>
      </c>
      <c r="G241" s="827">
        <v>0</v>
      </c>
      <c r="H241" s="827">
        <v>0</v>
      </c>
      <c r="I241" s="827">
        <v>0</v>
      </c>
      <c r="J241" s="827">
        <v>0</v>
      </c>
      <c r="K241" s="890">
        <v>0</v>
      </c>
    </row>
    <row r="242" spans="1:11">
      <c r="A242" s="878" t="s">
        <v>656</v>
      </c>
      <c r="B242" s="827">
        <v>0</v>
      </c>
      <c r="C242" s="827">
        <v>0</v>
      </c>
      <c r="D242" s="827">
        <v>0</v>
      </c>
      <c r="E242" s="827">
        <v>0</v>
      </c>
      <c r="F242" s="827">
        <v>0</v>
      </c>
      <c r="G242" s="827">
        <v>0</v>
      </c>
      <c r="H242" s="827">
        <v>0</v>
      </c>
      <c r="I242" s="827">
        <v>0</v>
      </c>
      <c r="J242" s="827">
        <v>0</v>
      </c>
      <c r="K242" s="890">
        <v>0</v>
      </c>
    </row>
    <row r="243" spans="1:11">
      <c r="A243" s="883" t="s">
        <v>657</v>
      </c>
      <c r="B243" s="891">
        <v>0</v>
      </c>
      <c r="C243" s="891">
        <v>0</v>
      </c>
      <c r="D243" s="891">
        <v>0</v>
      </c>
      <c r="E243" s="891">
        <v>0</v>
      </c>
      <c r="F243" s="891">
        <v>0</v>
      </c>
      <c r="G243" s="891">
        <v>0</v>
      </c>
      <c r="H243" s="891">
        <v>36</v>
      </c>
      <c r="I243" s="891">
        <v>84</v>
      </c>
      <c r="J243" s="891">
        <v>93</v>
      </c>
      <c r="K243" s="892">
        <v>92</v>
      </c>
    </row>
    <row r="244" spans="1:11">
      <c r="A244" s="426"/>
      <c r="B244" s="394"/>
      <c r="C244" s="394"/>
      <c r="D244" s="394"/>
      <c r="E244" s="394"/>
      <c r="F244" s="394"/>
      <c r="G244" s="394"/>
      <c r="H244" s="394"/>
      <c r="I244" s="394"/>
      <c r="J244" s="221"/>
      <c r="K244" s="827"/>
    </row>
    <row r="245" spans="1:11">
      <c r="A245" s="426"/>
      <c r="B245" s="394"/>
      <c r="C245" s="394"/>
      <c r="D245" s="394"/>
      <c r="E245" s="394"/>
      <c r="F245" s="394"/>
      <c r="G245" s="394"/>
      <c r="H245" s="394"/>
      <c r="I245" s="394"/>
      <c r="J245" s="221"/>
      <c r="K245" s="827"/>
    </row>
    <row r="246" spans="1:11">
      <c r="A246" s="427" t="s">
        <v>643</v>
      </c>
      <c r="B246" s="428"/>
      <c r="C246" s="428"/>
      <c r="D246" s="428"/>
      <c r="E246" s="428"/>
      <c r="F246" s="13"/>
      <c r="G246" s="429"/>
      <c r="H246" s="429"/>
      <c r="I246" s="221"/>
      <c r="J246" s="827"/>
      <c r="K246" s="888" t="s">
        <v>835</v>
      </c>
    </row>
    <row r="247" spans="1:11">
      <c r="A247" s="385"/>
      <c r="B247" s="386">
        <v>2012</v>
      </c>
      <c r="C247" s="387">
        <v>2013</v>
      </c>
      <c r="D247" s="387">
        <v>2014</v>
      </c>
      <c r="E247" s="387">
        <v>2015</v>
      </c>
      <c r="F247" s="387">
        <v>2016</v>
      </c>
      <c r="G247" s="387">
        <v>2017</v>
      </c>
      <c r="H247" s="387">
        <v>2018</v>
      </c>
      <c r="I247" s="387">
        <v>2019</v>
      </c>
      <c r="J247" s="387">
        <v>2020</v>
      </c>
      <c r="K247" s="388">
        <v>2021</v>
      </c>
    </row>
    <row r="248" spans="1:11">
      <c r="A248" s="378" t="s">
        <v>596</v>
      </c>
      <c r="B248" s="389"/>
      <c r="C248" s="390"/>
      <c r="D248" s="390"/>
      <c r="E248" s="391"/>
      <c r="F248" s="391"/>
      <c r="G248" s="390"/>
      <c r="H248" s="390"/>
      <c r="I248" s="390"/>
      <c r="J248" s="390"/>
      <c r="K248" s="392"/>
    </row>
    <row r="249" spans="1:11">
      <c r="A249" s="379" t="s">
        <v>597</v>
      </c>
      <c r="B249" s="393">
        <v>519</v>
      </c>
      <c r="C249" s="394">
        <v>591</v>
      </c>
      <c r="D249" s="394">
        <v>730</v>
      </c>
      <c r="E249" s="394">
        <v>967</v>
      </c>
      <c r="F249" s="394">
        <v>1215</v>
      </c>
      <c r="G249" s="394">
        <v>1381</v>
      </c>
      <c r="H249" s="394">
        <v>1620</v>
      </c>
      <c r="I249" s="394">
        <v>1717</v>
      </c>
      <c r="J249" s="394">
        <v>1747</v>
      </c>
      <c r="K249" s="395">
        <v>1746</v>
      </c>
    </row>
    <row r="250" spans="1:11">
      <c r="A250" s="396" t="s">
        <v>598</v>
      </c>
      <c r="B250" s="393">
        <v>66</v>
      </c>
      <c r="C250" s="394">
        <v>66</v>
      </c>
      <c r="D250" s="394">
        <v>66</v>
      </c>
      <c r="E250" s="394">
        <v>66</v>
      </c>
      <c r="F250" s="394">
        <v>66</v>
      </c>
      <c r="G250" s="394">
        <v>66</v>
      </c>
      <c r="H250" s="394">
        <v>66</v>
      </c>
      <c r="I250" s="394">
        <v>66</v>
      </c>
      <c r="J250" s="394">
        <v>66</v>
      </c>
      <c r="K250" s="395">
        <v>66</v>
      </c>
    </row>
    <row r="251" spans="1:11">
      <c r="A251" s="396" t="s">
        <v>599</v>
      </c>
      <c r="B251" s="393">
        <v>144</v>
      </c>
      <c r="C251" s="394">
        <v>144</v>
      </c>
      <c r="D251" s="394">
        <v>222</v>
      </c>
      <c r="E251" s="394">
        <v>340</v>
      </c>
      <c r="F251" s="394">
        <v>414</v>
      </c>
      <c r="G251" s="394">
        <v>484</v>
      </c>
      <c r="H251" s="394">
        <v>510</v>
      </c>
      <c r="I251" s="394">
        <v>546</v>
      </c>
      <c r="J251" s="394">
        <v>542</v>
      </c>
      <c r="K251" s="395">
        <v>542</v>
      </c>
    </row>
    <row r="252" spans="1:11">
      <c r="A252" s="396" t="s">
        <v>600</v>
      </c>
      <c r="B252" s="393">
        <v>26</v>
      </c>
      <c r="C252" s="394">
        <v>26</v>
      </c>
      <c r="D252" s="394">
        <v>26</v>
      </c>
      <c r="E252" s="394">
        <v>26</v>
      </c>
      <c r="F252" s="394">
        <v>26</v>
      </c>
      <c r="G252" s="394">
        <v>26</v>
      </c>
      <c r="H252" s="394">
        <v>26</v>
      </c>
      <c r="I252" s="394">
        <v>26</v>
      </c>
      <c r="J252" s="394">
        <v>26</v>
      </c>
      <c r="K252" s="395">
        <v>10</v>
      </c>
    </row>
    <row r="253" spans="1:11">
      <c r="A253" s="396" t="s">
        <v>601</v>
      </c>
      <c r="B253" s="393">
        <v>12</v>
      </c>
      <c r="C253" s="394">
        <v>74</v>
      </c>
      <c r="D253" s="394">
        <v>74</v>
      </c>
      <c r="E253" s="394">
        <v>75</v>
      </c>
      <c r="F253" s="394">
        <v>75</v>
      </c>
      <c r="G253" s="394">
        <v>75</v>
      </c>
      <c r="H253" s="394">
        <v>75</v>
      </c>
      <c r="I253" s="394">
        <v>76</v>
      </c>
      <c r="J253" s="394">
        <v>76</v>
      </c>
      <c r="K253" s="395">
        <v>75</v>
      </c>
    </row>
    <row r="254" spans="1:11">
      <c r="A254" s="396" t="s">
        <v>602</v>
      </c>
      <c r="B254" s="393">
        <v>236</v>
      </c>
      <c r="C254" s="394">
        <v>260</v>
      </c>
      <c r="D254" s="394">
        <v>278</v>
      </c>
      <c r="E254" s="394">
        <v>291</v>
      </c>
      <c r="F254" s="394">
        <v>316</v>
      </c>
      <c r="G254" s="394">
        <v>331</v>
      </c>
      <c r="H254" s="394">
        <v>366</v>
      </c>
      <c r="I254" s="394">
        <v>382</v>
      </c>
      <c r="J254" s="394">
        <v>402</v>
      </c>
      <c r="K254" s="395">
        <v>402</v>
      </c>
    </row>
    <row r="255" spans="1:11">
      <c r="A255" s="396" t="s">
        <v>603</v>
      </c>
      <c r="B255" s="393">
        <v>30</v>
      </c>
      <c r="C255" s="394">
        <v>75</v>
      </c>
      <c r="D255" s="394">
        <v>109</v>
      </c>
      <c r="E255" s="394">
        <v>116</v>
      </c>
      <c r="F255" s="394">
        <v>116</v>
      </c>
      <c r="G255" s="394">
        <v>116</v>
      </c>
      <c r="H255" s="394">
        <v>116</v>
      </c>
      <c r="I255" s="394">
        <v>115</v>
      </c>
      <c r="J255" s="394">
        <v>115</v>
      </c>
      <c r="K255" s="395">
        <v>110</v>
      </c>
    </row>
    <row r="256" spans="1:11">
      <c r="A256" s="396" t="s">
        <v>861</v>
      </c>
      <c r="B256" s="393">
        <v>0</v>
      </c>
      <c r="C256" s="394">
        <v>0</v>
      </c>
      <c r="D256" s="394">
        <v>0</v>
      </c>
      <c r="E256" s="394">
        <v>0</v>
      </c>
      <c r="F256" s="394">
        <v>0</v>
      </c>
      <c r="G256" s="394">
        <v>0</v>
      </c>
      <c r="H256" s="394">
        <v>0</v>
      </c>
      <c r="I256" s="394">
        <v>0</v>
      </c>
      <c r="J256" s="394">
        <v>0</v>
      </c>
      <c r="K256" s="395">
        <v>0</v>
      </c>
    </row>
    <row r="257" spans="1:11">
      <c r="A257" s="396" t="s">
        <v>604</v>
      </c>
      <c r="B257" s="393">
        <v>118</v>
      </c>
      <c r="C257" s="394">
        <v>146</v>
      </c>
      <c r="D257" s="394">
        <v>173</v>
      </c>
      <c r="E257" s="394">
        <v>196</v>
      </c>
      <c r="F257" s="394">
        <v>213</v>
      </c>
      <c r="G257" s="394">
        <v>243</v>
      </c>
      <c r="H257" s="394">
        <v>265</v>
      </c>
      <c r="I257" s="394">
        <v>287</v>
      </c>
      <c r="J257" s="394">
        <v>293</v>
      </c>
      <c r="K257" s="395">
        <v>281</v>
      </c>
    </row>
    <row r="258" spans="1:11">
      <c r="A258" s="397" t="s">
        <v>605</v>
      </c>
      <c r="B258" s="393">
        <v>88</v>
      </c>
      <c r="C258" s="394">
        <v>98</v>
      </c>
      <c r="D258" s="394">
        <v>114</v>
      </c>
      <c r="E258" s="394">
        <v>120</v>
      </c>
      <c r="F258" s="394">
        <v>120</v>
      </c>
      <c r="G258" s="394">
        <v>150</v>
      </c>
      <c r="H258" s="394">
        <v>150</v>
      </c>
      <c r="I258" s="394">
        <v>180</v>
      </c>
      <c r="J258" s="394">
        <v>180</v>
      </c>
      <c r="K258" s="395">
        <v>180</v>
      </c>
    </row>
    <row r="259" spans="1:11">
      <c r="A259" s="398" t="s">
        <v>606</v>
      </c>
      <c r="B259" s="399">
        <v>1239</v>
      </c>
      <c r="C259" s="400">
        <v>1480</v>
      </c>
      <c r="D259" s="400">
        <v>1792</v>
      </c>
      <c r="E259" s="400">
        <v>2197</v>
      </c>
      <c r="F259" s="400">
        <v>2561</v>
      </c>
      <c r="G259" s="400">
        <v>2872</v>
      </c>
      <c r="H259" s="400">
        <v>3194</v>
      </c>
      <c r="I259" s="400">
        <v>3395</v>
      </c>
      <c r="J259" s="400">
        <v>3447</v>
      </c>
      <c r="K259" s="401">
        <v>3412</v>
      </c>
    </row>
    <row r="260" spans="1:11">
      <c r="A260" s="378" t="s">
        <v>607</v>
      </c>
      <c r="B260" s="402"/>
      <c r="C260" s="403"/>
      <c r="D260" s="403"/>
      <c r="E260" s="403"/>
      <c r="F260" s="403"/>
      <c r="G260" s="403"/>
      <c r="H260" s="404"/>
      <c r="I260" s="404"/>
      <c r="J260" s="404"/>
      <c r="K260" s="405"/>
    </row>
    <row r="261" spans="1:11">
      <c r="A261" s="379" t="s">
        <v>608</v>
      </c>
      <c r="B261" s="393">
        <v>0</v>
      </c>
      <c r="C261" s="394">
        <v>0</v>
      </c>
      <c r="D261" s="394">
        <v>0</v>
      </c>
      <c r="E261" s="394">
        <v>0</v>
      </c>
      <c r="F261" s="394">
        <v>0</v>
      </c>
      <c r="G261" s="394">
        <v>0</v>
      </c>
      <c r="H261" s="394">
        <v>0</v>
      </c>
      <c r="I261" s="394">
        <v>0</v>
      </c>
      <c r="J261" s="394">
        <v>0</v>
      </c>
      <c r="K261" s="395">
        <v>0</v>
      </c>
    </row>
    <row r="262" spans="1:11">
      <c r="A262" s="396" t="s">
        <v>609</v>
      </c>
      <c r="B262" s="393">
        <v>0</v>
      </c>
      <c r="C262" s="394">
        <v>0</v>
      </c>
      <c r="D262" s="394">
        <v>0</v>
      </c>
      <c r="E262" s="394">
        <v>0</v>
      </c>
      <c r="F262" s="394">
        <v>0</v>
      </c>
      <c r="G262" s="394">
        <v>0</v>
      </c>
      <c r="H262" s="394">
        <v>0</v>
      </c>
      <c r="I262" s="394">
        <v>0</v>
      </c>
      <c r="J262" s="394">
        <v>0</v>
      </c>
      <c r="K262" s="395">
        <v>0</v>
      </c>
    </row>
    <row r="263" spans="1:11">
      <c r="A263" s="396" t="s">
        <v>862</v>
      </c>
      <c r="B263" s="393">
        <v>0</v>
      </c>
      <c r="C263" s="394">
        <v>0</v>
      </c>
      <c r="D263" s="394">
        <v>0</v>
      </c>
      <c r="E263" s="394">
        <v>0</v>
      </c>
      <c r="F263" s="394">
        <v>0</v>
      </c>
      <c r="G263" s="394">
        <v>0</v>
      </c>
      <c r="H263" s="394">
        <v>0</v>
      </c>
      <c r="I263" s="394">
        <v>0</v>
      </c>
      <c r="J263" s="394">
        <v>0</v>
      </c>
      <c r="K263" s="395">
        <v>0</v>
      </c>
    </row>
    <row r="264" spans="1:11">
      <c r="A264" s="396" t="s">
        <v>610</v>
      </c>
      <c r="B264" s="393">
        <v>0</v>
      </c>
      <c r="C264" s="394">
        <v>0</v>
      </c>
      <c r="D264" s="394">
        <v>0</v>
      </c>
      <c r="E264" s="394">
        <v>0</v>
      </c>
      <c r="F264" s="394">
        <v>0</v>
      </c>
      <c r="G264" s="394">
        <v>0</v>
      </c>
      <c r="H264" s="394">
        <v>0</v>
      </c>
      <c r="I264" s="394">
        <v>0</v>
      </c>
      <c r="J264" s="394">
        <v>0</v>
      </c>
      <c r="K264" s="395">
        <v>0</v>
      </c>
    </row>
    <row r="265" spans="1:11">
      <c r="A265" s="396" t="s">
        <v>611</v>
      </c>
      <c r="B265" s="393">
        <v>0</v>
      </c>
      <c r="C265" s="394">
        <v>0</v>
      </c>
      <c r="D265" s="394">
        <v>0</v>
      </c>
      <c r="E265" s="394">
        <v>0</v>
      </c>
      <c r="F265" s="394">
        <v>0</v>
      </c>
      <c r="G265" s="394">
        <v>0</v>
      </c>
      <c r="H265" s="394">
        <v>0</v>
      </c>
      <c r="I265" s="394">
        <v>0</v>
      </c>
      <c r="J265" s="394">
        <v>0</v>
      </c>
      <c r="K265" s="395">
        <v>0</v>
      </c>
    </row>
    <row r="266" spans="1:11">
      <c r="A266" s="396" t="s">
        <v>612</v>
      </c>
      <c r="B266" s="393">
        <v>0</v>
      </c>
      <c r="C266" s="394">
        <v>0</v>
      </c>
      <c r="D266" s="394">
        <v>0</v>
      </c>
      <c r="E266" s="394">
        <v>0</v>
      </c>
      <c r="F266" s="394">
        <v>0</v>
      </c>
      <c r="G266" s="394">
        <v>0</v>
      </c>
      <c r="H266" s="394">
        <v>0</v>
      </c>
      <c r="I266" s="394">
        <v>0</v>
      </c>
      <c r="J266" s="394">
        <v>0</v>
      </c>
      <c r="K266" s="395">
        <v>0</v>
      </c>
    </row>
    <row r="267" spans="1:11">
      <c r="A267" s="396" t="s">
        <v>613</v>
      </c>
      <c r="B267" s="393">
        <v>0</v>
      </c>
      <c r="C267" s="394">
        <v>0</v>
      </c>
      <c r="D267" s="394">
        <v>0</v>
      </c>
      <c r="E267" s="394">
        <v>0</v>
      </c>
      <c r="F267" s="394">
        <v>0</v>
      </c>
      <c r="G267" s="394">
        <v>0</v>
      </c>
      <c r="H267" s="394">
        <v>0</v>
      </c>
      <c r="I267" s="394">
        <v>0</v>
      </c>
      <c r="J267" s="394">
        <v>0</v>
      </c>
      <c r="K267" s="395">
        <v>0</v>
      </c>
    </row>
    <row r="268" spans="1:11">
      <c r="A268" s="396" t="s">
        <v>614</v>
      </c>
      <c r="B268" s="393">
        <v>0</v>
      </c>
      <c r="C268" s="394">
        <v>0</v>
      </c>
      <c r="D268" s="394">
        <v>0</v>
      </c>
      <c r="E268" s="394">
        <v>0</v>
      </c>
      <c r="F268" s="394">
        <v>0</v>
      </c>
      <c r="G268" s="394">
        <v>0</v>
      </c>
      <c r="H268" s="394">
        <v>0</v>
      </c>
      <c r="I268" s="394">
        <v>0</v>
      </c>
      <c r="J268" s="394">
        <v>0</v>
      </c>
      <c r="K268" s="395">
        <v>0</v>
      </c>
    </row>
    <row r="269" spans="1:11">
      <c r="A269" s="396" t="s">
        <v>863</v>
      </c>
      <c r="B269" s="393">
        <v>0</v>
      </c>
      <c r="C269" s="394">
        <v>19</v>
      </c>
      <c r="D269" s="394">
        <v>19</v>
      </c>
      <c r="E269" s="394">
        <v>19</v>
      </c>
      <c r="F269" s="394">
        <v>19</v>
      </c>
      <c r="G269" s="394">
        <v>19</v>
      </c>
      <c r="H269" s="394">
        <v>19</v>
      </c>
      <c r="I269" s="394">
        <v>19</v>
      </c>
      <c r="J269" s="394">
        <v>19</v>
      </c>
      <c r="K269" s="395">
        <v>19</v>
      </c>
    </row>
    <row r="270" spans="1:11">
      <c r="A270" s="396" t="s">
        <v>615</v>
      </c>
      <c r="B270" s="393">
        <v>44</v>
      </c>
      <c r="C270" s="394">
        <v>44</v>
      </c>
      <c r="D270" s="394">
        <v>44</v>
      </c>
      <c r="E270" s="394">
        <v>44</v>
      </c>
      <c r="F270" s="394">
        <v>44</v>
      </c>
      <c r="G270" s="394">
        <v>44</v>
      </c>
      <c r="H270" s="394">
        <v>44</v>
      </c>
      <c r="I270" s="394">
        <v>44</v>
      </c>
      <c r="J270" s="394">
        <v>44</v>
      </c>
      <c r="K270" s="395">
        <v>44</v>
      </c>
    </row>
    <row r="271" spans="1:11">
      <c r="A271" s="396" t="s">
        <v>616</v>
      </c>
      <c r="B271" s="393">
        <v>144</v>
      </c>
      <c r="C271" s="394">
        <v>144</v>
      </c>
      <c r="D271" s="394">
        <v>252</v>
      </c>
      <c r="E271" s="394">
        <v>414</v>
      </c>
      <c r="F271" s="394">
        <v>526</v>
      </c>
      <c r="G271" s="394">
        <v>652</v>
      </c>
      <c r="H271" s="394">
        <v>678</v>
      </c>
      <c r="I271" s="394">
        <v>732</v>
      </c>
      <c r="J271" s="394">
        <v>736</v>
      </c>
      <c r="K271" s="395">
        <v>736</v>
      </c>
    </row>
    <row r="272" spans="1:11">
      <c r="A272" s="396" t="s">
        <v>617</v>
      </c>
      <c r="B272" s="393">
        <v>1154</v>
      </c>
      <c r="C272" s="394">
        <v>1202</v>
      </c>
      <c r="D272" s="394">
        <v>1379</v>
      </c>
      <c r="E272" s="394">
        <v>1824</v>
      </c>
      <c r="F272" s="394">
        <v>2206</v>
      </c>
      <c r="G272" s="394">
        <v>2562</v>
      </c>
      <c r="H272" s="394">
        <v>3181</v>
      </c>
      <c r="I272" s="394">
        <v>3357</v>
      </c>
      <c r="J272" s="394">
        <v>3447</v>
      </c>
      <c r="K272" s="395">
        <v>3448</v>
      </c>
    </row>
    <row r="273" spans="1:11">
      <c r="A273" s="396" t="s">
        <v>618</v>
      </c>
      <c r="B273" s="393">
        <v>34</v>
      </c>
      <c r="C273" s="394">
        <v>34</v>
      </c>
      <c r="D273" s="394">
        <v>33</v>
      </c>
      <c r="E273" s="394">
        <v>33</v>
      </c>
      <c r="F273" s="394">
        <v>32</v>
      </c>
      <c r="G273" s="394">
        <v>32</v>
      </c>
      <c r="H273" s="394">
        <v>32</v>
      </c>
      <c r="I273" s="394">
        <v>31</v>
      </c>
      <c r="J273" s="394">
        <v>32</v>
      </c>
      <c r="K273" s="395">
        <v>22</v>
      </c>
    </row>
    <row r="274" spans="1:11">
      <c r="A274" s="396" t="s">
        <v>619</v>
      </c>
      <c r="B274" s="393">
        <v>472</v>
      </c>
      <c r="C274" s="394">
        <v>576</v>
      </c>
      <c r="D274" s="394">
        <v>688</v>
      </c>
      <c r="E274" s="394">
        <v>768</v>
      </c>
      <c r="F274" s="394">
        <v>840</v>
      </c>
      <c r="G274" s="394">
        <v>960</v>
      </c>
      <c r="H274" s="394">
        <v>1048</v>
      </c>
      <c r="I274" s="394">
        <v>1136</v>
      </c>
      <c r="J274" s="394">
        <v>1160</v>
      </c>
      <c r="K274" s="395">
        <v>1144</v>
      </c>
    </row>
    <row r="275" spans="1:11">
      <c r="A275" s="397" t="s">
        <v>620</v>
      </c>
      <c r="B275" s="393">
        <v>100</v>
      </c>
      <c r="C275" s="394">
        <v>110</v>
      </c>
      <c r="D275" s="394">
        <v>126</v>
      </c>
      <c r="E275" s="394">
        <v>132</v>
      </c>
      <c r="F275" s="394">
        <v>132</v>
      </c>
      <c r="G275" s="394">
        <v>162</v>
      </c>
      <c r="H275" s="394">
        <v>162</v>
      </c>
      <c r="I275" s="394">
        <v>192</v>
      </c>
      <c r="J275" s="394">
        <v>192</v>
      </c>
      <c r="K275" s="395">
        <v>192</v>
      </c>
    </row>
    <row r="276" spans="1:11">
      <c r="A276" s="398" t="s">
        <v>621</v>
      </c>
      <c r="B276" s="406">
        <v>1948</v>
      </c>
      <c r="C276" s="407">
        <v>2129</v>
      </c>
      <c r="D276" s="407">
        <v>2541</v>
      </c>
      <c r="E276" s="407">
        <v>3234</v>
      </c>
      <c r="F276" s="407">
        <v>3799</v>
      </c>
      <c r="G276" s="407">
        <v>4431</v>
      </c>
      <c r="H276" s="407">
        <v>5164</v>
      </c>
      <c r="I276" s="407">
        <v>5511</v>
      </c>
      <c r="J276" s="407">
        <v>5630</v>
      </c>
      <c r="K276" s="408">
        <v>5605</v>
      </c>
    </row>
    <row r="277" spans="1:11">
      <c r="A277" s="409" t="s">
        <v>622</v>
      </c>
      <c r="B277" s="410"/>
      <c r="C277" s="411">
        <v>0</v>
      </c>
      <c r="D277" s="411">
        <v>0</v>
      </c>
      <c r="E277" s="411">
        <v>0</v>
      </c>
      <c r="F277" s="411">
        <v>0</v>
      </c>
      <c r="G277" s="411">
        <v>0</v>
      </c>
      <c r="H277" s="411">
        <v>0</v>
      </c>
      <c r="I277" s="411">
        <v>0</v>
      </c>
      <c r="J277" s="411">
        <v>0</v>
      </c>
      <c r="K277" s="412">
        <v>0</v>
      </c>
    </row>
    <row r="278" spans="1:11">
      <c r="A278" s="378" t="s">
        <v>623</v>
      </c>
      <c r="B278" s="413"/>
      <c r="C278" s="414"/>
      <c r="D278" s="414"/>
      <c r="E278" s="414"/>
      <c r="F278" s="414"/>
      <c r="G278" s="414"/>
      <c r="H278" s="415"/>
      <c r="I278" s="415"/>
      <c r="J278" s="415"/>
      <c r="K278" s="416"/>
    </row>
    <row r="279" spans="1:11">
      <c r="A279" s="379" t="s">
        <v>624</v>
      </c>
      <c r="B279" s="393">
        <v>0</v>
      </c>
      <c r="C279" s="394">
        <v>0</v>
      </c>
      <c r="D279" s="394">
        <v>0</v>
      </c>
      <c r="E279" s="394">
        <v>0</v>
      </c>
      <c r="F279" s="394">
        <v>0</v>
      </c>
      <c r="G279" s="394">
        <v>0</v>
      </c>
      <c r="H279" s="394">
        <v>0</v>
      </c>
      <c r="I279" s="394">
        <v>0</v>
      </c>
      <c r="J279" s="394">
        <v>0</v>
      </c>
      <c r="K279" s="395">
        <v>0</v>
      </c>
    </row>
    <row r="280" spans="1:11">
      <c r="A280" s="396" t="s">
        <v>625</v>
      </c>
      <c r="B280" s="393">
        <v>80</v>
      </c>
      <c r="C280" s="394">
        <v>250</v>
      </c>
      <c r="D280" s="394">
        <v>383</v>
      </c>
      <c r="E280" s="394">
        <v>700</v>
      </c>
      <c r="F280" s="394">
        <v>924</v>
      </c>
      <c r="G280" s="394">
        <v>1108</v>
      </c>
      <c r="H280" s="394">
        <v>1419</v>
      </c>
      <c r="I280" s="394">
        <v>1513</v>
      </c>
      <c r="J280" s="394">
        <v>1548</v>
      </c>
      <c r="K280" s="395">
        <v>1548</v>
      </c>
    </row>
    <row r="281" spans="1:11">
      <c r="A281" s="396" t="s">
        <v>626</v>
      </c>
      <c r="B281" s="393">
        <v>36</v>
      </c>
      <c r="C281" s="394">
        <v>277</v>
      </c>
      <c r="D281" s="394">
        <v>347</v>
      </c>
      <c r="E281" s="394">
        <v>713</v>
      </c>
      <c r="F281" s="394">
        <v>744</v>
      </c>
      <c r="G281" s="394">
        <v>834</v>
      </c>
      <c r="H281" s="394">
        <v>830</v>
      </c>
      <c r="I281" s="394">
        <v>963</v>
      </c>
      <c r="J281" s="394">
        <v>860</v>
      </c>
      <c r="K281" s="395">
        <v>860</v>
      </c>
    </row>
    <row r="282" spans="1:11">
      <c r="A282" s="396" t="s">
        <v>627</v>
      </c>
      <c r="B282" s="393">
        <v>222</v>
      </c>
      <c r="C282" s="394">
        <v>333</v>
      </c>
      <c r="D282" s="394">
        <v>534</v>
      </c>
      <c r="E282" s="394">
        <v>693</v>
      </c>
      <c r="F282" s="394">
        <v>1073</v>
      </c>
      <c r="G282" s="394">
        <v>1273</v>
      </c>
      <c r="H282" s="394">
        <v>1473</v>
      </c>
      <c r="I282" s="394">
        <v>2093</v>
      </c>
      <c r="J282" s="394">
        <v>2238</v>
      </c>
      <c r="K282" s="395">
        <v>2197</v>
      </c>
    </row>
    <row r="283" spans="1:11">
      <c r="A283" s="396" t="s">
        <v>628</v>
      </c>
      <c r="B283" s="393">
        <v>41</v>
      </c>
      <c r="C283" s="394">
        <v>519</v>
      </c>
      <c r="D283" s="394">
        <v>691</v>
      </c>
      <c r="E283" s="394">
        <v>729</v>
      </c>
      <c r="F283" s="394">
        <v>884</v>
      </c>
      <c r="G283" s="394">
        <v>1006</v>
      </c>
      <c r="H283" s="394">
        <v>1104</v>
      </c>
      <c r="I283" s="394">
        <v>1201</v>
      </c>
      <c r="J283" s="394">
        <v>1201</v>
      </c>
      <c r="K283" s="395">
        <v>1196</v>
      </c>
    </row>
    <row r="284" spans="1:11">
      <c r="A284" s="396" t="s">
        <v>629</v>
      </c>
      <c r="B284" s="393">
        <v>0</v>
      </c>
      <c r="C284" s="394">
        <v>0</v>
      </c>
      <c r="D284" s="394">
        <v>0</v>
      </c>
      <c r="E284" s="394">
        <v>0</v>
      </c>
      <c r="F284" s="394">
        <v>0</v>
      </c>
      <c r="G284" s="394">
        <v>0</v>
      </c>
      <c r="H284" s="394">
        <v>0</v>
      </c>
      <c r="I284" s="394">
        <v>0</v>
      </c>
      <c r="J284" s="394">
        <v>0</v>
      </c>
      <c r="K284" s="395">
        <v>0</v>
      </c>
    </row>
    <row r="285" spans="1:11">
      <c r="A285" s="396" t="s">
        <v>630</v>
      </c>
      <c r="B285" s="393">
        <v>51</v>
      </c>
      <c r="C285" s="394">
        <v>143</v>
      </c>
      <c r="D285" s="394">
        <v>239</v>
      </c>
      <c r="E285" s="394">
        <v>271</v>
      </c>
      <c r="F285" s="394">
        <v>270</v>
      </c>
      <c r="G285" s="394">
        <v>270</v>
      </c>
      <c r="H285" s="394">
        <v>275</v>
      </c>
      <c r="I285" s="394">
        <v>267</v>
      </c>
      <c r="J285" s="394">
        <v>267</v>
      </c>
      <c r="K285" s="395">
        <v>260</v>
      </c>
    </row>
    <row r="286" spans="1:11">
      <c r="A286" s="398" t="s">
        <v>631</v>
      </c>
      <c r="B286" s="399">
        <v>430</v>
      </c>
      <c r="C286" s="400">
        <v>1522</v>
      </c>
      <c r="D286" s="400">
        <v>2194</v>
      </c>
      <c r="E286" s="400">
        <v>3106</v>
      </c>
      <c r="F286" s="400">
        <v>3895</v>
      </c>
      <c r="G286" s="400">
        <v>4491</v>
      </c>
      <c r="H286" s="400">
        <v>5101</v>
      </c>
      <c r="I286" s="400">
        <v>6037</v>
      </c>
      <c r="J286" s="400">
        <v>6114</v>
      </c>
      <c r="K286" s="401">
        <v>6061</v>
      </c>
    </row>
    <row r="287" spans="1:11">
      <c r="A287" s="417" t="s">
        <v>632</v>
      </c>
      <c r="B287" s="393"/>
      <c r="C287" s="394"/>
      <c r="D287" s="394">
        <v>264</v>
      </c>
      <c r="E287" s="394">
        <v>265</v>
      </c>
      <c r="F287" s="394">
        <v>269</v>
      </c>
      <c r="G287" s="394">
        <v>256</v>
      </c>
      <c r="H287" s="394">
        <v>197</v>
      </c>
      <c r="I287" s="394">
        <v>191</v>
      </c>
      <c r="J287" s="394">
        <v>193</v>
      </c>
      <c r="K287" s="395">
        <v>429</v>
      </c>
    </row>
    <row r="288" spans="1:11">
      <c r="A288" s="418" t="s">
        <v>633</v>
      </c>
      <c r="B288" s="393"/>
      <c r="C288" s="394"/>
      <c r="D288" s="394">
        <v>1930</v>
      </c>
      <c r="E288" s="394">
        <v>2841</v>
      </c>
      <c r="F288" s="394">
        <v>3626</v>
      </c>
      <c r="G288" s="394">
        <v>4235</v>
      </c>
      <c r="H288" s="394">
        <v>4904</v>
      </c>
      <c r="I288" s="394">
        <v>5846</v>
      </c>
      <c r="J288" s="394">
        <v>5921</v>
      </c>
      <c r="K288" s="395">
        <v>5632</v>
      </c>
    </row>
    <row r="289" spans="1:11">
      <c r="A289" s="874" t="s">
        <v>634</v>
      </c>
      <c r="B289" s="393"/>
      <c r="C289" s="394">
        <v>0</v>
      </c>
      <c r="D289" s="394">
        <v>0</v>
      </c>
      <c r="E289" s="394">
        <v>0</v>
      </c>
      <c r="F289" s="394">
        <v>0</v>
      </c>
      <c r="G289" s="394">
        <v>20</v>
      </c>
      <c r="H289" s="394">
        <v>180</v>
      </c>
      <c r="I289" s="394">
        <v>240</v>
      </c>
      <c r="J289" s="394">
        <v>244</v>
      </c>
      <c r="K289" s="395">
        <v>174</v>
      </c>
    </row>
    <row r="290" spans="1:11">
      <c r="A290" s="875" t="s">
        <v>646</v>
      </c>
      <c r="B290" s="876"/>
      <c r="C290" s="876"/>
      <c r="D290" s="876"/>
      <c r="E290" s="876"/>
      <c r="F290" s="876"/>
      <c r="G290" s="876"/>
      <c r="H290" s="876"/>
      <c r="I290" s="876"/>
      <c r="J290" s="876"/>
      <c r="K290" s="889"/>
    </row>
    <row r="291" spans="1:11">
      <c r="A291" s="878" t="s">
        <v>647</v>
      </c>
      <c r="B291" s="394">
        <v>0</v>
      </c>
      <c r="C291" s="394">
        <v>0</v>
      </c>
      <c r="D291" s="394">
        <v>0</v>
      </c>
      <c r="E291" s="394">
        <v>0</v>
      </c>
      <c r="F291" s="394">
        <v>0</v>
      </c>
      <c r="G291" s="394">
        <v>0</v>
      </c>
      <c r="H291" s="394">
        <v>1</v>
      </c>
      <c r="I291" s="394">
        <v>8</v>
      </c>
      <c r="J291" s="394">
        <v>15</v>
      </c>
      <c r="K291" s="470">
        <v>15</v>
      </c>
    </row>
    <row r="292" spans="1:11">
      <c r="A292" s="878" t="s">
        <v>648</v>
      </c>
      <c r="B292" s="827">
        <v>0</v>
      </c>
      <c r="C292" s="827">
        <v>0</v>
      </c>
      <c r="D292" s="827">
        <v>0</v>
      </c>
      <c r="E292" s="827">
        <v>0</v>
      </c>
      <c r="F292" s="827">
        <v>0</v>
      </c>
      <c r="G292" s="827">
        <v>0</v>
      </c>
      <c r="H292" s="827">
        <v>15</v>
      </c>
      <c r="I292" s="827">
        <v>55</v>
      </c>
      <c r="J292" s="827">
        <v>84</v>
      </c>
      <c r="K292" s="890">
        <v>105</v>
      </c>
    </row>
    <row r="293" spans="1:11">
      <c r="A293" s="878" t="s">
        <v>649</v>
      </c>
      <c r="B293" s="827">
        <v>0</v>
      </c>
      <c r="C293" s="827">
        <v>0</v>
      </c>
      <c r="D293" s="827">
        <v>0</v>
      </c>
      <c r="E293" s="827">
        <v>0</v>
      </c>
      <c r="F293" s="827">
        <v>0</v>
      </c>
      <c r="G293" s="827">
        <v>0</v>
      </c>
      <c r="H293" s="827">
        <v>1</v>
      </c>
      <c r="I293" s="827">
        <v>1</v>
      </c>
      <c r="J293" s="827">
        <v>4</v>
      </c>
      <c r="K293" s="890">
        <v>4</v>
      </c>
    </row>
    <row r="294" spans="1:11">
      <c r="A294" s="878" t="s">
        <v>650</v>
      </c>
      <c r="B294" s="827">
        <v>0</v>
      </c>
      <c r="C294" s="827">
        <v>0</v>
      </c>
      <c r="D294" s="827">
        <v>0</v>
      </c>
      <c r="E294" s="827">
        <v>0</v>
      </c>
      <c r="F294" s="827">
        <v>0</v>
      </c>
      <c r="G294" s="827">
        <v>0</v>
      </c>
      <c r="H294" s="827">
        <v>0</v>
      </c>
      <c r="I294" s="827">
        <v>0</v>
      </c>
      <c r="J294" s="827">
        <v>0</v>
      </c>
      <c r="K294" s="890">
        <v>0</v>
      </c>
    </row>
    <row r="295" spans="1:11">
      <c r="A295" s="878" t="s">
        <v>651</v>
      </c>
      <c r="B295" s="827">
        <v>0</v>
      </c>
      <c r="C295" s="827">
        <v>0</v>
      </c>
      <c r="D295" s="827">
        <v>0</v>
      </c>
      <c r="E295" s="827">
        <v>0</v>
      </c>
      <c r="F295" s="827">
        <v>0</v>
      </c>
      <c r="G295" s="827">
        <v>0</v>
      </c>
      <c r="H295" s="827">
        <v>5</v>
      </c>
      <c r="I295" s="827">
        <v>182</v>
      </c>
      <c r="J295" s="827">
        <v>299</v>
      </c>
      <c r="K295" s="890">
        <v>319</v>
      </c>
    </row>
    <row r="296" spans="1:11">
      <c r="A296" s="878" t="s">
        <v>652</v>
      </c>
      <c r="B296" s="827">
        <v>0</v>
      </c>
      <c r="C296" s="827">
        <v>0</v>
      </c>
      <c r="D296" s="827">
        <v>0</v>
      </c>
      <c r="E296" s="827">
        <v>0</v>
      </c>
      <c r="F296" s="827">
        <v>0</v>
      </c>
      <c r="G296" s="827">
        <v>0</v>
      </c>
      <c r="H296" s="827">
        <v>0</v>
      </c>
      <c r="I296" s="827">
        <v>0</v>
      </c>
      <c r="J296" s="827">
        <v>2</v>
      </c>
      <c r="K296" s="890">
        <v>2</v>
      </c>
    </row>
    <row r="297" spans="1:11">
      <c r="A297" s="878" t="s">
        <v>653</v>
      </c>
      <c r="B297" s="827">
        <v>0</v>
      </c>
      <c r="C297" s="827">
        <v>0</v>
      </c>
      <c r="D297" s="827">
        <v>0</v>
      </c>
      <c r="E297" s="827">
        <v>0</v>
      </c>
      <c r="F297" s="827">
        <v>0</v>
      </c>
      <c r="G297" s="827">
        <v>0</v>
      </c>
      <c r="H297" s="827">
        <v>0</v>
      </c>
      <c r="I297" s="827">
        <v>0</v>
      </c>
      <c r="J297" s="827">
        <v>0</v>
      </c>
      <c r="K297" s="890">
        <v>0</v>
      </c>
    </row>
    <row r="298" spans="1:11">
      <c r="A298" s="878" t="s">
        <v>654</v>
      </c>
      <c r="B298" s="827">
        <v>0</v>
      </c>
      <c r="C298" s="827">
        <v>0</v>
      </c>
      <c r="D298" s="827">
        <v>0</v>
      </c>
      <c r="E298" s="827">
        <v>0</v>
      </c>
      <c r="F298" s="827">
        <v>0</v>
      </c>
      <c r="G298" s="827">
        <v>0</v>
      </c>
      <c r="H298" s="827">
        <v>0</v>
      </c>
      <c r="I298" s="827">
        <v>0</v>
      </c>
      <c r="J298" s="827">
        <v>0</v>
      </c>
      <c r="K298" s="890">
        <v>0</v>
      </c>
    </row>
    <row r="299" spans="1:11">
      <c r="A299" s="878" t="s">
        <v>655</v>
      </c>
      <c r="B299" s="827">
        <v>0</v>
      </c>
      <c r="C299" s="827">
        <v>0</v>
      </c>
      <c r="D299" s="827">
        <v>0</v>
      </c>
      <c r="E299" s="827">
        <v>0</v>
      </c>
      <c r="F299" s="827">
        <v>0</v>
      </c>
      <c r="G299" s="827">
        <v>0</v>
      </c>
      <c r="H299" s="827">
        <v>0</v>
      </c>
      <c r="I299" s="827">
        <v>0</v>
      </c>
      <c r="J299" s="827">
        <v>0</v>
      </c>
      <c r="K299" s="890">
        <v>16</v>
      </c>
    </row>
    <row r="300" spans="1:11">
      <c r="A300" s="878" t="s">
        <v>656</v>
      </c>
      <c r="B300" s="827">
        <v>0</v>
      </c>
      <c r="C300" s="827">
        <v>0</v>
      </c>
      <c r="D300" s="827">
        <v>0</v>
      </c>
      <c r="E300" s="827">
        <v>0</v>
      </c>
      <c r="F300" s="827">
        <v>0</v>
      </c>
      <c r="G300" s="827">
        <v>0</v>
      </c>
      <c r="H300" s="827">
        <v>0</v>
      </c>
      <c r="I300" s="827">
        <v>0</v>
      </c>
      <c r="J300" s="827">
        <v>0</v>
      </c>
      <c r="K300" s="890">
        <v>0</v>
      </c>
    </row>
    <row r="301" spans="1:11">
      <c r="A301" s="883" t="s">
        <v>657</v>
      </c>
      <c r="B301" s="891">
        <v>0</v>
      </c>
      <c r="C301" s="891">
        <v>0</v>
      </c>
      <c r="D301" s="891">
        <v>0</v>
      </c>
      <c r="E301" s="891">
        <v>0</v>
      </c>
      <c r="F301" s="891">
        <v>0</v>
      </c>
      <c r="G301" s="891">
        <v>0</v>
      </c>
      <c r="H301" s="891">
        <v>22</v>
      </c>
      <c r="I301" s="891">
        <v>246</v>
      </c>
      <c r="J301" s="891">
        <v>404</v>
      </c>
      <c r="K301" s="892">
        <v>461</v>
      </c>
    </row>
    <row r="302" spans="1:11">
      <c r="A302" s="420"/>
      <c r="B302" s="394"/>
      <c r="C302" s="394"/>
      <c r="D302" s="394"/>
      <c r="E302" s="394"/>
      <c r="F302" s="394"/>
      <c r="G302" s="394"/>
      <c r="H302" s="394"/>
      <c r="I302" s="394"/>
      <c r="J302" s="221"/>
      <c r="K302" s="827"/>
    </row>
    <row r="303" spans="1:11">
      <c r="A303" s="420"/>
      <c r="B303" s="394"/>
      <c r="C303" s="394"/>
      <c r="D303" s="394"/>
      <c r="E303" s="394"/>
      <c r="F303" s="394"/>
      <c r="G303" s="394"/>
      <c r="H303" s="394"/>
      <c r="I303" s="394"/>
      <c r="J303" s="221"/>
      <c r="K303" s="827"/>
    </row>
    <row r="304" spans="1:11">
      <c r="A304" s="421" t="s">
        <v>644</v>
      </c>
      <c r="B304" s="827"/>
      <c r="C304" s="893"/>
      <c r="D304" s="893"/>
      <c r="E304" s="893"/>
      <c r="F304" s="220"/>
      <c r="G304" s="221"/>
      <c r="H304" s="221"/>
      <c r="I304" s="221"/>
      <c r="J304" s="221"/>
      <c r="K304" s="888" t="s">
        <v>835</v>
      </c>
    </row>
    <row r="305" spans="1:11">
      <c r="A305" s="385"/>
      <c r="B305" s="386">
        <v>2020</v>
      </c>
      <c r="C305" s="387">
        <v>2021</v>
      </c>
      <c r="D305" s="387">
        <v>2022</v>
      </c>
      <c r="E305" s="387">
        <v>2023</v>
      </c>
      <c r="F305" s="387">
        <v>2024</v>
      </c>
      <c r="G305" s="387">
        <v>2025</v>
      </c>
      <c r="H305" s="387">
        <v>2026</v>
      </c>
      <c r="I305" s="387">
        <v>2027</v>
      </c>
      <c r="J305" s="387">
        <v>2028</v>
      </c>
      <c r="K305" s="388">
        <v>2029</v>
      </c>
    </row>
    <row r="306" spans="1:11">
      <c r="A306" s="378" t="s">
        <v>596</v>
      </c>
      <c r="B306" s="389"/>
      <c r="C306" s="390"/>
      <c r="D306" s="390"/>
      <c r="E306" s="391"/>
      <c r="F306" s="391"/>
      <c r="G306" s="390"/>
      <c r="H306" s="390"/>
      <c r="I306" s="390"/>
      <c r="J306" s="390"/>
      <c r="K306" s="392"/>
    </row>
    <row r="307" spans="1:11">
      <c r="A307" s="379" t="s">
        <v>597</v>
      </c>
      <c r="B307" s="393">
        <v>130</v>
      </c>
      <c r="C307" s="394">
        <v>350</v>
      </c>
      <c r="D307" s="394"/>
      <c r="E307" s="394"/>
      <c r="F307" s="394"/>
      <c r="G307" s="394"/>
      <c r="H307" s="394"/>
      <c r="I307" s="394"/>
      <c r="J307" s="394"/>
      <c r="K307" s="395"/>
    </row>
    <row r="308" spans="1:11">
      <c r="A308" s="396" t="s">
        <v>598</v>
      </c>
      <c r="B308" s="393">
        <v>0</v>
      </c>
      <c r="C308" s="394">
        <v>0</v>
      </c>
      <c r="D308" s="394"/>
      <c r="E308" s="394"/>
      <c r="F308" s="394"/>
      <c r="G308" s="394"/>
      <c r="H308" s="394"/>
      <c r="I308" s="394"/>
      <c r="J308" s="394"/>
      <c r="K308" s="395"/>
    </row>
    <row r="309" spans="1:11">
      <c r="A309" s="396" t="s">
        <v>599</v>
      </c>
      <c r="B309" s="393">
        <v>30</v>
      </c>
      <c r="C309" s="394">
        <v>30</v>
      </c>
      <c r="D309" s="394"/>
      <c r="E309" s="394"/>
      <c r="F309" s="394"/>
      <c r="G309" s="394"/>
      <c r="H309" s="394"/>
      <c r="I309" s="394"/>
      <c r="J309" s="394"/>
      <c r="K309" s="395"/>
    </row>
    <row r="310" spans="1:11">
      <c r="A310" s="396" t="s">
        <v>600</v>
      </c>
      <c r="B310" s="393">
        <v>0</v>
      </c>
      <c r="C310" s="394">
        <v>0</v>
      </c>
      <c r="D310" s="394"/>
      <c r="E310" s="394"/>
      <c r="F310" s="394"/>
      <c r="G310" s="394"/>
      <c r="H310" s="394"/>
      <c r="I310" s="394"/>
      <c r="J310" s="394"/>
      <c r="K310" s="395"/>
    </row>
    <row r="311" spans="1:11">
      <c r="A311" s="396" t="s">
        <v>601</v>
      </c>
      <c r="B311" s="393">
        <v>0</v>
      </c>
      <c r="C311" s="394">
        <v>0</v>
      </c>
      <c r="D311" s="394"/>
      <c r="E311" s="394"/>
      <c r="F311" s="394"/>
      <c r="G311" s="394"/>
      <c r="H311" s="394"/>
      <c r="I311" s="394"/>
      <c r="J311" s="394"/>
      <c r="K311" s="395"/>
    </row>
    <row r="312" spans="1:11">
      <c r="A312" s="396" t="s">
        <v>602</v>
      </c>
      <c r="B312" s="393">
        <v>0</v>
      </c>
      <c r="C312" s="394">
        <v>12</v>
      </c>
      <c r="D312" s="394"/>
      <c r="E312" s="394"/>
      <c r="F312" s="394"/>
      <c r="G312" s="394"/>
      <c r="H312" s="394"/>
      <c r="I312" s="394"/>
      <c r="J312" s="394"/>
      <c r="K312" s="395"/>
    </row>
    <row r="313" spans="1:11">
      <c r="A313" s="396" t="s">
        <v>603</v>
      </c>
      <c r="B313" s="393">
        <v>0</v>
      </c>
      <c r="C313" s="394">
        <v>0</v>
      </c>
      <c r="D313" s="394"/>
      <c r="E313" s="394"/>
      <c r="F313" s="394"/>
      <c r="G313" s="394"/>
      <c r="H313" s="394"/>
      <c r="I313" s="394"/>
      <c r="J313" s="394"/>
      <c r="K313" s="395"/>
    </row>
    <row r="314" spans="1:11">
      <c r="A314" s="396" t="s">
        <v>861</v>
      </c>
      <c r="B314" s="393">
        <v>0</v>
      </c>
      <c r="C314" s="394">
        <v>0</v>
      </c>
      <c r="D314" s="394"/>
      <c r="E314" s="394"/>
      <c r="F314" s="394"/>
      <c r="G314" s="394"/>
      <c r="H314" s="394"/>
      <c r="I314" s="394"/>
      <c r="J314" s="394"/>
      <c r="K314" s="395"/>
    </row>
    <row r="315" spans="1:11">
      <c r="A315" s="396" t="s">
        <v>604</v>
      </c>
      <c r="B315" s="393">
        <v>12</v>
      </c>
      <c r="C315" s="394">
        <v>24</v>
      </c>
      <c r="D315" s="394"/>
      <c r="E315" s="394"/>
      <c r="F315" s="394"/>
      <c r="G315" s="394"/>
      <c r="H315" s="394"/>
      <c r="I315" s="394"/>
      <c r="J315" s="394"/>
      <c r="K315" s="395"/>
    </row>
    <row r="316" spans="1:11">
      <c r="A316" s="397" t="s">
        <v>605</v>
      </c>
      <c r="B316" s="393">
        <v>0</v>
      </c>
      <c r="C316" s="394">
        <v>0</v>
      </c>
      <c r="D316" s="394"/>
      <c r="E316" s="394"/>
      <c r="F316" s="394"/>
      <c r="G316" s="394"/>
      <c r="H316" s="394"/>
      <c r="I316" s="394"/>
      <c r="J316" s="394"/>
      <c r="K316" s="395"/>
    </row>
    <row r="317" spans="1:11">
      <c r="A317" s="398" t="s">
        <v>606</v>
      </c>
      <c r="B317" s="399">
        <v>172</v>
      </c>
      <c r="C317" s="400">
        <v>416</v>
      </c>
      <c r="D317" s="400">
        <v>0</v>
      </c>
      <c r="E317" s="400">
        <v>0</v>
      </c>
      <c r="F317" s="400">
        <v>0</v>
      </c>
      <c r="G317" s="400">
        <v>0</v>
      </c>
      <c r="H317" s="400">
        <v>0</v>
      </c>
      <c r="I317" s="400">
        <v>0</v>
      </c>
      <c r="J317" s="400">
        <v>0</v>
      </c>
      <c r="K317" s="401">
        <v>0</v>
      </c>
    </row>
    <row r="318" spans="1:11">
      <c r="A318" s="378" t="s">
        <v>607</v>
      </c>
      <c r="B318" s="402"/>
      <c r="C318" s="403"/>
      <c r="D318" s="403"/>
      <c r="E318" s="403"/>
      <c r="F318" s="403"/>
      <c r="G318" s="403"/>
      <c r="H318" s="404"/>
      <c r="I318" s="404"/>
      <c r="J318" s="404"/>
      <c r="K318" s="405"/>
    </row>
    <row r="319" spans="1:11">
      <c r="A319" s="379" t="s">
        <v>608</v>
      </c>
      <c r="B319" s="393">
        <v>0</v>
      </c>
      <c r="C319" s="394">
        <v>0</v>
      </c>
      <c r="D319" s="394"/>
      <c r="E319" s="394"/>
      <c r="F319" s="394"/>
      <c r="G319" s="394"/>
      <c r="H319" s="394"/>
      <c r="I319" s="394"/>
      <c r="J319" s="394"/>
      <c r="K319" s="395"/>
    </row>
    <row r="320" spans="1:11">
      <c r="A320" s="396" t="s">
        <v>609</v>
      </c>
      <c r="B320" s="393">
        <v>0</v>
      </c>
      <c r="C320" s="394">
        <v>0</v>
      </c>
      <c r="D320" s="394"/>
      <c r="E320" s="394"/>
      <c r="F320" s="394"/>
      <c r="G320" s="394"/>
      <c r="H320" s="394"/>
      <c r="I320" s="394"/>
      <c r="J320" s="394"/>
      <c r="K320" s="395"/>
    </row>
    <row r="321" spans="1:11">
      <c r="A321" s="396" t="s">
        <v>862</v>
      </c>
      <c r="B321" s="393">
        <v>0</v>
      </c>
      <c r="C321" s="394">
        <v>0</v>
      </c>
      <c r="D321" s="394"/>
      <c r="E321" s="394"/>
      <c r="F321" s="394"/>
      <c r="G321" s="394"/>
      <c r="H321" s="394"/>
      <c r="I321" s="394"/>
      <c r="J321" s="394"/>
      <c r="K321" s="395"/>
    </row>
    <row r="322" spans="1:11">
      <c r="A322" s="396" t="s">
        <v>610</v>
      </c>
      <c r="B322" s="393">
        <v>0</v>
      </c>
      <c r="C322" s="394">
        <v>0</v>
      </c>
      <c r="D322" s="394"/>
      <c r="E322" s="394"/>
      <c r="F322" s="394"/>
      <c r="G322" s="394"/>
      <c r="H322" s="394"/>
      <c r="I322" s="394"/>
      <c r="J322" s="394"/>
      <c r="K322" s="395"/>
    </row>
    <row r="323" spans="1:11">
      <c r="A323" s="396" t="s">
        <v>611</v>
      </c>
      <c r="B323" s="393">
        <v>0</v>
      </c>
      <c r="C323" s="394">
        <v>0</v>
      </c>
      <c r="D323" s="394"/>
      <c r="E323" s="394"/>
      <c r="F323" s="394"/>
      <c r="G323" s="394"/>
      <c r="H323" s="394"/>
      <c r="I323" s="394"/>
      <c r="J323" s="394"/>
      <c r="K323" s="395"/>
    </row>
    <row r="324" spans="1:11">
      <c r="A324" s="396" t="s">
        <v>612</v>
      </c>
      <c r="B324" s="393">
        <v>0</v>
      </c>
      <c r="C324" s="394">
        <v>0</v>
      </c>
      <c r="D324" s="394"/>
      <c r="E324" s="394"/>
      <c r="F324" s="394"/>
      <c r="G324" s="394"/>
      <c r="H324" s="394"/>
      <c r="I324" s="394"/>
      <c r="J324" s="394"/>
      <c r="K324" s="395"/>
    </row>
    <row r="325" spans="1:11">
      <c r="A325" s="396" t="s">
        <v>613</v>
      </c>
      <c r="B325" s="393">
        <v>0</v>
      </c>
      <c r="C325" s="394">
        <v>0</v>
      </c>
      <c r="D325" s="394"/>
      <c r="E325" s="394"/>
      <c r="F325" s="394"/>
      <c r="G325" s="394"/>
      <c r="H325" s="394"/>
      <c r="I325" s="394"/>
      <c r="J325" s="394"/>
      <c r="K325" s="395"/>
    </row>
    <row r="326" spans="1:11">
      <c r="A326" s="396" t="s">
        <v>614</v>
      </c>
      <c r="B326" s="393">
        <v>0</v>
      </c>
      <c r="C326" s="394">
        <v>0</v>
      </c>
      <c r="D326" s="394"/>
      <c r="E326" s="394"/>
      <c r="F326" s="394"/>
      <c r="G326" s="394"/>
      <c r="H326" s="394"/>
      <c r="I326" s="394"/>
      <c r="J326" s="394"/>
      <c r="K326" s="395"/>
    </row>
    <row r="327" spans="1:11">
      <c r="A327" s="396" t="s">
        <v>863</v>
      </c>
      <c r="B327" s="393">
        <v>0</v>
      </c>
      <c r="C327" s="394">
        <v>0</v>
      </c>
      <c r="D327" s="394"/>
      <c r="E327" s="394"/>
      <c r="F327" s="394"/>
      <c r="G327" s="394"/>
      <c r="H327" s="394"/>
      <c r="I327" s="394"/>
      <c r="J327" s="394"/>
      <c r="K327" s="395"/>
    </row>
    <row r="328" spans="1:11">
      <c r="A328" s="396" t="s">
        <v>615</v>
      </c>
      <c r="B328" s="393">
        <v>0</v>
      </c>
      <c r="C328" s="394">
        <v>0</v>
      </c>
      <c r="D328" s="394"/>
      <c r="E328" s="394"/>
      <c r="F328" s="394"/>
      <c r="G328" s="394"/>
      <c r="H328" s="394"/>
      <c r="I328" s="394"/>
      <c r="J328" s="394"/>
      <c r="K328" s="395"/>
    </row>
    <row r="329" spans="1:11">
      <c r="A329" s="396" t="s">
        <v>616</v>
      </c>
      <c r="B329" s="393">
        <v>36</v>
      </c>
      <c r="C329" s="394">
        <v>36</v>
      </c>
      <c r="D329" s="394"/>
      <c r="E329" s="394"/>
      <c r="F329" s="394"/>
      <c r="G329" s="394"/>
      <c r="H329" s="394"/>
      <c r="I329" s="394"/>
      <c r="J329" s="394"/>
      <c r="K329" s="395"/>
    </row>
    <row r="330" spans="1:11">
      <c r="A330" s="396" t="s">
        <v>617</v>
      </c>
      <c r="B330" s="393">
        <v>334</v>
      </c>
      <c r="C330" s="394">
        <v>974</v>
      </c>
      <c r="D330" s="394"/>
      <c r="E330" s="394"/>
      <c r="F330" s="394"/>
      <c r="G330" s="394"/>
      <c r="H330" s="394"/>
      <c r="I330" s="394"/>
      <c r="J330" s="394"/>
      <c r="K330" s="395"/>
    </row>
    <row r="331" spans="1:11">
      <c r="A331" s="396" t="s">
        <v>618</v>
      </c>
      <c r="B331" s="393">
        <v>0</v>
      </c>
      <c r="C331" s="394">
        <v>0</v>
      </c>
      <c r="D331" s="394"/>
      <c r="E331" s="394"/>
      <c r="F331" s="394"/>
      <c r="G331" s="394"/>
      <c r="H331" s="394"/>
      <c r="I331" s="394"/>
      <c r="J331" s="394"/>
      <c r="K331" s="395"/>
    </row>
    <row r="332" spans="1:11">
      <c r="A332" s="396" t="s">
        <v>619</v>
      </c>
      <c r="B332" s="393">
        <v>48</v>
      </c>
      <c r="C332" s="394">
        <v>96</v>
      </c>
      <c r="D332" s="394"/>
      <c r="E332" s="394"/>
      <c r="F332" s="394"/>
      <c r="G332" s="394"/>
      <c r="H332" s="394"/>
      <c r="I332" s="394"/>
      <c r="J332" s="394"/>
      <c r="K332" s="395"/>
    </row>
    <row r="333" spans="1:11">
      <c r="A333" s="397" t="s">
        <v>620</v>
      </c>
      <c r="B333" s="393">
        <v>0</v>
      </c>
      <c r="C333" s="394">
        <v>0</v>
      </c>
      <c r="D333" s="394"/>
      <c r="E333" s="394"/>
      <c r="F333" s="394"/>
      <c r="G333" s="394"/>
      <c r="H333" s="394"/>
      <c r="I333" s="394"/>
      <c r="J333" s="394"/>
      <c r="K333" s="395"/>
    </row>
    <row r="334" spans="1:11">
      <c r="A334" s="398" t="s">
        <v>621</v>
      </c>
      <c r="B334" s="406">
        <v>418</v>
      </c>
      <c r="C334" s="407">
        <v>1106</v>
      </c>
      <c r="D334" s="407">
        <v>0</v>
      </c>
      <c r="E334" s="407">
        <v>0</v>
      </c>
      <c r="F334" s="407">
        <v>0</v>
      </c>
      <c r="G334" s="407">
        <v>0</v>
      </c>
      <c r="H334" s="407">
        <v>0</v>
      </c>
      <c r="I334" s="407">
        <v>0</v>
      </c>
      <c r="J334" s="407">
        <v>0</v>
      </c>
      <c r="K334" s="408">
        <v>0</v>
      </c>
    </row>
    <row r="335" spans="1:11">
      <c r="A335" s="409" t="s">
        <v>622</v>
      </c>
      <c r="B335" s="410">
        <v>0</v>
      </c>
      <c r="C335" s="411">
        <v>0</v>
      </c>
      <c r="D335" s="411"/>
      <c r="E335" s="411"/>
      <c r="F335" s="411"/>
      <c r="G335" s="411"/>
      <c r="H335" s="411"/>
      <c r="I335" s="411"/>
      <c r="J335" s="411"/>
      <c r="K335" s="412"/>
    </row>
    <row r="336" spans="1:11">
      <c r="A336" s="378" t="s">
        <v>623</v>
      </c>
      <c r="B336" s="413"/>
      <c r="C336" s="414"/>
      <c r="D336" s="414"/>
      <c r="E336" s="414"/>
      <c r="F336" s="414"/>
      <c r="G336" s="414"/>
      <c r="H336" s="415"/>
      <c r="I336" s="415"/>
      <c r="J336" s="415"/>
      <c r="K336" s="416"/>
    </row>
    <row r="337" spans="1:11">
      <c r="A337" s="379" t="s">
        <v>624</v>
      </c>
      <c r="B337" s="393">
        <v>0</v>
      </c>
      <c r="C337" s="394">
        <v>0</v>
      </c>
      <c r="D337" s="394"/>
      <c r="E337" s="394"/>
      <c r="F337" s="394"/>
      <c r="G337" s="394"/>
      <c r="H337" s="394"/>
      <c r="I337" s="394"/>
      <c r="J337" s="394"/>
      <c r="K337" s="395"/>
    </row>
    <row r="338" spans="1:11">
      <c r="A338" s="396" t="s">
        <v>625</v>
      </c>
      <c r="B338" s="393">
        <v>39</v>
      </c>
      <c r="C338" s="394">
        <v>291</v>
      </c>
      <c r="D338" s="394"/>
      <c r="E338" s="394"/>
      <c r="F338" s="394"/>
      <c r="G338" s="394"/>
      <c r="H338" s="394"/>
      <c r="I338" s="394"/>
      <c r="J338" s="394"/>
      <c r="K338" s="395"/>
    </row>
    <row r="339" spans="1:11">
      <c r="A339" s="396" t="s">
        <v>626</v>
      </c>
      <c r="B339" s="393">
        <v>0</v>
      </c>
      <c r="C339" s="394">
        <v>0</v>
      </c>
      <c r="D339" s="394"/>
      <c r="E339" s="394"/>
      <c r="F339" s="394"/>
      <c r="G339" s="394"/>
      <c r="H339" s="394"/>
      <c r="I339" s="394"/>
      <c r="J339" s="394"/>
      <c r="K339" s="395"/>
    </row>
    <row r="340" spans="1:11">
      <c r="A340" s="396" t="s">
        <v>627</v>
      </c>
      <c r="B340" s="393">
        <v>929</v>
      </c>
      <c r="C340" s="394">
        <v>1997</v>
      </c>
      <c r="D340" s="394"/>
      <c r="E340" s="394"/>
      <c r="F340" s="394"/>
      <c r="G340" s="394"/>
      <c r="H340" s="394"/>
      <c r="I340" s="394"/>
      <c r="J340" s="394"/>
      <c r="K340" s="395"/>
    </row>
    <row r="341" spans="1:11">
      <c r="A341" s="396" t="s">
        <v>628</v>
      </c>
      <c r="B341" s="393">
        <v>145</v>
      </c>
      <c r="C341" s="394">
        <v>895</v>
      </c>
      <c r="D341" s="394"/>
      <c r="E341" s="394"/>
      <c r="F341" s="394"/>
      <c r="G341" s="394"/>
      <c r="H341" s="394"/>
      <c r="I341" s="394"/>
      <c r="J341" s="394"/>
      <c r="K341" s="395"/>
    </row>
    <row r="342" spans="1:11">
      <c r="A342" s="396" t="s">
        <v>629</v>
      </c>
      <c r="B342" s="393">
        <v>0</v>
      </c>
      <c r="C342" s="394">
        <v>0</v>
      </c>
      <c r="D342" s="394"/>
      <c r="E342" s="394"/>
      <c r="F342" s="394"/>
      <c r="G342" s="394"/>
      <c r="H342" s="394"/>
      <c r="I342" s="394"/>
      <c r="J342" s="394"/>
      <c r="K342" s="395"/>
    </row>
    <row r="343" spans="1:11">
      <c r="A343" s="396" t="s">
        <v>630</v>
      </c>
      <c r="B343" s="393">
        <v>0</v>
      </c>
      <c r="C343" s="394">
        <v>0</v>
      </c>
      <c r="D343" s="394"/>
      <c r="E343" s="394"/>
      <c r="F343" s="394"/>
      <c r="G343" s="394"/>
      <c r="H343" s="394"/>
      <c r="I343" s="394"/>
      <c r="J343" s="394"/>
      <c r="K343" s="395"/>
    </row>
    <row r="344" spans="1:11">
      <c r="A344" s="398" t="s">
        <v>631</v>
      </c>
      <c r="B344" s="399">
        <v>1113</v>
      </c>
      <c r="C344" s="400">
        <v>3183</v>
      </c>
      <c r="D344" s="400">
        <v>0</v>
      </c>
      <c r="E344" s="400">
        <v>0</v>
      </c>
      <c r="F344" s="400">
        <v>0</v>
      </c>
      <c r="G344" s="400">
        <v>0</v>
      </c>
      <c r="H344" s="400">
        <v>0</v>
      </c>
      <c r="I344" s="400">
        <v>0</v>
      </c>
      <c r="J344" s="400">
        <v>0</v>
      </c>
      <c r="K344" s="401">
        <v>0</v>
      </c>
    </row>
    <row r="345" spans="1:11">
      <c r="A345" s="417" t="s">
        <v>632</v>
      </c>
      <c r="B345" s="393">
        <v>27</v>
      </c>
      <c r="C345" s="394">
        <v>3</v>
      </c>
      <c r="D345" s="394"/>
      <c r="E345" s="394"/>
      <c r="F345" s="394"/>
      <c r="G345" s="394"/>
      <c r="H345" s="394"/>
      <c r="I345" s="394"/>
      <c r="J345" s="394"/>
      <c r="K345" s="395"/>
    </row>
    <row r="346" spans="1:11">
      <c r="A346" s="418" t="s">
        <v>633</v>
      </c>
      <c r="B346" s="393">
        <v>1086</v>
      </c>
      <c r="C346" s="394">
        <v>3180</v>
      </c>
      <c r="D346" s="394"/>
      <c r="E346" s="394"/>
      <c r="F346" s="394"/>
      <c r="G346" s="394"/>
      <c r="H346" s="394"/>
      <c r="I346" s="394"/>
      <c r="J346" s="394"/>
      <c r="K346" s="395"/>
    </row>
    <row r="347" spans="1:11">
      <c r="A347" s="874" t="s">
        <v>634</v>
      </c>
      <c r="B347" s="393">
        <v>345</v>
      </c>
      <c r="C347" s="394">
        <v>1048</v>
      </c>
      <c r="D347" s="394"/>
      <c r="E347" s="394"/>
      <c r="F347" s="394"/>
      <c r="G347" s="394"/>
      <c r="H347" s="394"/>
      <c r="I347" s="394"/>
      <c r="J347" s="394"/>
      <c r="K347" s="395"/>
    </row>
    <row r="348" spans="1:11">
      <c r="A348" s="875" t="s">
        <v>646</v>
      </c>
      <c r="B348" s="876"/>
      <c r="C348" s="876"/>
      <c r="D348" s="876"/>
      <c r="E348" s="876"/>
      <c r="F348" s="876"/>
      <c r="G348" s="876"/>
      <c r="H348" s="876"/>
      <c r="I348" s="876"/>
      <c r="J348" s="876"/>
      <c r="K348" s="889"/>
    </row>
    <row r="349" spans="1:11">
      <c r="A349" s="878" t="s">
        <v>647</v>
      </c>
      <c r="B349" s="394">
        <v>0</v>
      </c>
      <c r="C349" s="394">
        <v>0</v>
      </c>
      <c r="D349" s="394"/>
      <c r="E349" s="394"/>
      <c r="F349" s="394"/>
      <c r="G349" s="394"/>
      <c r="H349" s="394"/>
      <c r="I349" s="394"/>
      <c r="J349" s="394"/>
      <c r="K349" s="470"/>
    </row>
    <row r="350" spans="1:11">
      <c r="A350" s="878" t="s">
        <v>648</v>
      </c>
      <c r="B350" s="827">
        <v>1</v>
      </c>
      <c r="C350" s="827">
        <v>1</v>
      </c>
      <c r="D350" s="827"/>
      <c r="E350" s="827"/>
      <c r="F350" s="827"/>
      <c r="G350" s="827"/>
      <c r="H350" s="827"/>
      <c r="I350" s="827"/>
      <c r="J350" s="827"/>
      <c r="K350" s="890"/>
    </row>
    <row r="351" spans="1:11">
      <c r="A351" s="878" t="s">
        <v>649</v>
      </c>
      <c r="B351" s="827">
        <v>3</v>
      </c>
      <c r="C351" s="827">
        <v>7</v>
      </c>
      <c r="D351" s="827"/>
      <c r="E351" s="827"/>
      <c r="F351" s="827"/>
      <c r="G351" s="827"/>
      <c r="H351" s="827"/>
      <c r="I351" s="827"/>
      <c r="J351" s="827"/>
      <c r="K351" s="890"/>
    </row>
    <row r="352" spans="1:11">
      <c r="A352" s="878" t="s">
        <v>650</v>
      </c>
      <c r="B352" s="827">
        <v>0</v>
      </c>
      <c r="C352" s="827">
        <v>0</v>
      </c>
      <c r="D352" s="827"/>
      <c r="E352" s="827"/>
      <c r="F352" s="827"/>
      <c r="G352" s="827"/>
      <c r="H352" s="827"/>
      <c r="I352" s="827"/>
      <c r="J352" s="827"/>
      <c r="K352" s="890"/>
    </row>
    <row r="353" spans="1:11">
      <c r="A353" s="878" t="s">
        <v>651</v>
      </c>
      <c r="B353" s="827">
        <v>0</v>
      </c>
      <c r="C353" s="827">
        <v>7</v>
      </c>
      <c r="D353" s="827"/>
      <c r="E353" s="827"/>
      <c r="F353" s="827"/>
      <c r="G353" s="827"/>
      <c r="H353" s="827"/>
      <c r="I353" s="827"/>
      <c r="J353" s="827"/>
      <c r="K353" s="890"/>
    </row>
    <row r="354" spans="1:11">
      <c r="A354" s="878" t="s">
        <v>652</v>
      </c>
      <c r="B354" s="827">
        <v>0</v>
      </c>
      <c r="C354" s="827">
        <v>0</v>
      </c>
      <c r="D354" s="827"/>
      <c r="E354" s="827"/>
      <c r="F354" s="827"/>
      <c r="G354" s="827"/>
      <c r="H354" s="827"/>
      <c r="I354" s="827"/>
      <c r="J354" s="827"/>
      <c r="K354" s="890"/>
    </row>
    <row r="355" spans="1:11">
      <c r="A355" s="878" t="s">
        <v>653</v>
      </c>
      <c r="B355" s="827">
        <v>0</v>
      </c>
      <c r="C355" s="827">
        <v>1</v>
      </c>
      <c r="D355" s="827"/>
      <c r="E355" s="827"/>
      <c r="F355" s="827"/>
      <c r="G355" s="827"/>
      <c r="H355" s="827"/>
      <c r="I355" s="827"/>
      <c r="J355" s="827"/>
      <c r="K355" s="890"/>
    </row>
    <row r="356" spans="1:11">
      <c r="A356" s="878" t="s">
        <v>654</v>
      </c>
      <c r="B356" s="827">
        <v>8</v>
      </c>
      <c r="C356" s="827">
        <v>16</v>
      </c>
      <c r="D356" s="827"/>
      <c r="E356" s="827"/>
      <c r="F356" s="827"/>
      <c r="G356" s="827"/>
      <c r="H356" s="827"/>
      <c r="I356" s="827"/>
      <c r="J356" s="827"/>
      <c r="K356" s="890"/>
    </row>
    <row r="357" spans="1:11">
      <c r="A357" s="878" t="s">
        <v>655</v>
      </c>
      <c r="B357" s="827">
        <v>0</v>
      </c>
      <c r="C357" s="827">
        <v>7</v>
      </c>
      <c r="D357" s="827"/>
      <c r="E357" s="827"/>
      <c r="F357" s="827"/>
      <c r="G357" s="827"/>
      <c r="H357" s="827"/>
      <c r="I357" s="827"/>
      <c r="J357" s="827"/>
      <c r="K357" s="890"/>
    </row>
    <row r="358" spans="1:11">
      <c r="A358" s="878" t="s">
        <v>656</v>
      </c>
      <c r="B358" s="827">
        <v>0</v>
      </c>
      <c r="C358" s="827">
        <v>0</v>
      </c>
      <c r="D358" s="827"/>
      <c r="E358" s="827"/>
      <c r="F358" s="827"/>
      <c r="G358" s="827"/>
      <c r="H358" s="827"/>
      <c r="I358" s="827"/>
      <c r="J358" s="827"/>
      <c r="K358" s="890"/>
    </row>
    <row r="359" spans="1:11">
      <c r="A359" s="883" t="s">
        <v>657</v>
      </c>
      <c r="B359" s="891">
        <v>12</v>
      </c>
      <c r="C359" s="891">
        <v>39</v>
      </c>
      <c r="D359" s="891">
        <v>0</v>
      </c>
      <c r="E359" s="891">
        <v>0</v>
      </c>
      <c r="F359" s="891">
        <v>0</v>
      </c>
      <c r="G359" s="891">
        <v>0</v>
      </c>
      <c r="H359" s="891">
        <v>0</v>
      </c>
      <c r="I359" s="891">
        <v>0</v>
      </c>
      <c r="J359" s="891">
        <v>0</v>
      </c>
      <c r="K359" s="892">
        <v>0</v>
      </c>
    </row>
    <row r="360" spans="1:11">
      <c r="A360" s="430"/>
      <c r="B360" s="431"/>
      <c r="C360" s="431"/>
      <c r="D360" s="431"/>
      <c r="E360" s="431"/>
      <c r="F360" s="432"/>
      <c r="G360" s="425"/>
      <c r="H360" s="425"/>
      <c r="I360" s="425"/>
      <c r="J360" s="221"/>
      <c r="K360" s="827"/>
    </row>
    <row r="361" spans="1:11">
      <c r="A361" s="845" t="s">
        <v>834</v>
      </c>
      <c r="B361" s="221"/>
      <c r="C361" s="221"/>
      <c r="D361" s="221"/>
      <c r="E361" s="221"/>
      <c r="F361" s="221"/>
      <c r="G361" s="221"/>
      <c r="H361" s="221"/>
      <c r="I361" s="221"/>
      <c r="J361" s="221"/>
      <c r="K361" s="827"/>
    </row>
    <row r="362" spans="1:11">
      <c r="A362" s="827"/>
      <c r="B362" s="827"/>
      <c r="C362" s="827"/>
      <c r="D362" s="827"/>
      <c r="E362" s="827"/>
      <c r="F362" s="827"/>
      <c r="G362" s="827"/>
      <c r="H362" s="827"/>
      <c r="I362" s="827"/>
      <c r="J362" s="827"/>
      <c r="K362" s="827"/>
    </row>
  </sheetData>
  <hyperlinks>
    <hyperlink ref="A5" location="G4.d!A1" display="I – Date de construction : avant 1979" xr:uid="{00000000-0004-0000-1300-000000000000}"/>
    <hyperlink ref="A6" location="G4.d!A76" display="II – Date de construction : 1980 à 1989" xr:uid="{00000000-0004-0000-1300-000001000000}"/>
    <hyperlink ref="A7" location="G4.d!A133" display="III – Date de construction : 1990 à 1999" xr:uid="{00000000-0004-0000-1300-000002000000}"/>
    <hyperlink ref="A8" location="G4.d!A188" display="IV – Date de construction : 2000 à 2009" xr:uid="{00000000-0004-0000-1300-000003000000}"/>
    <hyperlink ref="A9" location="G4.d!A247" display="V – Date de construction : 2010 à 2019" xr:uid="{00000000-0004-0000-1300-000004000000}"/>
    <hyperlink ref="A10" location="G4.d!A310" display="VI – Date de construction : 2020 à 2029" xr:uid="{00000000-0004-0000-1300-000005000000}"/>
  </hyperlink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60"/>
  <sheetViews>
    <sheetView showGridLines="0" workbookViewId="0"/>
  </sheetViews>
  <sheetFormatPr baseColWidth="10" defaultColWidth="11.5" defaultRowHeight="11.25"/>
  <cols>
    <col min="1" max="1" width="35" style="818" customWidth="1"/>
    <col min="2" max="10" width="7.5" style="818" customWidth="1"/>
    <col min="11" max="11" width="8.33203125" style="818" customWidth="1"/>
    <col min="12" max="16384" width="11.5" style="818"/>
  </cols>
  <sheetData>
    <row r="1" spans="1:11" ht="12.75">
      <c r="A1" s="460" t="s">
        <v>701</v>
      </c>
      <c r="G1" s="841"/>
      <c r="H1" s="841"/>
      <c r="I1" s="841"/>
      <c r="J1" s="841"/>
      <c r="K1" s="841"/>
    </row>
    <row r="2" spans="1:11">
      <c r="A2" s="464" t="s">
        <v>94</v>
      </c>
      <c r="G2" s="841"/>
      <c r="H2" s="841"/>
      <c r="I2" s="841"/>
      <c r="J2" s="841"/>
      <c r="K2" s="841"/>
    </row>
    <row r="3" spans="1:11">
      <c r="B3" s="466"/>
      <c r="C3" s="840"/>
      <c r="E3" s="467"/>
      <c r="F3" s="894"/>
      <c r="G3" s="841"/>
      <c r="H3" s="841"/>
      <c r="I3" s="841"/>
      <c r="K3" s="463" t="s">
        <v>836</v>
      </c>
    </row>
    <row r="4" spans="1:11">
      <c r="A4" s="385" t="s">
        <v>864</v>
      </c>
      <c r="B4" s="386">
        <v>2012</v>
      </c>
      <c r="C4" s="387">
        <v>2013</v>
      </c>
      <c r="D4" s="387">
        <v>2014</v>
      </c>
      <c r="E4" s="387">
        <v>2015</v>
      </c>
      <c r="F4" s="387">
        <v>2016</v>
      </c>
      <c r="G4" s="387">
        <v>2017</v>
      </c>
      <c r="H4" s="387">
        <v>2018</v>
      </c>
      <c r="I4" s="387">
        <v>2019</v>
      </c>
      <c r="J4" s="387">
        <v>2020</v>
      </c>
      <c r="K4" s="388">
        <v>2021</v>
      </c>
    </row>
    <row r="5" spans="1:11">
      <c r="A5" s="378" t="s">
        <v>596</v>
      </c>
      <c r="B5" s="389"/>
      <c r="C5" s="390"/>
      <c r="D5" s="390"/>
      <c r="E5" s="391"/>
      <c r="F5" s="391"/>
      <c r="G5" s="390"/>
      <c r="H5" s="390"/>
      <c r="I5" s="390"/>
      <c r="J5" s="390"/>
      <c r="K5" s="392"/>
    </row>
    <row r="6" spans="1:11">
      <c r="A6" s="379" t="s">
        <v>597</v>
      </c>
      <c r="B6" s="393">
        <v>16</v>
      </c>
      <c r="C6" s="394">
        <v>16.7</v>
      </c>
      <c r="D6" s="394">
        <v>17</v>
      </c>
      <c r="E6" s="394">
        <v>17.8</v>
      </c>
      <c r="F6" s="394">
        <v>16.7</v>
      </c>
      <c r="G6" s="394">
        <v>16.600000000000001</v>
      </c>
      <c r="H6" s="394">
        <v>16.600000000000001</v>
      </c>
      <c r="I6" s="394">
        <v>17.2</v>
      </c>
      <c r="J6" s="394">
        <v>17.600000000000001</v>
      </c>
      <c r="K6" s="395">
        <v>17.77</v>
      </c>
    </row>
    <row r="7" spans="1:11">
      <c r="A7" s="396" t="s">
        <v>598</v>
      </c>
      <c r="B7" s="393">
        <v>4.4000000000000004</v>
      </c>
      <c r="C7" s="394">
        <v>5.4</v>
      </c>
      <c r="D7" s="394">
        <v>6.4</v>
      </c>
      <c r="E7" s="394">
        <v>8.4</v>
      </c>
      <c r="F7" s="394">
        <v>8.4</v>
      </c>
      <c r="G7" s="394">
        <v>9.4</v>
      </c>
      <c r="H7" s="394">
        <v>10.4</v>
      </c>
      <c r="I7" s="394">
        <v>11.4</v>
      </c>
      <c r="J7" s="394">
        <v>12.4</v>
      </c>
      <c r="K7" s="395">
        <v>13.42</v>
      </c>
    </row>
    <row r="8" spans="1:11">
      <c r="A8" s="396" t="s">
        <v>599</v>
      </c>
      <c r="B8" s="393">
        <v>2.6</v>
      </c>
      <c r="C8" s="394">
        <v>3.6</v>
      </c>
      <c r="D8" s="394">
        <v>3.6</v>
      </c>
      <c r="E8" s="394">
        <v>4.5</v>
      </c>
      <c r="F8" s="394">
        <v>3.9</v>
      </c>
      <c r="G8" s="394">
        <v>4.4000000000000004</v>
      </c>
      <c r="H8" s="394">
        <v>5.0999999999999996</v>
      </c>
      <c r="I8" s="394">
        <v>5.8</v>
      </c>
      <c r="J8" s="394">
        <v>6.6</v>
      </c>
      <c r="K8" s="395">
        <v>7.57</v>
      </c>
    </row>
    <row r="9" spans="1:11">
      <c r="A9" s="396" t="s">
        <v>600</v>
      </c>
      <c r="B9" s="393">
        <v>15.7</v>
      </c>
      <c r="C9" s="394">
        <v>16.7</v>
      </c>
      <c r="D9" s="394">
        <v>17.600000000000001</v>
      </c>
      <c r="E9" s="394">
        <v>19.8</v>
      </c>
      <c r="F9" s="394">
        <v>19.7</v>
      </c>
      <c r="G9" s="394">
        <v>20.7</v>
      </c>
      <c r="H9" s="394">
        <v>21.9</v>
      </c>
      <c r="I9" s="394">
        <v>23.1</v>
      </c>
      <c r="J9" s="394">
        <v>24.1</v>
      </c>
      <c r="K9" s="395">
        <v>23.81</v>
      </c>
    </row>
    <row r="10" spans="1:11">
      <c r="A10" s="396" t="s">
        <v>601</v>
      </c>
      <c r="B10" s="393">
        <v>28.4</v>
      </c>
      <c r="C10" s="394">
        <v>28.3</v>
      </c>
      <c r="D10" s="394">
        <v>29</v>
      </c>
      <c r="E10" s="394">
        <v>31</v>
      </c>
      <c r="F10" s="394">
        <v>31</v>
      </c>
      <c r="G10" s="394">
        <v>31.8</v>
      </c>
      <c r="H10" s="394">
        <v>32.5</v>
      </c>
      <c r="I10" s="394">
        <v>33.200000000000003</v>
      </c>
      <c r="J10" s="394">
        <v>34.200000000000003</v>
      </c>
      <c r="K10" s="395">
        <v>29.34</v>
      </c>
    </row>
    <row r="11" spans="1:11">
      <c r="A11" s="396" t="s">
        <v>602</v>
      </c>
      <c r="B11" s="393">
        <v>31.2</v>
      </c>
      <c r="C11" s="394">
        <v>31.8</v>
      </c>
      <c r="D11" s="394">
        <v>32.299999999999997</v>
      </c>
      <c r="E11" s="394">
        <v>34</v>
      </c>
      <c r="F11" s="394">
        <v>33.5</v>
      </c>
      <c r="G11" s="394">
        <v>33.9</v>
      </c>
      <c r="H11" s="394">
        <v>35.200000000000003</v>
      </c>
      <c r="I11" s="394">
        <v>35.6</v>
      </c>
      <c r="J11" s="394">
        <v>33.700000000000003</v>
      </c>
      <c r="K11" s="395">
        <v>27.45</v>
      </c>
    </row>
    <row r="12" spans="1:11">
      <c r="A12" s="396" t="s">
        <v>603</v>
      </c>
      <c r="B12" s="393">
        <v>36.1</v>
      </c>
      <c r="C12" s="394">
        <v>35.200000000000003</v>
      </c>
      <c r="D12" s="394">
        <v>34.4</v>
      </c>
      <c r="E12" s="394">
        <v>36</v>
      </c>
      <c r="F12" s="394">
        <v>36</v>
      </c>
      <c r="G12" s="394">
        <v>36.9</v>
      </c>
      <c r="H12" s="394">
        <v>37.799999999999997</v>
      </c>
      <c r="I12" s="394">
        <v>38.6</v>
      </c>
      <c r="J12" s="394">
        <v>38.700000000000003</v>
      </c>
      <c r="K12" s="395">
        <v>34.28</v>
      </c>
    </row>
    <row r="13" spans="1:11">
      <c r="A13" s="396" t="s">
        <v>861</v>
      </c>
      <c r="B13" s="393">
        <v>0</v>
      </c>
      <c r="C13" s="394">
        <v>0</v>
      </c>
      <c r="D13" s="394">
        <v>0</v>
      </c>
      <c r="E13" s="394">
        <v>0</v>
      </c>
      <c r="F13" s="394">
        <v>0</v>
      </c>
      <c r="G13" s="394">
        <v>87.06</v>
      </c>
      <c r="H13" s="394">
        <v>86.57</v>
      </c>
      <c r="I13" s="394">
        <v>86.37</v>
      </c>
      <c r="J13" s="394">
        <v>87.37</v>
      </c>
      <c r="K13" s="395">
        <v>88.09</v>
      </c>
    </row>
    <row r="14" spans="1:11">
      <c r="A14" s="396" t="s">
        <v>604</v>
      </c>
      <c r="B14" s="393">
        <v>17.399999999999999</v>
      </c>
      <c r="C14" s="394">
        <v>17.899999999999999</v>
      </c>
      <c r="D14" s="394">
        <v>18.399999999999999</v>
      </c>
      <c r="E14" s="394">
        <v>19.899999999999999</v>
      </c>
      <c r="F14" s="394">
        <v>18.100000000000001</v>
      </c>
      <c r="G14" s="394">
        <v>18</v>
      </c>
      <c r="H14" s="394">
        <v>18.5</v>
      </c>
      <c r="I14" s="394">
        <v>19.100000000000001</v>
      </c>
      <c r="J14" s="394">
        <v>19.7</v>
      </c>
      <c r="K14" s="395">
        <v>20.59</v>
      </c>
    </row>
    <row r="15" spans="1:11">
      <c r="A15" s="397" t="s">
        <v>605</v>
      </c>
      <c r="B15" s="393">
        <v>2</v>
      </c>
      <c r="C15" s="394">
        <v>2.8</v>
      </c>
      <c r="D15" s="394">
        <v>3.4</v>
      </c>
      <c r="E15" s="394">
        <v>5.2</v>
      </c>
      <c r="F15" s="394">
        <v>5.2</v>
      </c>
      <c r="G15" s="394">
        <v>5.2</v>
      </c>
      <c r="H15" s="394">
        <v>6.2</v>
      </c>
      <c r="I15" s="394">
        <v>6.2</v>
      </c>
      <c r="J15" s="394">
        <v>7.2</v>
      </c>
      <c r="K15" s="395">
        <v>8.16</v>
      </c>
    </row>
    <row r="16" spans="1:11">
      <c r="A16" s="398" t="s">
        <v>606</v>
      </c>
      <c r="B16" s="399"/>
      <c r="C16" s="400"/>
      <c r="D16" s="400"/>
      <c r="E16" s="400"/>
      <c r="F16" s="400"/>
      <c r="G16" s="400"/>
      <c r="H16" s="400"/>
      <c r="I16" s="400"/>
      <c r="J16" s="400"/>
      <c r="K16" s="401"/>
    </row>
    <row r="17" spans="1:11">
      <c r="A17" s="378" t="s">
        <v>607</v>
      </c>
      <c r="B17" s="402"/>
      <c r="C17" s="403"/>
      <c r="D17" s="403"/>
      <c r="E17" s="403"/>
      <c r="F17" s="403"/>
      <c r="G17" s="403"/>
      <c r="H17" s="404"/>
      <c r="I17" s="404"/>
      <c r="J17" s="404"/>
      <c r="K17" s="405"/>
    </row>
    <row r="18" spans="1:11">
      <c r="A18" s="379" t="s">
        <v>608</v>
      </c>
      <c r="B18" s="393">
        <v>32.299999999999997</v>
      </c>
      <c r="C18" s="394">
        <v>33.299999999999997</v>
      </c>
      <c r="D18" s="394">
        <v>34.299999999999997</v>
      </c>
      <c r="E18" s="394">
        <v>36.299999999999997</v>
      </c>
      <c r="F18" s="394">
        <v>36.299999999999997</v>
      </c>
      <c r="G18" s="394">
        <v>37.4</v>
      </c>
      <c r="H18" s="394">
        <v>38.4</v>
      </c>
      <c r="I18" s="394">
        <v>39.4</v>
      </c>
      <c r="J18" s="394">
        <v>40.4</v>
      </c>
      <c r="K18" s="395">
        <v>40.96</v>
      </c>
    </row>
    <row r="19" spans="1:11">
      <c r="A19" s="396" t="s">
        <v>609</v>
      </c>
      <c r="B19" s="393">
        <v>39.1</v>
      </c>
      <c r="C19" s="394">
        <v>40.1</v>
      </c>
      <c r="D19" s="394">
        <v>41.3</v>
      </c>
      <c r="E19" s="394">
        <v>43.3</v>
      </c>
      <c r="F19" s="394">
        <v>43.3</v>
      </c>
      <c r="G19" s="394">
        <v>44.3</v>
      </c>
      <c r="H19" s="394">
        <v>45.3</v>
      </c>
      <c r="I19" s="394">
        <v>46.1</v>
      </c>
      <c r="J19" s="394">
        <v>47.2</v>
      </c>
      <c r="K19" s="395">
        <v>48</v>
      </c>
    </row>
    <row r="20" spans="1:11">
      <c r="A20" s="396" t="s">
        <v>862</v>
      </c>
      <c r="B20" s="393">
        <v>0</v>
      </c>
      <c r="C20" s="394">
        <v>0</v>
      </c>
      <c r="D20" s="394">
        <v>0</v>
      </c>
      <c r="E20" s="394">
        <v>0</v>
      </c>
      <c r="F20" s="394">
        <v>0</v>
      </c>
      <c r="G20" s="394">
        <v>72.45</v>
      </c>
      <c r="H20" s="394">
        <v>67.7</v>
      </c>
      <c r="I20" s="394">
        <v>68.45</v>
      </c>
      <c r="J20" s="394">
        <v>69.3</v>
      </c>
      <c r="K20" s="395">
        <v>70.52</v>
      </c>
    </row>
    <row r="21" spans="1:11">
      <c r="A21" s="396" t="s">
        <v>610</v>
      </c>
      <c r="B21" s="393">
        <v>42.6</v>
      </c>
      <c r="C21" s="394">
        <v>43.6</v>
      </c>
      <c r="D21" s="394">
        <v>44.2</v>
      </c>
      <c r="E21" s="394">
        <v>46.2</v>
      </c>
      <c r="F21" s="394">
        <v>46.2</v>
      </c>
      <c r="G21" s="394">
        <v>46.8</v>
      </c>
      <c r="H21" s="394">
        <v>48.1</v>
      </c>
      <c r="I21" s="394">
        <v>49.4</v>
      </c>
      <c r="J21" s="394">
        <v>50</v>
      </c>
      <c r="K21" s="395">
        <v>49.69</v>
      </c>
    </row>
    <row r="22" spans="1:11">
      <c r="A22" s="396" t="s">
        <v>611</v>
      </c>
      <c r="B22" s="393">
        <v>34</v>
      </c>
      <c r="C22" s="394">
        <v>35</v>
      </c>
      <c r="D22" s="394">
        <v>36</v>
      </c>
      <c r="E22" s="394">
        <v>38</v>
      </c>
      <c r="F22" s="394">
        <v>38</v>
      </c>
      <c r="G22" s="394">
        <v>39.700000000000003</v>
      </c>
      <c r="H22" s="394">
        <v>40.1</v>
      </c>
      <c r="I22" s="394">
        <v>41.3</v>
      </c>
      <c r="J22" s="394">
        <v>42.2</v>
      </c>
      <c r="K22" s="395">
        <v>43.2</v>
      </c>
    </row>
    <row r="23" spans="1:11">
      <c r="A23" s="396" t="s">
        <v>612</v>
      </c>
      <c r="B23" s="393">
        <v>0</v>
      </c>
      <c r="C23" s="394">
        <v>0</v>
      </c>
      <c r="D23" s="394">
        <v>0</v>
      </c>
      <c r="E23" s="394">
        <v>0</v>
      </c>
      <c r="F23" s="394">
        <v>0</v>
      </c>
      <c r="G23" s="394">
        <v>0</v>
      </c>
      <c r="H23" s="394">
        <v>0</v>
      </c>
      <c r="I23" s="394">
        <v>0</v>
      </c>
      <c r="J23" s="394">
        <v>0</v>
      </c>
      <c r="K23" s="395">
        <v>0</v>
      </c>
    </row>
    <row r="24" spans="1:11">
      <c r="A24" s="396" t="s">
        <v>613</v>
      </c>
      <c r="B24" s="393">
        <v>17.399999999999999</v>
      </c>
      <c r="C24" s="394">
        <v>18.399999999999999</v>
      </c>
      <c r="D24" s="394">
        <v>19.399999999999999</v>
      </c>
      <c r="E24" s="394">
        <v>21.4</v>
      </c>
      <c r="F24" s="394">
        <v>21.4</v>
      </c>
      <c r="G24" s="394">
        <v>0</v>
      </c>
      <c r="H24" s="394">
        <v>0</v>
      </c>
      <c r="I24" s="394">
        <v>0</v>
      </c>
      <c r="J24" s="394">
        <v>0</v>
      </c>
      <c r="K24" s="395">
        <v>0</v>
      </c>
    </row>
    <row r="25" spans="1:11">
      <c r="A25" s="396" t="s">
        <v>614</v>
      </c>
      <c r="B25" s="393">
        <v>25.4</v>
      </c>
      <c r="C25" s="394">
        <v>26.4</v>
      </c>
      <c r="D25" s="394">
        <v>27.4</v>
      </c>
      <c r="E25" s="394">
        <v>29.4</v>
      </c>
      <c r="F25" s="394">
        <v>29.4</v>
      </c>
      <c r="G25" s="394">
        <v>30.4</v>
      </c>
      <c r="H25" s="394">
        <v>31.4</v>
      </c>
      <c r="I25" s="394">
        <v>32.4</v>
      </c>
      <c r="J25" s="394">
        <v>40.299999999999997</v>
      </c>
      <c r="K25" s="395">
        <v>53</v>
      </c>
    </row>
    <row r="26" spans="1:11">
      <c r="A26" s="396" t="s">
        <v>863</v>
      </c>
      <c r="B26" s="393">
        <v>0</v>
      </c>
      <c r="C26" s="394">
        <v>0</v>
      </c>
      <c r="D26" s="394">
        <v>1</v>
      </c>
      <c r="E26" s="394">
        <v>3</v>
      </c>
      <c r="F26" s="394">
        <v>3</v>
      </c>
      <c r="G26" s="394">
        <v>4</v>
      </c>
      <c r="H26" s="394">
        <v>5</v>
      </c>
      <c r="I26" s="394">
        <v>6</v>
      </c>
      <c r="J26" s="394">
        <v>7</v>
      </c>
      <c r="K26" s="395">
        <v>8</v>
      </c>
    </row>
    <row r="27" spans="1:11">
      <c r="A27" s="396" t="s">
        <v>615</v>
      </c>
      <c r="B27" s="393">
        <v>4.2</v>
      </c>
      <c r="C27" s="394">
        <v>5.2</v>
      </c>
      <c r="D27" s="394">
        <v>6.2</v>
      </c>
      <c r="E27" s="394">
        <v>8.1999999999999993</v>
      </c>
      <c r="F27" s="394">
        <v>8.1999999999999993</v>
      </c>
      <c r="G27" s="394">
        <v>9.1999999999999993</v>
      </c>
      <c r="H27" s="394">
        <v>10.199999999999999</v>
      </c>
      <c r="I27" s="394">
        <v>11.2</v>
      </c>
      <c r="J27" s="394">
        <v>12.2</v>
      </c>
      <c r="K27" s="395">
        <v>13.24</v>
      </c>
    </row>
    <row r="28" spans="1:11">
      <c r="A28" s="396" t="s">
        <v>616</v>
      </c>
      <c r="B28" s="393">
        <v>2.6</v>
      </c>
      <c r="C28" s="394">
        <v>3.6</v>
      </c>
      <c r="D28" s="394">
        <v>3.3</v>
      </c>
      <c r="E28" s="394">
        <v>4.0999999999999996</v>
      </c>
      <c r="F28" s="394">
        <v>3.4</v>
      </c>
      <c r="G28" s="394">
        <v>3.7</v>
      </c>
      <c r="H28" s="394">
        <v>4.5999999999999996</v>
      </c>
      <c r="I28" s="394">
        <v>5.2</v>
      </c>
      <c r="J28" s="394">
        <v>6</v>
      </c>
      <c r="K28" s="395">
        <v>6.95</v>
      </c>
    </row>
    <row r="29" spans="1:11">
      <c r="A29" s="396" t="s">
        <v>617</v>
      </c>
      <c r="B29" s="393">
        <v>15.6</v>
      </c>
      <c r="C29" s="394">
        <v>16.399999999999999</v>
      </c>
      <c r="D29" s="394">
        <v>16.8</v>
      </c>
      <c r="E29" s="394">
        <v>17.2</v>
      </c>
      <c r="F29" s="394">
        <v>15.9</v>
      </c>
      <c r="G29" s="394">
        <v>14.7</v>
      </c>
      <c r="H29" s="394">
        <v>14.1</v>
      </c>
      <c r="I29" s="394">
        <v>14.9</v>
      </c>
      <c r="J29" s="394">
        <v>14.9</v>
      </c>
      <c r="K29" s="395">
        <v>13.34</v>
      </c>
    </row>
    <row r="30" spans="1:11">
      <c r="A30" s="396" t="s">
        <v>618</v>
      </c>
      <c r="B30" s="393">
        <v>20.5</v>
      </c>
      <c r="C30" s="394">
        <v>21.5</v>
      </c>
      <c r="D30" s="394">
        <v>22.4</v>
      </c>
      <c r="E30" s="394">
        <v>24.5</v>
      </c>
      <c r="F30" s="394">
        <v>22.9</v>
      </c>
      <c r="G30" s="394">
        <v>23.9</v>
      </c>
      <c r="H30" s="394">
        <v>25</v>
      </c>
      <c r="I30" s="394">
        <v>24.2</v>
      </c>
      <c r="J30" s="394">
        <v>25.2</v>
      </c>
      <c r="K30" s="395">
        <v>27.02</v>
      </c>
    </row>
    <row r="31" spans="1:11">
      <c r="A31" s="396" t="s">
        <v>619</v>
      </c>
      <c r="B31" s="393">
        <v>17.600000000000001</v>
      </c>
      <c r="C31" s="394">
        <v>18.2</v>
      </c>
      <c r="D31" s="394">
        <v>18.7</v>
      </c>
      <c r="E31" s="394">
        <v>20.3</v>
      </c>
      <c r="F31" s="394">
        <v>18.5</v>
      </c>
      <c r="G31" s="394">
        <v>18.5</v>
      </c>
      <c r="H31" s="394">
        <v>19.100000000000001</v>
      </c>
      <c r="I31" s="394">
        <v>19.600000000000001</v>
      </c>
      <c r="J31" s="394">
        <v>20.3</v>
      </c>
      <c r="K31" s="395">
        <v>20.92</v>
      </c>
    </row>
    <row r="32" spans="1:11">
      <c r="A32" s="397" t="s">
        <v>620</v>
      </c>
      <c r="B32" s="393">
        <v>2.4</v>
      </c>
      <c r="C32" s="394">
        <v>3.2</v>
      </c>
      <c r="D32" s="394">
        <v>3.8</v>
      </c>
      <c r="E32" s="394">
        <v>5.7</v>
      </c>
      <c r="F32" s="394">
        <v>5.7</v>
      </c>
      <c r="G32" s="394">
        <v>5.7</v>
      </c>
      <c r="H32" s="394">
        <v>6.7</v>
      </c>
      <c r="I32" s="394">
        <v>6.7</v>
      </c>
      <c r="J32" s="394">
        <v>7.7</v>
      </c>
      <c r="K32" s="395">
        <v>8.73</v>
      </c>
    </row>
    <row r="33" spans="1:11">
      <c r="A33" s="398" t="s">
        <v>621</v>
      </c>
      <c r="B33" s="406"/>
      <c r="C33" s="407"/>
      <c r="D33" s="407"/>
      <c r="E33" s="407"/>
      <c r="F33" s="407"/>
      <c r="G33" s="407"/>
      <c r="H33" s="407"/>
      <c r="I33" s="407"/>
      <c r="J33" s="407"/>
      <c r="K33" s="408"/>
    </row>
    <row r="34" spans="1:11">
      <c r="A34" s="409" t="s">
        <v>622</v>
      </c>
      <c r="B34" s="410"/>
      <c r="C34" s="411">
        <v>42.4</v>
      </c>
      <c r="D34" s="411">
        <v>33.9</v>
      </c>
      <c r="E34" s="411">
        <v>35.9</v>
      </c>
      <c r="F34" s="411">
        <v>35.9</v>
      </c>
      <c r="G34" s="411">
        <v>37.4</v>
      </c>
      <c r="H34" s="411">
        <v>38.4</v>
      </c>
      <c r="I34" s="411">
        <v>37.799999999999997</v>
      </c>
      <c r="J34" s="411">
        <v>48.9</v>
      </c>
      <c r="K34" s="412">
        <v>55.73</v>
      </c>
    </row>
    <row r="35" spans="1:11">
      <c r="A35" s="378" t="s">
        <v>623</v>
      </c>
      <c r="B35" s="413"/>
      <c r="C35" s="414"/>
      <c r="D35" s="414"/>
      <c r="E35" s="414"/>
      <c r="F35" s="414"/>
      <c r="G35" s="414"/>
      <c r="H35" s="415"/>
      <c r="I35" s="415"/>
      <c r="J35" s="415"/>
      <c r="K35" s="416"/>
    </row>
    <row r="36" spans="1:11">
      <c r="A36" s="379" t="s">
        <v>624</v>
      </c>
      <c r="B36" s="393">
        <v>32.799999999999997</v>
      </c>
      <c r="C36" s="394">
        <v>34.6</v>
      </c>
      <c r="D36" s="394">
        <v>36</v>
      </c>
      <c r="E36" s="394">
        <v>38.200000000000003</v>
      </c>
      <c r="F36" s="394">
        <v>38.200000000000003</v>
      </c>
      <c r="G36" s="394">
        <v>39.5</v>
      </c>
      <c r="H36" s="394">
        <v>40.799999999999997</v>
      </c>
      <c r="I36" s="394">
        <v>42.4</v>
      </c>
      <c r="J36" s="394">
        <v>43.4</v>
      </c>
      <c r="K36" s="395">
        <v>44.36</v>
      </c>
    </row>
    <row r="37" spans="1:11">
      <c r="A37" s="396" t="s">
        <v>625</v>
      </c>
      <c r="B37" s="393">
        <v>31.5</v>
      </c>
      <c r="C37" s="394">
        <v>31</v>
      </c>
      <c r="D37" s="394">
        <v>31</v>
      </c>
      <c r="E37" s="394">
        <v>28.7</v>
      </c>
      <c r="F37" s="394">
        <v>26.5</v>
      </c>
      <c r="G37" s="394">
        <v>25.3</v>
      </c>
      <c r="H37" s="394">
        <v>23.5</v>
      </c>
      <c r="I37" s="394">
        <v>22.4</v>
      </c>
      <c r="J37" s="394">
        <v>21.1</v>
      </c>
      <c r="K37" s="395">
        <v>19.61</v>
      </c>
    </row>
    <row r="38" spans="1:11">
      <c r="A38" s="396" t="s">
        <v>626</v>
      </c>
      <c r="B38" s="393">
        <v>37.1</v>
      </c>
      <c r="C38" s="394">
        <v>37.5</v>
      </c>
      <c r="D38" s="394">
        <v>38.299999999999997</v>
      </c>
      <c r="E38" s="394">
        <v>39.1</v>
      </c>
      <c r="F38" s="394">
        <v>38.799999999999997</v>
      </c>
      <c r="G38" s="394">
        <v>39.1</v>
      </c>
      <c r="H38" s="394">
        <v>40</v>
      </c>
      <c r="I38" s="394">
        <v>40.1</v>
      </c>
      <c r="J38" s="394">
        <v>35.799999999999997</v>
      </c>
      <c r="K38" s="395">
        <v>35.67</v>
      </c>
    </row>
    <row r="39" spans="1:11">
      <c r="A39" s="396" t="s">
        <v>627</v>
      </c>
      <c r="B39" s="393">
        <v>34.700000000000003</v>
      </c>
      <c r="C39" s="394">
        <v>35.4</v>
      </c>
      <c r="D39" s="394">
        <v>35.5</v>
      </c>
      <c r="E39" s="394">
        <v>37</v>
      </c>
      <c r="F39" s="394">
        <v>36.200000000000003</v>
      </c>
      <c r="G39" s="394">
        <v>36.700000000000003</v>
      </c>
      <c r="H39" s="394">
        <v>37.200000000000003</v>
      </c>
      <c r="I39" s="394">
        <v>36.700000000000003</v>
      </c>
      <c r="J39" s="394">
        <v>37.299999999999997</v>
      </c>
      <c r="K39" s="395">
        <v>36.25</v>
      </c>
    </row>
    <row r="40" spans="1:11">
      <c r="A40" s="396" t="s">
        <v>628</v>
      </c>
      <c r="B40" s="393">
        <v>32.299999999999997</v>
      </c>
      <c r="C40" s="394">
        <v>31.8</v>
      </c>
      <c r="D40" s="394">
        <v>31.7</v>
      </c>
      <c r="E40" s="394">
        <v>32.4</v>
      </c>
      <c r="F40" s="394">
        <v>31.7</v>
      </c>
      <c r="G40" s="394">
        <v>31.9</v>
      </c>
      <c r="H40" s="394">
        <v>32.200000000000003</v>
      </c>
      <c r="I40" s="394">
        <v>32.4</v>
      </c>
      <c r="J40" s="394">
        <v>32.299999999999997</v>
      </c>
      <c r="K40" s="395">
        <v>30.39</v>
      </c>
    </row>
    <row r="41" spans="1:11">
      <c r="A41" s="396" t="s">
        <v>629</v>
      </c>
      <c r="B41" s="393">
        <v>39.200000000000003</v>
      </c>
      <c r="C41" s="394">
        <v>40.4</v>
      </c>
      <c r="D41" s="394">
        <v>41.4</v>
      </c>
      <c r="E41" s="394">
        <v>43.4</v>
      </c>
      <c r="F41" s="394">
        <v>43.4</v>
      </c>
      <c r="G41" s="394">
        <v>44.4</v>
      </c>
      <c r="H41" s="394">
        <v>45.4</v>
      </c>
      <c r="I41" s="394">
        <v>46</v>
      </c>
      <c r="J41" s="394">
        <v>47</v>
      </c>
      <c r="K41" s="395">
        <v>48.02</v>
      </c>
    </row>
    <row r="42" spans="1:11">
      <c r="A42" s="396" t="s">
        <v>630</v>
      </c>
      <c r="B42" s="393">
        <v>42.4</v>
      </c>
      <c r="C42" s="394">
        <v>43</v>
      </c>
      <c r="D42" s="394">
        <v>43.8</v>
      </c>
      <c r="E42" s="394">
        <v>45.7</v>
      </c>
      <c r="F42" s="394">
        <v>45.6</v>
      </c>
      <c r="G42" s="394">
        <v>46.4</v>
      </c>
      <c r="H42" s="394">
        <v>47.3</v>
      </c>
      <c r="I42" s="394">
        <v>48.1</v>
      </c>
      <c r="J42" s="394">
        <v>49</v>
      </c>
      <c r="K42" s="395">
        <v>49.74</v>
      </c>
    </row>
    <row r="43" spans="1:11">
      <c r="A43" s="398" t="s">
        <v>631</v>
      </c>
      <c r="B43" s="399"/>
      <c r="C43" s="400"/>
      <c r="D43" s="400"/>
      <c r="E43" s="400"/>
      <c r="F43" s="400"/>
      <c r="G43" s="400"/>
      <c r="H43" s="400"/>
      <c r="I43" s="400"/>
      <c r="J43" s="400"/>
      <c r="K43" s="401"/>
    </row>
    <row r="44" spans="1:11">
      <c r="A44" s="417" t="s">
        <v>632</v>
      </c>
      <c r="B44" s="393"/>
      <c r="C44" s="394"/>
      <c r="D44" s="394"/>
      <c r="E44" s="394"/>
      <c r="F44" s="394"/>
      <c r="G44" s="394"/>
      <c r="H44" s="394"/>
      <c r="I44" s="394"/>
      <c r="J44" s="394"/>
      <c r="K44" s="395"/>
    </row>
    <row r="45" spans="1:11">
      <c r="A45" s="418" t="s">
        <v>633</v>
      </c>
      <c r="B45" s="393"/>
      <c r="C45" s="394"/>
      <c r="D45" s="394">
        <v>34.53</v>
      </c>
      <c r="E45" s="394">
        <v>35.4</v>
      </c>
      <c r="F45" s="394">
        <v>34.65</v>
      </c>
      <c r="G45" s="394">
        <v>34.840000000000003</v>
      </c>
      <c r="H45" s="394">
        <v>35.08</v>
      </c>
      <c r="I45" s="394">
        <v>35.14</v>
      </c>
      <c r="J45" s="394">
        <v>34.54</v>
      </c>
      <c r="K45" s="395">
        <v>33.619999999999997</v>
      </c>
    </row>
    <row r="46" spans="1:11">
      <c r="A46" s="874" t="s">
        <v>634</v>
      </c>
      <c r="B46" s="393"/>
      <c r="C46" s="394">
        <v>28.57</v>
      </c>
      <c r="D46" s="394">
        <v>29.32</v>
      </c>
      <c r="E46" s="394">
        <v>31.86</v>
      </c>
      <c r="F46" s="394">
        <v>32.17</v>
      </c>
      <c r="G46" s="394">
        <v>32.31</v>
      </c>
      <c r="H46" s="394">
        <v>30.75</v>
      </c>
      <c r="I46" s="394">
        <v>31.5</v>
      </c>
      <c r="J46" s="394">
        <v>28.78</v>
      </c>
      <c r="K46" s="395">
        <v>30.79</v>
      </c>
    </row>
    <row r="47" spans="1:11">
      <c r="A47" s="875" t="s">
        <v>646</v>
      </c>
      <c r="B47" s="876"/>
      <c r="C47" s="876"/>
      <c r="D47" s="876"/>
      <c r="E47" s="876"/>
      <c r="F47" s="876"/>
      <c r="G47" s="876"/>
      <c r="H47" s="876"/>
      <c r="I47" s="876"/>
      <c r="J47" s="876"/>
      <c r="K47" s="877"/>
    </row>
    <row r="48" spans="1:11">
      <c r="A48" s="878" t="s">
        <v>647</v>
      </c>
      <c r="B48" s="879">
        <v>0</v>
      </c>
      <c r="C48" s="879">
        <v>0</v>
      </c>
      <c r="D48" s="879">
        <v>0</v>
      </c>
      <c r="E48" s="879">
        <v>0</v>
      </c>
      <c r="F48" s="879">
        <v>0</v>
      </c>
      <c r="G48" s="879">
        <v>0</v>
      </c>
      <c r="H48" s="879">
        <v>23.8</v>
      </c>
      <c r="I48" s="879">
        <v>26.1</v>
      </c>
      <c r="J48" s="879">
        <v>21.48</v>
      </c>
      <c r="K48" s="880">
        <v>22.34</v>
      </c>
    </row>
    <row r="49" spans="1:11">
      <c r="A49" s="878" t="s">
        <v>648</v>
      </c>
      <c r="B49" s="881">
        <v>0</v>
      </c>
      <c r="C49" s="881">
        <v>0</v>
      </c>
      <c r="D49" s="881">
        <v>0</v>
      </c>
      <c r="E49" s="881">
        <v>0</v>
      </c>
      <c r="F49" s="881">
        <v>0</v>
      </c>
      <c r="G49" s="881">
        <v>0</v>
      </c>
      <c r="H49" s="881">
        <v>18.27</v>
      </c>
      <c r="I49" s="881">
        <v>16.09</v>
      </c>
      <c r="J49" s="881">
        <v>14.74</v>
      </c>
      <c r="K49" s="882">
        <v>15.22</v>
      </c>
    </row>
    <row r="50" spans="1:11">
      <c r="A50" s="878" t="s">
        <v>649</v>
      </c>
      <c r="B50" s="881">
        <v>0</v>
      </c>
      <c r="C50" s="881">
        <v>0</v>
      </c>
      <c r="D50" s="881">
        <v>0</v>
      </c>
      <c r="E50" s="881">
        <v>0</v>
      </c>
      <c r="F50" s="881">
        <v>0</v>
      </c>
      <c r="G50" s="881">
        <v>0</v>
      </c>
      <c r="H50" s="881">
        <v>0</v>
      </c>
      <c r="I50" s="881">
        <v>23.82</v>
      </c>
      <c r="J50" s="881">
        <v>22.53</v>
      </c>
      <c r="K50" s="882">
        <v>18.12</v>
      </c>
    </row>
    <row r="51" spans="1:11">
      <c r="A51" s="878" t="s">
        <v>650</v>
      </c>
      <c r="B51" s="881">
        <v>0</v>
      </c>
      <c r="C51" s="881">
        <v>0</v>
      </c>
      <c r="D51" s="881">
        <v>0</v>
      </c>
      <c r="E51" s="881">
        <v>0</v>
      </c>
      <c r="F51" s="881">
        <v>0</v>
      </c>
      <c r="G51" s="881">
        <v>0</v>
      </c>
      <c r="H51" s="881">
        <v>0</v>
      </c>
      <c r="I51" s="881">
        <v>0</v>
      </c>
      <c r="J51" s="881">
        <v>49</v>
      </c>
      <c r="K51" s="882">
        <v>50</v>
      </c>
    </row>
    <row r="52" spans="1:11">
      <c r="A52" s="878" t="s">
        <v>651</v>
      </c>
      <c r="B52" s="881">
        <v>0</v>
      </c>
      <c r="C52" s="881">
        <v>0</v>
      </c>
      <c r="D52" s="881">
        <v>0</v>
      </c>
      <c r="E52" s="881">
        <v>0</v>
      </c>
      <c r="F52" s="881">
        <v>0</v>
      </c>
      <c r="G52" s="881">
        <v>0</v>
      </c>
      <c r="H52" s="881">
        <v>19.8</v>
      </c>
      <c r="I52" s="881">
        <v>8.2200000000000006</v>
      </c>
      <c r="J52" s="881">
        <v>10.54</v>
      </c>
      <c r="K52" s="882">
        <v>11.86</v>
      </c>
    </row>
    <row r="53" spans="1:11">
      <c r="A53" s="878" t="s">
        <v>652</v>
      </c>
      <c r="B53" s="881">
        <v>0</v>
      </c>
      <c r="C53" s="881">
        <v>0</v>
      </c>
      <c r="D53" s="881">
        <v>0</v>
      </c>
      <c r="E53" s="881">
        <v>0</v>
      </c>
      <c r="F53" s="881">
        <v>0</v>
      </c>
      <c r="G53" s="881">
        <v>0</v>
      </c>
      <c r="H53" s="881">
        <v>0</v>
      </c>
      <c r="I53" s="881">
        <v>20</v>
      </c>
      <c r="J53" s="881">
        <v>19.78</v>
      </c>
      <c r="K53" s="882">
        <v>20.78</v>
      </c>
    </row>
    <row r="54" spans="1:11">
      <c r="A54" s="878" t="s">
        <v>653</v>
      </c>
      <c r="B54" s="881">
        <v>0</v>
      </c>
      <c r="C54" s="881">
        <v>0</v>
      </c>
      <c r="D54" s="881">
        <v>0</v>
      </c>
      <c r="E54" s="881">
        <v>0</v>
      </c>
      <c r="F54" s="881">
        <v>0</v>
      </c>
      <c r="G54" s="881">
        <v>0</v>
      </c>
      <c r="H54" s="881">
        <v>0</v>
      </c>
      <c r="I54" s="881">
        <v>0</v>
      </c>
      <c r="J54" s="881">
        <v>0</v>
      </c>
      <c r="K54" s="882">
        <v>1</v>
      </c>
    </row>
    <row r="55" spans="1:11">
      <c r="A55" s="878" t="s">
        <v>654</v>
      </c>
      <c r="B55" s="881">
        <v>0</v>
      </c>
      <c r="C55" s="881">
        <v>0</v>
      </c>
      <c r="D55" s="881">
        <v>0</v>
      </c>
      <c r="E55" s="881">
        <v>0</v>
      </c>
      <c r="F55" s="881">
        <v>0</v>
      </c>
      <c r="G55" s="881">
        <v>0</v>
      </c>
      <c r="H55" s="881">
        <v>16</v>
      </c>
      <c r="I55" s="881">
        <v>24.2</v>
      </c>
      <c r="J55" s="881">
        <v>16.25</v>
      </c>
      <c r="K55" s="882">
        <v>17</v>
      </c>
    </row>
    <row r="56" spans="1:11">
      <c r="A56" s="878" t="s">
        <v>655</v>
      </c>
      <c r="B56" s="881">
        <v>0</v>
      </c>
      <c r="C56" s="881">
        <v>0</v>
      </c>
      <c r="D56" s="881">
        <v>0</v>
      </c>
      <c r="E56" s="881">
        <v>0</v>
      </c>
      <c r="F56" s="881">
        <v>0</v>
      </c>
      <c r="G56" s="881">
        <v>0</v>
      </c>
      <c r="H56" s="881">
        <v>0</v>
      </c>
      <c r="I56" s="881">
        <v>0</v>
      </c>
      <c r="J56" s="881">
        <v>0</v>
      </c>
      <c r="K56" s="882">
        <v>4.3</v>
      </c>
    </row>
    <row r="57" spans="1:11">
      <c r="A57" s="878" t="s">
        <v>656</v>
      </c>
      <c r="B57" s="881">
        <v>0</v>
      </c>
      <c r="C57" s="881">
        <v>0</v>
      </c>
      <c r="D57" s="881">
        <v>0</v>
      </c>
      <c r="E57" s="881">
        <v>0</v>
      </c>
      <c r="F57" s="881">
        <v>0</v>
      </c>
      <c r="G57" s="881">
        <v>0</v>
      </c>
      <c r="H57" s="881">
        <v>0</v>
      </c>
      <c r="I57" s="881">
        <v>0</v>
      </c>
      <c r="J57" s="881">
        <v>0</v>
      </c>
      <c r="K57" s="882">
        <v>0</v>
      </c>
    </row>
    <row r="58" spans="1:11">
      <c r="A58" s="883" t="s">
        <v>657</v>
      </c>
      <c r="B58" s="895"/>
      <c r="C58" s="895"/>
      <c r="D58" s="895"/>
      <c r="E58" s="895"/>
      <c r="F58" s="895"/>
      <c r="G58" s="895"/>
      <c r="H58" s="895"/>
      <c r="I58" s="895"/>
      <c r="J58" s="895"/>
      <c r="K58" s="896"/>
    </row>
    <row r="60" spans="1:11">
      <c r="A60" s="380" t="s">
        <v>834</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Feuil19"/>
  <dimension ref="A1:M32"/>
  <sheetViews>
    <sheetView showGridLines="0" workbookViewId="0"/>
  </sheetViews>
  <sheetFormatPr baseColWidth="10" defaultRowHeight="12.75"/>
  <cols>
    <col min="1" max="1" width="30" customWidth="1"/>
    <col min="2" max="12" width="8.33203125" customWidth="1"/>
    <col min="13" max="13" width="9.6640625" customWidth="1"/>
  </cols>
  <sheetData>
    <row r="1" spans="1:13">
      <c r="A1" s="460" t="s">
        <v>702</v>
      </c>
      <c r="B1" s="220"/>
      <c r="C1" s="220"/>
      <c r="D1" s="220"/>
      <c r="E1" s="220"/>
      <c r="F1" s="220"/>
      <c r="G1" s="220"/>
      <c r="H1" s="220"/>
      <c r="I1" s="220"/>
      <c r="J1" s="220"/>
      <c r="K1" s="220"/>
      <c r="L1" s="220"/>
    </row>
    <row r="2" spans="1:13">
      <c r="A2" s="468" t="s">
        <v>683</v>
      </c>
      <c r="B2" s="220"/>
      <c r="C2" s="220"/>
      <c r="D2" s="220"/>
      <c r="E2" s="220"/>
      <c r="F2" s="220"/>
      <c r="G2" s="220"/>
      <c r="H2" s="220"/>
      <c r="I2" s="220"/>
      <c r="J2" s="220"/>
      <c r="K2" s="220"/>
      <c r="L2" s="220"/>
    </row>
    <row r="3" spans="1:13">
      <c r="A3" s="220"/>
      <c r="B3" s="220"/>
      <c r="C3" s="220"/>
      <c r="D3" s="220"/>
      <c r="E3" s="220"/>
      <c r="F3" s="220"/>
      <c r="G3" s="220"/>
      <c r="H3" s="220"/>
      <c r="I3" s="220"/>
      <c r="J3" s="220"/>
      <c r="K3" s="220"/>
      <c r="M3" s="224" t="s">
        <v>820</v>
      </c>
    </row>
    <row r="4" spans="1:13">
      <c r="A4" s="241"/>
      <c r="B4" s="226">
        <v>2011</v>
      </c>
      <c r="C4" s="227">
        <v>2012</v>
      </c>
      <c r="D4" s="227">
        <v>2013</v>
      </c>
      <c r="E4" s="227">
        <v>2014</v>
      </c>
      <c r="F4" s="227">
        <v>2015</v>
      </c>
      <c r="G4" s="227">
        <v>2016</v>
      </c>
      <c r="H4" s="227">
        <v>2017</v>
      </c>
      <c r="I4" s="227">
        <v>2018</v>
      </c>
      <c r="J4" s="227">
        <v>2019</v>
      </c>
      <c r="K4" s="227">
        <v>2020</v>
      </c>
      <c r="L4" s="227">
        <v>2021</v>
      </c>
      <c r="M4" s="612">
        <v>2022</v>
      </c>
    </row>
    <row r="5" spans="1:13">
      <c r="A5" s="242" t="s">
        <v>78</v>
      </c>
      <c r="B5" s="469"/>
      <c r="C5" s="221"/>
      <c r="D5" s="221"/>
      <c r="E5" s="221"/>
      <c r="F5" s="221"/>
      <c r="G5" s="221"/>
      <c r="H5" s="221"/>
      <c r="I5" s="221"/>
      <c r="J5" s="221"/>
      <c r="K5" s="221"/>
      <c r="L5" s="221"/>
      <c r="M5" s="470"/>
    </row>
    <row r="6" spans="1:13">
      <c r="A6" s="243" t="s">
        <v>445</v>
      </c>
      <c r="B6" s="244">
        <v>10311</v>
      </c>
      <c r="C6" s="158">
        <v>10226</v>
      </c>
      <c r="D6" s="158">
        <v>9929</v>
      </c>
      <c r="E6" s="158">
        <v>9845</v>
      </c>
      <c r="F6" s="158">
        <v>9540</v>
      </c>
      <c r="G6" s="158">
        <v>8610</v>
      </c>
      <c r="H6" s="158">
        <v>8196</v>
      </c>
      <c r="I6" s="158">
        <v>7750</v>
      </c>
      <c r="J6" s="158">
        <v>7255</v>
      </c>
      <c r="K6" s="158">
        <v>6692</v>
      </c>
      <c r="L6" s="158">
        <v>6207</v>
      </c>
      <c r="M6" s="609">
        <v>5740</v>
      </c>
    </row>
    <row r="7" spans="1:13">
      <c r="A7" s="243" t="s">
        <v>446</v>
      </c>
      <c r="B7" s="244">
        <v>7656</v>
      </c>
      <c r="C7" s="158">
        <v>7744</v>
      </c>
      <c r="D7" s="158">
        <v>7734</v>
      </c>
      <c r="E7" s="158">
        <v>7849</v>
      </c>
      <c r="F7" s="158">
        <v>7984</v>
      </c>
      <c r="G7" s="158">
        <v>8392</v>
      </c>
      <c r="H7" s="158">
        <v>9043</v>
      </c>
      <c r="I7" s="158">
        <v>9438</v>
      </c>
      <c r="J7" s="158">
        <v>9622</v>
      </c>
      <c r="K7" s="158">
        <v>9967</v>
      </c>
      <c r="L7" s="158">
        <v>10097</v>
      </c>
      <c r="M7" s="609">
        <v>10364</v>
      </c>
    </row>
    <row r="8" spans="1:13">
      <c r="A8" s="243" t="s">
        <v>447</v>
      </c>
      <c r="B8" s="244">
        <v>26054</v>
      </c>
      <c r="C8" s="158">
        <v>25280</v>
      </c>
      <c r="D8" s="158">
        <v>24397</v>
      </c>
      <c r="E8" s="158">
        <v>23217</v>
      </c>
      <c r="F8" s="158">
        <v>22053</v>
      </c>
      <c r="G8" s="158">
        <v>20663</v>
      </c>
      <c r="H8" s="158">
        <v>20148</v>
      </c>
      <c r="I8" s="158">
        <v>19347</v>
      </c>
      <c r="J8" s="158">
        <v>18352</v>
      </c>
      <c r="K8" s="158">
        <v>17640</v>
      </c>
      <c r="L8" s="158">
        <v>16634</v>
      </c>
      <c r="M8" s="609">
        <v>15800</v>
      </c>
    </row>
    <row r="9" spans="1:13">
      <c r="A9" s="243" t="s">
        <v>448</v>
      </c>
      <c r="B9" s="244">
        <v>17552</v>
      </c>
      <c r="C9" s="158">
        <v>19277</v>
      </c>
      <c r="D9" s="158">
        <v>20595</v>
      </c>
      <c r="E9" s="158">
        <v>22628</v>
      </c>
      <c r="F9" s="158">
        <v>24390</v>
      </c>
      <c r="G9" s="158">
        <v>26265</v>
      </c>
      <c r="H9" s="158">
        <v>27800</v>
      </c>
      <c r="I9" s="158">
        <v>29197</v>
      </c>
      <c r="J9" s="158">
        <v>30226</v>
      </c>
      <c r="K9" s="158">
        <v>31489</v>
      </c>
      <c r="L9" s="158">
        <v>32247</v>
      </c>
      <c r="M9" s="609">
        <v>33446</v>
      </c>
    </row>
    <row r="10" spans="1:13">
      <c r="A10" s="243" t="s">
        <v>449</v>
      </c>
      <c r="B10" s="244">
        <v>1898</v>
      </c>
      <c r="C10" s="158">
        <v>1969</v>
      </c>
      <c r="D10" s="158">
        <v>1899</v>
      </c>
      <c r="E10" s="158">
        <v>1765</v>
      </c>
      <c r="F10" s="158">
        <v>1564</v>
      </c>
      <c r="G10" s="158">
        <v>1417</v>
      </c>
      <c r="H10" s="158">
        <v>1459</v>
      </c>
      <c r="I10" s="158">
        <v>1504</v>
      </c>
      <c r="J10" s="158">
        <v>1505</v>
      </c>
      <c r="K10" s="158">
        <v>1461</v>
      </c>
      <c r="L10" s="158">
        <v>1326</v>
      </c>
      <c r="M10" s="609">
        <v>1238</v>
      </c>
    </row>
    <row r="11" spans="1:13">
      <c r="A11" s="243" t="s">
        <v>859</v>
      </c>
      <c r="B11" s="244">
        <v>67</v>
      </c>
      <c r="C11" s="158">
        <v>11</v>
      </c>
      <c r="D11" s="158">
        <v>8</v>
      </c>
      <c r="E11" s="158">
        <v>9</v>
      </c>
      <c r="F11" s="158">
        <v>8</v>
      </c>
      <c r="G11" s="158">
        <v>9</v>
      </c>
      <c r="H11" s="158">
        <v>12</v>
      </c>
      <c r="I11" s="158">
        <v>13</v>
      </c>
      <c r="J11" s="158">
        <v>12</v>
      </c>
      <c r="K11" s="158">
        <v>9</v>
      </c>
      <c r="L11" s="158">
        <v>8</v>
      </c>
      <c r="M11" s="609">
        <v>8</v>
      </c>
    </row>
    <row r="12" spans="1:13">
      <c r="A12" s="245" t="s">
        <v>72</v>
      </c>
      <c r="B12" s="246">
        <v>63538</v>
      </c>
      <c r="C12" s="237">
        <v>64507</v>
      </c>
      <c r="D12" s="237">
        <v>64562</v>
      </c>
      <c r="E12" s="237">
        <v>65313</v>
      </c>
      <c r="F12" s="237">
        <v>65539</v>
      </c>
      <c r="G12" s="237">
        <v>65356</v>
      </c>
      <c r="H12" s="237">
        <v>66658</v>
      </c>
      <c r="I12" s="237">
        <v>67249</v>
      </c>
      <c r="J12" s="237">
        <v>66972</v>
      </c>
      <c r="K12" s="237">
        <v>67258</v>
      </c>
      <c r="L12" s="237">
        <v>66519</v>
      </c>
      <c r="M12" s="614">
        <v>66596</v>
      </c>
    </row>
    <row r="13" spans="1:13">
      <c r="A13" s="247" t="s">
        <v>450</v>
      </c>
      <c r="B13" s="469"/>
      <c r="C13" s="221"/>
      <c r="D13" s="221"/>
      <c r="E13" s="221"/>
      <c r="F13" s="221"/>
      <c r="G13" s="221"/>
      <c r="H13" s="221"/>
      <c r="I13" s="221"/>
      <c r="J13" s="221"/>
      <c r="K13" s="221"/>
      <c r="L13" s="221"/>
      <c r="M13" s="470"/>
    </row>
    <row r="14" spans="1:13">
      <c r="A14" s="243" t="s">
        <v>445</v>
      </c>
      <c r="B14" s="244">
        <v>3045</v>
      </c>
      <c r="C14" s="158">
        <v>3071</v>
      </c>
      <c r="D14" s="158">
        <v>3143</v>
      </c>
      <c r="E14" s="158">
        <v>3175</v>
      </c>
      <c r="F14" s="158">
        <v>3179</v>
      </c>
      <c r="G14" s="158">
        <v>3055</v>
      </c>
      <c r="H14" s="158">
        <v>3073</v>
      </c>
      <c r="I14" s="158">
        <v>3009</v>
      </c>
      <c r="J14" s="158">
        <v>3036</v>
      </c>
      <c r="K14" s="158">
        <v>3150</v>
      </c>
      <c r="L14" s="158">
        <v>3203</v>
      </c>
      <c r="M14" s="609">
        <v>3325</v>
      </c>
    </row>
    <row r="15" spans="1:13">
      <c r="A15" s="243" t="s">
        <v>446</v>
      </c>
      <c r="B15" s="244">
        <v>15677</v>
      </c>
      <c r="C15" s="158">
        <v>15970</v>
      </c>
      <c r="D15" s="158">
        <v>15986</v>
      </c>
      <c r="E15" s="158">
        <v>16365</v>
      </c>
      <c r="F15" s="158">
        <v>16366</v>
      </c>
      <c r="G15" s="158">
        <v>16855</v>
      </c>
      <c r="H15" s="158">
        <v>16646</v>
      </c>
      <c r="I15" s="158">
        <v>16871</v>
      </c>
      <c r="J15" s="158">
        <v>18062</v>
      </c>
      <c r="K15" s="158">
        <v>18854</v>
      </c>
      <c r="L15" s="158">
        <v>20043</v>
      </c>
      <c r="M15" s="609">
        <v>21125</v>
      </c>
    </row>
    <row r="16" spans="1:13">
      <c r="A16" s="243" t="s">
        <v>447</v>
      </c>
      <c r="B16" s="244">
        <v>463</v>
      </c>
      <c r="C16" s="158">
        <v>554</v>
      </c>
      <c r="D16" s="158">
        <v>607</v>
      </c>
      <c r="E16" s="158">
        <v>738</v>
      </c>
      <c r="F16" s="158">
        <v>929</v>
      </c>
      <c r="G16" s="158">
        <v>1120</v>
      </c>
      <c r="H16" s="158">
        <v>1172</v>
      </c>
      <c r="I16" s="158">
        <v>1358</v>
      </c>
      <c r="J16" s="158">
        <v>1619</v>
      </c>
      <c r="K16" s="158">
        <v>1917</v>
      </c>
      <c r="L16" s="158">
        <v>2133</v>
      </c>
      <c r="M16" s="609">
        <v>2519</v>
      </c>
    </row>
    <row r="17" spans="1:13">
      <c r="A17" s="243" t="s">
        <v>448</v>
      </c>
      <c r="B17" s="244">
        <v>632</v>
      </c>
      <c r="C17" s="158">
        <v>663</v>
      </c>
      <c r="D17" s="158">
        <v>722</v>
      </c>
      <c r="E17" s="158">
        <v>871</v>
      </c>
      <c r="F17" s="158">
        <v>847</v>
      </c>
      <c r="G17" s="158">
        <v>839</v>
      </c>
      <c r="H17" s="158">
        <v>824</v>
      </c>
      <c r="I17" s="158">
        <v>823</v>
      </c>
      <c r="J17" s="158">
        <v>939</v>
      </c>
      <c r="K17" s="158">
        <v>980</v>
      </c>
      <c r="L17" s="158">
        <v>941</v>
      </c>
      <c r="M17" s="609">
        <v>869</v>
      </c>
    </row>
    <row r="18" spans="1:13">
      <c r="A18" s="243" t="s">
        <v>449</v>
      </c>
      <c r="B18" s="244">
        <v>114</v>
      </c>
      <c r="C18" s="158">
        <v>117</v>
      </c>
      <c r="D18" s="158">
        <v>106</v>
      </c>
      <c r="E18" s="158">
        <v>109</v>
      </c>
      <c r="F18" s="158">
        <v>121</v>
      </c>
      <c r="G18" s="158">
        <v>123</v>
      </c>
      <c r="H18" s="158">
        <v>139</v>
      </c>
      <c r="I18" s="158">
        <v>144</v>
      </c>
      <c r="J18" s="158">
        <v>138</v>
      </c>
      <c r="K18" s="158">
        <v>135</v>
      </c>
      <c r="L18" s="158">
        <v>77</v>
      </c>
      <c r="M18" s="609">
        <v>86</v>
      </c>
    </row>
    <row r="19" spans="1:13">
      <c r="A19" s="243" t="s">
        <v>859</v>
      </c>
      <c r="B19" s="244">
        <v>4</v>
      </c>
      <c r="C19" s="158">
        <v>4</v>
      </c>
      <c r="D19" s="158">
        <v>3</v>
      </c>
      <c r="E19" s="158">
        <v>3</v>
      </c>
      <c r="F19" s="158">
        <v>3</v>
      </c>
      <c r="G19" s="158">
        <v>3</v>
      </c>
      <c r="H19" s="158">
        <v>3</v>
      </c>
      <c r="I19" s="158">
        <v>3</v>
      </c>
      <c r="J19" s="158">
        <v>4</v>
      </c>
      <c r="K19" s="158">
        <v>3</v>
      </c>
      <c r="L19" s="158">
        <v>2</v>
      </c>
      <c r="M19" s="609">
        <v>3</v>
      </c>
    </row>
    <row r="20" spans="1:13">
      <c r="A20" s="248" t="s">
        <v>72</v>
      </c>
      <c r="B20" s="246">
        <v>19935</v>
      </c>
      <c r="C20" s="237">
        <v>20379</v>
      </c>
      <c r="D20" s="237">
        <v>20567</v>
      </c>
      <c r="E20" s="237">
        <v>21261</v>
      </c>
      <c r="F20" s="237">
        <v>21445</v>
      </c>
      <c r="G20" s="237">
        <v>21995</v>
      </c>
      <c r="H20" s="237">
        <v>21857</v>
      </c>
      <c r="I20" s="237">
        <v>22208</v>
      </c>
      <c r="J20" s="237">
        <v>23798</v>
      </c>
      <c r="K20" s="237">
        <v>25039</v>
      </c>
      <c r="L20" s="237">
        <v>26399</v>
      </c>
      <c r="M20" s="614">
        <v>27927</v>
      </c>
    </row>
    <row r="21" spans="1:13">
      <c r="A21" s="242" t="s">
        <v>287</v>
      </c>
      <c r="B21" s="469"/>
      <c r="C21" s="221"/>
      <c r="D21" s="221"/>
      <c r="E21" s="221"/>
      <c r="F21" s="221"/>
      <c r="G21" s="221"/>
      <c r="H21" s="221"/>
      <c r="I21" s="221"/>
      <c r="J21" s="221"/>
      <c r="K21" s="221"/>
      <c r="L21" s="221"/>
      <c r="M21" s="470"/>
    </row>
    <row r="22" spans="1:13">
      <c r="A22" s="243" t="s">
        <v>445</v>
      </c>
      <c r="B22" s="244">
        <v>13356</v>
      </c>
      <c r="C22" s="158">
        <v>13297</v>
      </c>
      <c r="D22" s="158">
        <v>13072</v>
      </c>
      <c r="E22" s="158">
        <v>13020</v>
      </c>
      <c r="F22" s="158">
        <v>12719</v>
      </c>
      <c r="G22" s="158">
        <v>11665</v>
      </c>
      <c r="H22" s="158">
        <v>11269</v>
      </c>
      <c r="I22" s="158">
        <v>10759</v>
      </c>
      <c r="J22" s="158">
        <v>10291</v>
      </c>
      <c r="K22" s="158">
        <v>9842</v>
      </c>
      <c r="L22" s="158">
        <v>9410</v>
      </c>
      <c r="M22" s="609">
        <v>9065</v>
      </c>
    </row>
    <row r="23" spans="1:13">
      <c r="A23" s="243" t="s">
        <v>446</v>
      </c>
      <c r="B23" s="244">
        <v>23333</v>
      </c>
      <c r="C23" s="158">
        <v>23714</v>
      </c>
      <c r="D23" s="158">
        <v>23720</v>
      </c>
      <c r="E23" s="158">
        <v>24214</v>
      </c>
      <c r="F23" s="158">
        <v>24350</v>
      </c>
      <c r="G23" s="158">
        <v>25247</v>
      </c>
      <c r="H23" s="158">
        <v>25689</v>
      </c>
      <c r="I23" s="158">
        <v>26309</v>
      </c>
      <c r="J23" s="158">
        <v>27684</v>
      </c>
      <c r="K23" s="158">
        <v>28821</v>
      </c>
      <c r="L23" s="158">
        <v>30140</v>
      </c>
      <c r="M23" s="609">
        <v>31489</v>
      </c>
    </row>
    <row r="24" spans="1:13">
      <c r="A24" s="243" t="s">
        <v>447</v>
      </c>
      <c r="B24" s="244">
        <v>26517</v>
      </c>
      <c r="C24" s="158">
        <v>25834</v>
      </c>
      <c r="D24" s="158">
        <v>25004</v>
      </c>
      <c r="E24" s="158">
        <v>23955</v>
      </c>
      <c r="F24" s="158">
        <v>22982</v>
      </c>
      <c r="G24" s="158">
        <v>21783</v>
      </c>
      <c r="H24" s="158">
        <v>21320</v>
      </c>
      <c r="I24" s="158">
        <v>20705</v>
      </c>
      <c r="J24" s="158">
        <v>19971</v>
      </c>
      <c r="K24" s="158">
        <v>19557</v>
      </c>
      <c r="L24" s="158">
        <v>18767</v>
      </c>
      <c r="M24" s="609">
        <v>18319</v>
      </c>
    </row>
    <row r="25" spans="1:13">
      <c r="A25" s="243" t="s">
        <v>448</v>
      </c>
      <c r="B25" s="244">
        <v>18184</v>
      </c>
      <c r="C25" s="158">
        <v>19940</v>
      </c>
      <c r="D25" s="158">
        <v>21317</v>
      </c>
      <c r="E25" s="158">
        <v>23499</v>
      </c>
      <c r="F25" s="158">
        <v>25237</v>
      </c>
      <c r="G25" s="158">
        <v>27104</v>
      </c>
      <c r="H25" s="158">
        <v>28624</v>
      </c>
      <c r="I25" s="158">
        <v>30020</v>
      </c>
      <c r="J25" s="158">
        <v>31165</v>
      </c>
      <c r="K25" s="158">
        <v>32469</v>
      </c>
      <c r="L25" s="158">
        <v>33188</v>
      </c>
      <c r="M25" s="609">
        <v>34315</v>
      </c>
    </row>
    <row r="26" spans="1:13">
      <c r="A26" s="243" t="s">
        <v>449</v>
      </c>
      <c r="B26" s="244">
        <v>2012</v>
      </c>
      <c r="C26" s="158">
        <v>2086</v>
      </c>
      <c r="D26" s="158">
        <v>2005</v>
      </c>
      <c r="E26" s="158">
        <v>1874</v>
      </c>
      <c r="F26" s="158">
        <v>1685</v>
      </c>
      <c r="G26" s="158">
        <v>1540</v>
      </c>
      <c r="H26" s="158">
        <v>1598</v>
      </c>
      <c r="I26" s="158">
        <v>1648</v>
      </c>
      <c r="J26" s="158">
        <v>1643</v>
      </c>
      <c r="K26" s="158">
        <v>1596</v>
      </c>
      <c r="L26" s="158">
        <v>1403</v>
      </c>
      <c r="M26" s="609">
        <v>1324</v>
      </c>
    </row>
    <row r="27" spans="1:13">
      <c r="A27" s="243" t="s">
        <v>859</v>
      </c>
      <c r="B27" s="244">
        <v>71</v>
      </c>
      <c r="C27" s="158">
        <v>15</v>
      </c>
      <c r="D27" s="158">
        <v>11</v>
      </c>
      <c r="E27" s="158">
        <v>12</v>
      </c>
      <c r="F27" s="158">
        <v>11</v>
      </c>
      <c r="G27" s="158">
        <v>12</v>
      </c>
      <c r="H27" s="158">
        <v>15</v>
      </c>
      <c r="I27" s="158">
        <v>16</v>
      </c>
      <c r="J27" s="158">
        <v>16</v>
      </c>
      <c r="K27" s="158">
        <v>12</v>
      </c>
      <c r="L27" s="158">
        <v>10</v>
      </c>
      <c r="M27" s="609">
        <v>11</v>
      </c>
    </row>
    <row r="28" spans="1:13">
      <c r="A28" s="245" t="s">
        <v>72</v>
      </c>
      <c r="B28" s="246">
        <v>83473</v>
      </c>
      <c r="C28" s="237">
        <v>84886</v>
      </c>
      <c r="D28" s="237">
        <v>85129</v>
      </c>
      <c r="E28" s="237">
        <v>86574</v>
      </c>
      <c r="F28" s="237">
        <v>86984</v>
      </c>
      <c r="G28" s="237">
        <v>87351</v>
      </c>
      <c r="H28" s="237">
        <v>88515</v>
      </c>
      <c r="I28" s="237">
        <v>89457</v>
      </c>
      <c r="J28" s="237">
        <v>90770</v>
      </c>
      <c r="K28" s="237">
        <v>92297</v>
      </c>
      <c r="L28" s="237">
        <v>92918</v>
      </c>
      <c r="M28" s="614">
        <v>94523</v>
      </c>
    </row>
    <row r="29" spans="1:13">
      <c r="A29" s="221"/>
      <c r="B29" s="239"/>
      <c r="C29" s="239"/>
      <c r="D29" s="239"/>
      <c r="E29" s="239"/>
      <c r="F29" s="239"/>
      <c r="G29" s="239"/>
      <c r="H29" s="239"/>
      <c r="I29" s="239"/>
      <c r="J29" s="239"/>
      <c r="K29" s="239"/>
      <c r="L29" s="239"/>
      <c r="M29" s="239"/>
    </row>
    <row r="30" spans="1:13">
      <c r="A30" s="249" t="s">
        <v>860</v>
      </c>
      <c r="B30" s="220"/>
      <c r="C30" s="220"/>
      <c r="D30" s="220"/>
      <c r="E30" s="220"/>
      <c r="F30" s="220"/>
      <c r="G30" s="220"/>
      <c r="H30" s="220"/>
      <c r="I30" s="220"/>
      <c r="J30" s="220"/>
      <c r="K30" s="220"/>
      <c r="L30" s="220"/>
    </row>
    <row r="31" spans="1:13">
      <c r="A31" s="220"/>
      <c r="B31" s="220"/>
      <c r="C31" s="220"/>
      <c r="D31" s="220"/>
      <c r="E31" s="220"/>
      <c r="F31" s="220"/>
      <c r="G31" s="220"/>
      <c r="H31" s="220"/>
      <c r="I31" s="220"/>
      <c r="J31" s="220"/>
      <c r="K31" s="220"/>
      <c r="L31" s="220"/>
    </row>
    <row r="32" spans="1:13">
      <c r="A32" s="220"/>
      <c r="B32" s="220"/>
      <c r="C32" s="220"/>
      <c r="D32" s="220"/>
      <c r="E32" s="220"/>
      <c r="F32" s="220"/>
      <c r="G32" s="220"/>
      <c r="H32" s="220"/>
      <c r="I32" s="220"/>
      <c r="J32" s="220"/>
      <c r="K32" s="220"/>
      <c r="L32" s="22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Feuil20"/>
  <dimension ref="A1:AR16"/>
  <sheetViews>
    <sheetView showGridLines="0" workbookViewId="0">
      <pane xSplit="2" ySplit="2" topLeftCell="U3" activePane="bottomRight" state="frozen"/>
      <selection pane="topRight"/>
      <selection pane="bottomLeft"/>
      <selection pane="bottomRight"/>
    </sheetView>
  </sheetViews>
  <sheetFormatPr baseColWidth="10" defaultRowHeight="12.75"/>
  <cols>
    <col min="2" max="2" width="40.5" customWidth="1"/>
    <col min="3" max="44" width="5.6640625" customWidth="1"/>
  </cols>
  <sheetData>
    <row r="1" spans="1:44">
      <c r="A1" s="93" t="s">
        <v>703</v>
      </c>
      <c r="B1" s="94"/>
      <c r="C1" s="94"/>
      <c r="D1" s="94"/>
      <c r="E1" s="94"/>
      <c r="F1" s="94"/>
      <c r="G1" s="95"/>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4"/>
      <c r="AJ1" s="94"/>
      <c r="AK1" s="94"/>
      <c r="AL1" s="94"/>
      <c r="AM1" s="94"/>
      <c r="AN1" s="94"/>
      <c r="AO1" s="94"/>
      <c r="AP1" s="94"/>
      <c r="AQ1" s="94"/>
    </row>
    <row r="2" spans="1:44">
      <c r="A2" s="96" t="s">
        <v>94</v>
      </c>
      <c r="B2" s="94"/>
      <c r="C2" s="94"/>
      <c r="D2" s="94"/>
      <c r="E2" s="94"/>
      <c r="F2" s="94"/>
      <c r="G2" s="94"/>
      <c r="H2" s="94"/>
      <c r="I2" s="94"/>
      <c r="J2" s="94"/>
      <c r="K2" s="94"/>
      <c r="L2" s="94"/>
      <c r="M2" s="94"/>
      <c r="N2" s="94"/>
      <c r="O2" s="94"/>
      <c r="P2" s="94"/>
      <c r="Q2" s="94"/>
      <c r="R2" s="94"/>
      <c r="S2" s="94"/>
      <c r="T2" s="94"/>
      <c r="U2" s="94"/>
      <c r="V2" s="94"/>
      <c r="W2" s="94"/>
      <c r="X2" s="94"/>
      <c r="Y2" s="94"/>
      <c r="Z2" s="94"/>
      <c r="AA2" s="94"/>
      <c r="AB2" s="94"/>
      <c r="AC2" s="94"/>
      <c r="AD2" s="94"/>
      <c r="AE2" s="94"/>
      <c r="AF2" s="94"/>
      <c r="AG2" s="94"/>
      <c r="AH2" s="94"/>
      <c r="AI2" s="94"/>
      <c r="AJ2" s="94"/>
      <c r="AK2" s="94"/>
      <c r="AL2" s="94"/>
      <c r="AM2" s="94"/>
      <c r="AN2" s="94"/>
      <c r="AO2" s="94"/>
      <c r="AP2" s="94"/>
      <c r="AQ2" s="94"/>
    </row>
    <row r="3" spans="1:44">
      <c r="A3" s="97"/>
      <c r="B3" s="97"/>
      <c r="C3" s="98"/>
      <c r="D3" s="98"/>
      <c r="E3" s="98"/>
      <c r="F3" s="98"/>
      <c r="G3" s="98"/>
      <c r="H3" s="98"/>
      <c r="I3" s="98"/>
      <c r="J3" s="98"/>
      <c r="K3" s="98"/>
      <c r="L3" s="98"/>
      <c r="M3" s="98"/>
      <c r="N3" s="98"/>
      <c r="O3" s="98"/>
      <c r="P3" s="98"/>
      <c r="Q3" s="98"/>
      <c r="R3" s="98"/>
      <c r="S3" s="98"/>
      <c r="T3" s="98"/>
      <c r="U3" s="98"/>
      <c r="V3" s="98"/>
      <c r="W3" s="98"/>
      <c r="X3" s="98"/>
      <c r="Y3" s="98"/>
      <c r="Z3" s="98"/>
      <c r="AA3" s="98"/>
      <c r="AB3" s="98"/>
      <c r="AC3" s="98"/>
      <c r="AD3" s="98"/>
      <c r="AE3" s="98"/>
      <c r="AF3" s="98"/>
      <c r="AG3" s="98"/>
      <c r="AH3" s="98"/>
      <c r="AI3" s="98"/>
      <c r="AJ3" s="98"/>
      <c r="AK3" s="98"/>
      <c r="AL3" s="98"/>
      <c r="AM3" s="98"/>
      <c r="AN3" s="98"/>
      <c r="AO3" s="98"/>
      <c r="AR3" s="224" t="s">
        <v>837</v>
      </c>
    </row>
    <row r="4" spans="1:44" ht="27" customHeight="1">
      <c r="A4" s="926"/>
      <c r="B4" s="926"/>
      <c r="C4" s="103">
        <v>1980</v>
      </c>
      <c r="D4" s="104">
        <v>1981</v>
      </c>
      <c r="E4" s="104">
        <v>1982</v>
      </c>
      <c r="F4" s="104">
        <v>1983</v>
      </c>
      <c r="G4" s="104">
        <v>1984</v>
      </c>
      <c r="H4" s="104">
        <v>1985</v>
      </c>
      <c r="I4" s="104">
        <v>1986</v>
      </c>
      <c r="J4" s="104">
        <v>1987</v>
      </c>
      <c r="K4" s="104">
        <v>1988</v>
      </c>
      <c r="L4" s="104">
        <v>1989</v>
      </c>
      <c r="M4" s="104">
        <v>1990</v>
      </c>
      <c r="N4" s="104">
        <v>1991</v>
      </c>
      <c r="O4" s="104">
        <v>1992</v>
      </c>
      <c r="P4" s="104">
        <v>1993</v>
      </c>
      <c r="Q4" s="104">
        <v>1994</v>
      </c>
      <c r="R4" s="104">
        <v>1995</v>
      </c>
      <c r="S4" s="104">
        <v>1996</v>
      </c>
      <c r="T4" s="104">
        <v>1997</v>
      </c>
      <c r="U4" s="104">
        <v>1998</v>
      </c>
      <c r="V4" s="104">
        <v>1999</v>
      </c>
      <c r="W4" s="104" t="s">
        <v>95</v>
      </c>
      <c r="X4" s="104">
        <v>2001</v>
      </c>
      <c r="Y4" s="104">
        <v>2002</v>
      </c>
      <c r="Z4" s="104">
        <v>2003</v>
      </c>
      <c r="AA4" s="104">
        <v>2004</v>
      </c>
      <c r="AB4" s="104">
        <v>2005</v>
      </c>
      <c r="AC4" s="104">
        <v>2006</v>
      </c>
      <c r="AD4" s="104">
        <v>2007</v>
      </c>
      <c r="AE4" s="104">
        <v>2008</v>
      </c>
      <c r="AF4" s="104">
        <v>2009</v>
      </c>
      <c r="AG4" s="104">
        <v>2010</v>
      </c>
      <c r="AH4" s="104">
        <v>2011</v>
      </c>
      <c r="AI4" s="104">
        <v>2012</v>
      </c>
      <c r="AJ4" s="104">
        <v>2013</v>
      </c>
      <c r="AK4" s="104">
        <v>2014</v>
      </c>
      <c r="AL4" s="104">
        <v>2015</v>
      </c>
      <c r="AM4" s="104">
        <v>2016</v>
      </c>
      <c r="AN4" s="104">
        <v>2017</v>
      </c>
      <c r="AO4" s="104">
        <v>2018</v>
      </c>
      <c r="AP4" s="574">
        <v>2019</v>
      </c>
      <c r="AQ4" s="574">
        <v>2020</v>
      </c>
      <c r="AR4" s="575">
        <v>2021</v>
      </c>
    </row>
    <row r="5" spans="1:44">
      <c r="A5" s="927" t="s">
        <v>96</v>
      </c>
      <c r="B5" s="928"/>
      <c r="C5" s="105">
        <v>5224</v>
      </c>
      <c r="D5" s="105">
        <v>5192</v>
      </c>
      <c r="E5" s="105">
        <v>4976</v>
      </c>
      <c r="F5" s="105">
        <v>4831</v>
      </c>
      <c r="G5" s="105">
        <v>4769</v>
      </c>
      <c r="H5" s="105">
        <v>4729</v>
      </c>
      <c r="I5" s="105">
        <v>4599</v>
      </c>
      <c r="J5" s="105">
        <v>4296</v>
      </c>
      <c r="K5" s="105">
        <v>3845</v>
      </c>
      <c r="L5" s="105">
        <v>3672</v>
      </c>
      <c r="M5" s="105">
        <v>3078</v>
      </c>
      <c r="N5" s="105">
        <v>2813</v>
      </c>
      <c r="O5" s="105">
        <v>2664</v>
      </c>
      <c r="P5" s="105">
        <v>2374</v>
      </c>
      <c r="Q5" s="105">
        <v>2368</v>
      </c>
      <c r="R5" s="105">
        <v>2227</v>
      </c>
      <c r="S5" s="105">
        <v>2193</v>
      </c>
      <c r="T5" s="105">
        <v>1982</v>
      </c>
      <c r="U5" s="105">
        <v>1941</v>
      </c>
      <c r="V5" s="105">
        <v>1890</v>
      </c>
      <c r="W5" s="105">
        <v>1871</v>
      </c>
      <c r="X5" s="105">
        <v>1894</v>
      </c>
      <c r="Y5" s="105">
        <v>1900</v>
      </c>
      <c r="Z5" s="105">
        <v>1894</v>
      </c>
      <c r="AA5" s="105">
        <v>1505</v>
      </c>
      <c r="AB5" s="105">
        <v>1455</v>
      </c>
      <c r="AC5" s="105">
        <v>1393</v>
      </c>
      <c r="AD5" s="105">
        <v>1369</v>
      </c>
      <c r="AE5" s="105">
        <v>1372</v>
      </c>
      <c r="AF5" s="105">
        <v>1336</v>
      </c>
      <c r="AG5" s="105">
        <v>1329</v>
      </c>
      <c r="AH5" s="105">
        <v>1329</v>
      </c>
      <c r="AI5" s="105">
        <v>1326</v>
      </c>
      <c r="AJ5" s="105">
        <v>1292</v>
      </c>
      <c r="AK5" s="105">
        <v>1230</v>
      </c>
      <c r="AL5" s="105">
        <v>1167</v>
      </c>
      <c r="AM5" s="105">
        <v>1088</v>
      </c>
      <c r="AN5" s="105">
        <v>1086</v>
      </c>
      <c r="AO5" s="105">
        <v>1041</v>
      </c>
      <c r="AP5" s="576">
        <v>1042</v>
      </c>
      <c r="AQ5" s="576">
        <v>1021</v>
      </c>
      <c r="AR5" s="577">
        <v>1040</v>
      </c>
    </row>
    <row r="6" spans="1:44">
      <c r="A6" s="106" t="s">
        <v>97</v>
      </c>
      <c r="B6" s="110" t="s">
        <v>98</v>
      </c>
      <c r="C6" s="107">
        <v>4185</v>
      </c>
      <c r="D6" s="107">
        <v>4163</v>
      </c>
      <c r="E6" s="107">
        <v>3999</v>
      </c>
      <c r="F6" s="107">
        <v>3884</v>
      </c>
      <c r="G6" s="107">
        <v>3838</v>
      </c>
      <c r="H6" s="107">
        <v>3827</v>
      </c>
      <c r="I6" s="107">
        <v>3719</v>
      </c>
      <c r="J6" s="107">
        <v>3431</v>
      </c>
      <c r="K6" s="107">
        <v>3113</v>
      </c>
      <c r="L6" s="107">
        <v>2954</v>
      </c>
      <c r="M6" s="107">
        <v>2492</v>
      </c>
      <c r="N6" s="107">
        <v>2271</v>
      </c>
      <c r="O6" s="107">
        <v>2130</v>
      </c>
      <c r="P6" s="107">
        <v>1880</v>
      </c>
      <c r="Q6" s="107">
        <v>1876</v>
      </c>
      <c r="R6" s="107">
        <v>1810</v>
      </c>
      <c r="S6" s="107">
        <v>1777</v>
      </c>
      <c r="T6" s="107">
        <v>1605</v>
      </c>
      <c r="U6" s="107">
        <v>1567</v>
      </c>
      <c r="V6" s="107">
        <v>1521</v>
      </c>
      <c r="W6" s="107">
        <v>1497</v>
      </c>
      <c r="X6" s="107">
        <v>1513</v>
      </c>
      <c r="Y6" s="107">
        <v>1534</v>
      </c>
      <c r="Z6" s="107">
        <v>1505</v>
      </c>
      <c r="AA6" s="107">
        <v>1232</v>
      </c>
      <c r="AB6" s="107">
        <v>1198</v>
      </c>
      <c r="AC6" s="107">
        <v>1145</v>
      </c>
      <c r="AD6" s="107">
        <v>1120</v>
      </c>
      <c r="AE6" s="107">
        <v>1126</v>
      </c>
      <c r="AF6" s="107">
        <v>1100</v>
      </c>
      <c r="AG6" s="107">
        <v>953</v>
      </c>
      <c r="AH6" s="107">
        <v>965</v>
      </c>
      <c r="AI6" s="107">
        <v>1002</v>
      </c>
      <c r="AJ6" s="107">
        <v>981</v>
      </c>
      <c r="AK6" s="107">
        <v>969</v>
      </c>
      <c r="AL6" s="107">
        <v>928</v>
      </c>
      <c r="AM6" s="107">
        <v>856</v>
      </c>
      <c r="AN6" s="107">
        <v>871</v>
      </c>
      <c r="AO6" s="107">
        <v>838</v>
      </c>
      <c r="AP6" s="578">
        <v>845</v>
      </c>
      <c r="AQ6" s="578">
        <v>829</v>
      </c>
      <c r="AR6" s="579">
        <v>784</v>
      </c>
    </row>
    <row r="7" spans="1:44">
      <c r="A7" s="927" t="s">
        <v>99</v>
      </c>
      <c r="B7" s="928"/>
      <c r="C7" s="105">
        <v>241</v>
      </c>
      <c r="D7" s="105">
        <v>243</v>
      </c>
      <c r="E7" s="105">
        <v>251</v>
      </c>
      <c r="F7" s="105">
        <v>247</v>
      </c>
      <c r="G7" s="105">
        <v>244</v>
      </c>
      <c r="H7" s="105">
        <v>240</v>
      </c>
      <c r="I7" s="105">
        <v>233</v>
      </c>
      <c r="J7" s="105">
        <v>231</v>
      </c>
      <c r="K7" s="105">
        <v>227</v>
      </c>
      <c r="L7" s="105">
        <v>223</v>
      </c>
      <c r="M7" s="105">
        <v>214</v>
      </c>
      <c r="N7" s="105">
        <v>219</v>
      </c>
      <c r="O7" s="105">
        <v>221</v>
      </c>
      <c r="P7" s="105">
        <v>195</v>
      </c>
      <c r="Q7" s="105">
        <v>210</v>
      </c>
      <c r="R7" s="105">
        <v>205</v>
      </c>
      <c r="S7" s="105">
        <v>206</v>
      </c>
      <c r="T7" s="105">
        <v>191</v>
      </c>
      <c r="U7" s="105">
        <v>197</v>
      </c>
      <c r="V7" s="105">
        <v>197</v>
      </c>
      <c r="W7" s="105">
        <v>199</v>
      </c>
      <c r="X7" s="105">
        <v>201</v>
      </c>
      <c r="Y7" s="105">
        <v>199</v>
      </c>
      <c r="Z7" s="105">
        <v>195</v>
      </c>
      <c r="AA7" s="105">
        <v>274</v>
      </c>
      <c r="AB7" s="105">
        <v>277</v>
      </c>
      <c r="AC7" s="105" t="s">
        <v>100</v>
      </c>
      <c r="AD7" s="105" t="s">
        <v>100</v>
      </c>
      <c r="AE7" s="105" t="s">
        <v>100</v>
      </c>
      <c r="AF7" s="105" t="s">
        <v>100</v>
      </c>
      <c r="AG7" s="105" t="s">
        <v>100</v>
      </c>
      <c r="AH7" s="105" t="s">
        <v>100</v>
      </c>
      <c r="AI7" s="105" t="s">
        <v>100</v>
      </c>
      <c r="AJ7" s="105" t="s">
        <v>100</v>
      </c>
      <c r="AK7" s="105" t="s">
        <v>100</v>
      </c>
      <c r="AL7" s="105" t="s">
        <v>100</v>
      </c>
      <c r="AM7" s="105" t="s">
        <v>100</v>
      </c>
      <c r="AN7" s="105" t="s">
        <v>100</v>
      </c>
      <c r="AO7" s="105" t="s">
        <v>100</v>
      </c>
      <c r="AP7" s="576" t="s">
        <v>100</v>
      </c>
      <c r="AQ7" s="576" t="s">
        <v>100</v>
      </c>
      <c r="AR7" s="577" t="s">
        <v>100</v>
      </c>
    </row>
    <row r="8" spans="1:44">
      <c r="A8" s="106" t="s">
        <v>97</v>
      </c>
      <c r="B8" s="110" t="s">
        <v>98</v>
      </c>
      <c r="C8" s="107">
        <v>141</v>
      </c>
      <c r="D8" s="107">
        <v>142</v>
      </c>
      <c r="E8" s="107">
        <v>144</v>
      </c>
      <c r="F8" s="107">
        <v>142</v>
      </c>
      <c r="G8" s="107">
        <v>141</v>
      </c>
      <c r="H8" s="107">
        <v>140</v>
      </c>
      <c r="I8" s="107">
        <v>134</v>
      </c>
      <c r="J8" s="107">
        <v>131</v>
      </c>
      <c r="K8" s="107">
        <v>127</v>
      </c>
      <c r="L8" s="107">
        <v>123</v>
      </c>
      <c r="M8" s="107">
        <v>114</v>
      </c>
      <c r="N8" s="107">
        <v>122</v>
      </c>
      <c r="O8" s="107">
        <v>126</v>
      </c>
      <c r="P8" s="107">
        <v>103</v>
      </c>
      <c r="Q8" s="107">
        <v>119</v>
      </c>
      <c r="R8" s="107">
        <v>114</v>
      </c>
      <c r="S8" s="107">
        <v>119</v>
      </c>
      <c r="T8" s="107">
        <v>107</v>
      </c>
      <c r="U8" s="107">
        <v>113</v>
      </c>
      <c r="V8" s="107">
        <v>114</v>
      </c>
      <c r="W8" s="107">
        <v>115</v>
      </c>
      <c r="X8" s="107">
        <v>118</v>
      </c>
      <c r="Y8" s="107">
        <v>113</v>
      </c>
      <c r="Z8" s="107">
        <v>111</v>
      </c>
      <c r="AA8" s="107">
        <v>156</v>
      </c>
      <c r="AB8" s="107">
        <v>158</v>
      </c>
      <c r="AC8" s="107" t="s">
        <v>100</v>
      </c>
      <c r="AD8" s="107" t="s">
        <v>100</v>
      </c>
      <c r="AE8" s="107" t="s">
        <v>100</v>
      </c>
      <c r="AF8" s="107" t="s">
        <v>100</v>
      </c>
      <c r="AG8" s="107" t="s">
        <v>100</v>
      </c>
      <c r="AH8" s="107" t="s">
        <v>100</v>
      </c>
      <c r="AI8" s="107" t="s">
        <v>100</v>
      </c>
      <c r="AJ8" s="107" t="s">
        <v>100</v>
      </c>
      <c r="AK8" s="107" t="s">
        <v>100</v>
      </c>
      <c r="AL8" s="107" t="s">
        <v>100</v>
      </c>
      <c r="AM8" s="107" t="s">
        <v>100</v>
      </c>
      <c r="AN8" s="107" t="s">
        <v>100</v>
      </c>
      <c r="AO8" s="107" t="s">
        <v>100</v>
      </c>
      <c r="AP8" s="578" t="s">
        <v>100</v>
      </c>
      <c r="AQ8" s="578" t="s">
        <v>100</v>
      </c>
      <c r="AR8" s="579" t="s">
        <v>100</v>
      </c>
    </row>
    <row r="9" spans="1:44">
      <c r="A9" s="929" t="s">
        <v>101</v>
      </c>
      <c r="B9" s="930"/>
      <c r="C9" s="100">
        <v>2537</v>
      </c>
      <c r="D9" s="100">
        <v>2552</v>
      </c>
      <c r="E9" s="100">
        <v>2463</v>
      </c>
      <c r="F9" s="100">
        <v>2374</v>
      </c>
      <c r="G9" s="100">
        <v>2329</v>
      </c>
      <c r="H9" s="100">
        <v>2308</v>
      </c>
      <c r="I9" s="100">
        <v>2229</v>
      </c>
      <c r="J9" s="100">
        <v>2092</v>
      </c>
      <c r="K9" s="100">
        <v>1914</v>
      </c>
      <c r="L9" s="100">
        <v>1843</v>
      </c>
      <c r="M9" s="100">
        <v>1655</v>
      </c>
      <c r="N9" s="100">
        <v>1535</v>
      </c>
      <c r="O9" s="100">
        <v>1515</v>
      </c>
      <c r="P9" s="100">
        <v>1332</v>
      </c>
      <c r="Q9" s="100">
        <v>1365</v>
      </c>
      <c r="R9" s="100">
        <v>1373</v>
      </c>
      <c r="S9" s="100">
        <v>1388</v>
      </c>
      <c r="T9" s="100">
        <v>1293</v>
      </c>
      <c r="U9" s="100">
        <v>1281</v>
      </c>
      <c r="V9" s="100">
        <v>1245</v>
      </c>
      <c r="W9" s="100">
        <v>1256</v>
      </c>
      <c r="X9" s="100">
        <v>1280</v>
      </c>
      <c r="Y9" s="100">
        <v>1283</v>
      </c>
      <c r="Z9" s="100">
        <v>1318</v>
      </c>
      <c r="AA9" s="100">
        <v>1108</v>
      </c>
      <c r="AB9" s="100">
        <v>1120</v>
      </c>
      <c r="AC9" s="100">
        <v>1076</v>
      </c>
      <c r="AD9" s="100">
        <v>1073</v>
      </c>
      <c r="AE9" s="100">
        <v>1135</v>
      </c>
      <c r="AF9" s="100">
        <v>1120</v>
      </c>
      <c r="AG9" s="100">
        <v>1160</v>
      </c>
      <c r="AH9" s="100">
        <v>1186</v>
      </c>
      <c r="AI9" s="100">
        <v>1221</v>
      </c>
      <c r="AJ9" s="100">
        <v>1203</v>
      </c>
      <c r="AK9" s="100">
        <v>1170</v>
      </c>
      <c r="AL9" s="100">
        <v>1153</v>
      </c>
      <c r="AM9" s="100">
        <v>1097</v>
      </c>
      <c r="AN9" s="100">
        <v>1117</v>
      </c>
      <c r="AO9" s="100">
        <v>1082</v>
      </c>
      <c r="AP9" s="580">
        <v>1092</v>
      </c>
      <c r="AQ9" s="580">
        <v>1109</v>
      </c>
      <c r="AR9" s="581">
        <v>1179</v>
      </c>
    </row>
    <row r="10" spans="1:44">
      <c r="A10" s="111" t="s">
        <v>97</v>
      </c>
      <c r="B10" s="110" t="s">
        <v>98</v>
      </c>
      <c r="C10" s="107">
        <v>2101</v>
      </c>
      <c r="D10" s="107">
        <v>2122</v>
      </c>
      <c r="E10" s="107">
        <v>2053</v>
      </c>
      <c r="F10" s="107">
        <v>1973</v>
      </c>
      <c r="G10" s="107">
        <v>1939</v>
      </c>
      <c r="H10" s="107">
        <v>1928</v>
      </c>
      <c r="I10" s="107">
        <v>1863</v>
      </c>
      <c r="J10" s="107">
        <v>1729</v>
      </c>
      <c r="K10" s="107">
        <v>1589</v>
      </c>
      <c r="L10" s="107">
        <v>1521</v>
      </c>
      <c r="M10" s="107">
        <v>1380</v>
      </c>
      <c r="N10" s="107">
        <v>1280</v>
      </c>
      <c r="O10" s="107">
        <v>1266</v>
      </c>
      <c r="P10" s="107">
        <v>1093</v>
      </c>
      <c r="Q10" s="107">
        <v>1127</v>
      </c>
      <c r="R10" s="107">
        <v>1159</v>
      </c>
      <c r="S10" s="107">
        <v>1169</v>
      </c>
      <c r="T10" s="107">
        <v>1094</v>
      </c>
      <c r="U10" s="107">
        <v>1081</v>
      </c>
      <c r="V10" s="107">
        <v>1047</v>
      </c>
      <c r="W10" s="107">
        <v>1051</v>
      </c>
      <c r="X10" s="107">
        <v>1068</v>
      </c>
      <c r="Y10" s="107">
        <v>1077</v>
      </c>
      <c r="Z10" s="107">
        <v>1086</v>
      </c>
      <c r="AA10" s="107">
        <v>910</v>
      </c>
      <c r="AB10" s="107">
        <v>926</v>
      </c>
      <c r="AC10" s="107">
        <v>889</v>
      </c>
      <c r="AD10" s="107">
        <v>887</v>
      </c>
      <c r="AE10" s="107">
        <v>884</v>
      </c>
      <c r="AF10" s="107">
        <v>886</v>
      </c>
      <c r="AG10" s="107">
        <v>813</v>
      </c>
      <c r="AH10" s="107">
        <v>844</v>
      </c>
      <c r="AI10" s="107">
        <v>913</v>
      </c>
      <c r="AJ10" s="107">
        <v>905</v>
      </c>
      <c r="AK10" s="107">
        <v>903</v>
      </c>
      <c r="AL10" s="107">
        <v>897</v>
      </c>
      <c r="AM10" s="107">
        <v>842</v>
      </c>
      <c r="AN10" s="107">
        <v>867</v>
      </c>
      <c r="AO10" s="107">
        <v>833</v>
      </c>
      <c r="AP10" s="578">
        <v>854</v>
      </c>
      <c r="AQ10" s="578">
        <v>871</v>
      </c>
      <c r="AR10" s="579">
        <v>856.23299999999995</v>
      </c>
    </row>
    <row r="11" spans="1:44">
      <c r="A11" s="97"/>
      <c r="B11" s="97"/>
      <c r="C11" s="94"/>
      <c r="D11" s="94"/>
      <c r="E11" s="94"/>
      <c r="F11" s="94"/>
      <c r="G11" s="94"/>
      <c r="H11" s="94"/>
      <c r="I11" s="94"/>
      <c r="J11" s="94"/>
      <c r="K11" s="94"/>
      <c r="L11" s="94"/>
      <c r="M11" s="94"/>
      <c r="N11" s="94"/>
      <c r="O11" s="94"/>
      <c r="P11" s="94"/>
      <c r="Q11" s="94"/>
      <c r="R11" s="94"/>
      <c r="S11" s="94"/>
      <c r="T11" s="94"/>
      <c r="U11" s="94"/>
      <c r="V11" s="94"/>
      <c r="W11" s="94"/>
      <c r="X11" s="94"/>
      <c r="Y11" s="94"/>
      <c r="Z11" s="94"/>
      <c r="AA11" s="94"/>
      <c r="AB11" s="94"/>
      <c r="AC11" s="94"/>
      <c r="AD11" s="94"/>
      <c r="AE11" s="94"/>
      <c r="AF11" s="94"/>
      <c r="AG11" s="94"/>
      <c r="AH11" s="94"/>
      <c r="AI11" s="94"/>
      <c r="AJ11" s="94"/>
      <c r="AK11" s="94"/>
      <c r="AL11" s="94"/>
      <c r="AM11" s="94"/>
      <c r="AN11" s="94"/>
      <c r="AO11" s="94"/>
      <c r="AP11" s="94"/>
      <c r="AQ11" s="94"/>
    </row>
    <row r="12" spans="1:44">
      <c r="A12" s="101" t="s">
        <v>102</v>
      </c>
      <c r="B12" s="94"/>
      <c r="C12" s="97"/>
      <c r="D12" s="97"/>
      <c r="E12" s="97"/>
      <c r="F12" s="97"/>
      <c r="G12" s="97"/>
      <c r="H12" s="97"/>
      <c r="I12" s="97"/>
      <c r="J12" s="97"/>
      <c r="K12" s="97"/>
      <c r="L12" s="97"/>
      <c r="M12" s="97"/>
      <c r="N12" s="97"/>
      <c r="O12" s="97"/>
      <c r="P12" s="97"/>
      <c r="Q12" s="97"/>
      <c r="R12" s="97"/>
      <c r="S12" s="97"/>
      <c r="T12" s="97"/>
      <c r="U12" s="97"/>
      <c r="V12" s="97"/>
      <c r="W12" s="97"/>
      <c r="X12" s="97"/>
      <c r="Y12" s="97"/>
      <c r="Z12" s="97"/>
      <c r="AA12" s="97"/>
      <c r="AB12" s="97"/>
      <c r="AC12" s="97"/>
      <c r="AD12" s="97"/>
      <c r="AE12" s="97"/>
      <c r="AF12" s="97"/>
      <c r="AG12" s="97"/>
      <c r="AH12" s="97"/>
      <c r="AI12" s="97"/>
      <c r="AJ12" s="97"/>
      <c r="AK12" s="97"/>
      <c r="AL12" s="97"/>
      <c r="AM12" s="97"/>
      <c r="AN12" s="97"/>
      <c r="AO12" s="97"/>
      <c r="AP12" s="97"/>
      <c r="AQ12" s="97"/>
    </row>
    <row r="13" spans="1:44">
      <c r="A13" s="101" t="s">
        <v>839</v>
      </c>
      <c r="B13" s="97"/>
      <c r="C13" s="97"/>
      <c r="D13" s="97"/>
      <c r="E13" s="97"/>
      <c r="F13" s="97"/>
      <c r="G13" s="97"/>
      <c r="H13" s="97"/>
      <c r="I13" s="97"/>
      <c r="J13" s="97"/>
      <c r="K13" s="97"/>
      <c r="L13" s="97"/>
      <c r="M13" s="97"/>
      <c r="N13" s="97"/>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97"/>
      <c r="AP13" s="97"/>
      <c r="AQ13" s="97"/>
    </row>
    <row r="14" spans="1:44">
      <c r="A14" s="815" t="s">
        <v>838</v>
      </c>
      <c r="B14" s="102"/>
      <c r="C14" s="97"/>
      <c r="D14" s="97"/>
      <c r="E14" s="97"/>
      <c r="F14" s="97"/>
      <c r="G14" s="97"/>
      <c r="H14" s="97"/>
      <c r="I14" s="97"/>
      <c r="J14" s="97"/>
      <c r="K14" s="97"/>
      <c r="L14" s="97"/>
      <c r="M14" s="97"/>
      <c r="N14" s="97"/>
      <c r="O14" s="97"/>
      <c r="P14" s="97"/>
      <c r="Q14" s="97"/>
      <c r="R14" s="97"/>
      <c r="S14" s="97"/>
      <c r="T14" s="97"/>
      <c r="U14" s="97"/>
      <c r="V14" s="97"/>
      <c r="W14" s="97"/>
      <c r="X14" s="97"/>
      <c r="Y14" s="97"/>
      <c r="Z14" s="97"/>
      <c r="AA14" s="97"/>
      <c r="AB14" s="97"/>
      <c r="AC14" s="97"/>
      <c r="AD14" s="97"/>
      <c r="AE14" s="97"/>
      <c r="AF14" s="97"/>
      <c r="AG14" s="97"/>
      <c r="AH14" s="97"/>
      <c r="AI14" s="97"/>
      <c r="AJ14" s="97"/>
      <c r="AK14" s="97"/>
      <c r="AL14" s="97"/>
      <c r="AM14" s="97"/>
      <c r="AN14" s="97"/>
      <c r="AO14" s="97"/>
      <c r="AP14" s="97"/>
      <c r="AQ14" s="97"/>
    </row>
    <row r="15" spans="1:44">
      <c r="A15" s="97"/>
      <c r="B15" s="97"/>
      <c r="C15" s="97"/>
      <c r="D15" s="97"/>
      <c r="E15" s="97"/>
      <c r="F15" s="97"/>
      <c r="G15" s="97"/>
      <c r="H15" s="97"/>
      <c r="I15" s="97"/>
      <c r="J15" s="97"/>
      <c r="K15" s="97"/>
      <c r="L15" s="97"/>
      <c r="M15" s="97"/>
      <c r="N15" s="97"/>
      <c r="O15" s="97"/>
      <c r="P15" s="97"/>
      <c r="Q15" s="97"/>
      <c r="R15" s="97"/>
      <c r="S15" s="97"/>
      <c r="T15" s="97"/>
      <c r="U15" s="97"/>
      <c r="V15" s="97"/>
      <c r="W15" s="97"/>
      <c r="X15" s="97"/>
      <c r="Y15" s="97"/>
      <c r="Z15" s="97"/>
      <c r="AA15" s="97"/>
      <c r="AB15" s="97"/>
      <c r="AC15" s="97"/>
      <c r="AD15" s="97"/>
      <c r="AE15" s="97"/>
      <c r="AF15" s="97"/>
      <c r="AG15" s="97"/>
      <c r="AH15" s="97"/>
      <c r="AI15" s="97"/>
      <c r="AJ15" s="97"/>
      <c r="AK15" s="97"/>
      <c r="AL15" s="97"/>
      <c r="AM15" s="97"/>
      <c r="AN15" s="97"/>
      <c r="AO15" s="97"/>
      <c r="AP15" s="97"/>
      <c r="AQ15" s="97"/>
    </row>
    <row r="16" spans="1:44">
      <c r="A16" s="97"/>
      <c r="B16" s="97"/>
      <c r="C16" s="97"/>
      <c r="D16" s="97"/>
      <c r="E16" s="97"/>
      <c r="F16" s="97"/>
      <c r="G16" s="97"/>
      <c r="H16" s="97"/>
      <c r="I16" s="97"/>
      <c r="J16" s="97"/>
      <c r="K16" s="97"/>
      <c r="L16" s="97"/>
      <c r="M16" s="97"/>
      <c r="N16" s="97"/>
      <c r="O16" s="97"/>
      <c r="P16" s="97"/>
      <c r="Q16" s="97"/>
      <c r="R16" s="97"/>
      <c r="S16" s="97"/>
      <c r="T16" s="97"/>
      <c r="U16" s="97"/>
      <c r="V16" s="97"/>
      <c r="W16" s="97"/>
      <c r="X16" s="97"/>
      <c r="Y16" s="97"/>
      <c r="Z16" s="97"/>
      <c r="AA16" s="97"/>
      <c r="AB16" s="97"/>
      <c r="AC16" s="97"/>
      <c r="AD16" s="97"/>
      <c r="AE16" s="97"/>
      <c r="AF16" s="97"/>
      <c r="AG16" s="97"/>
      <c r="AH16" s="97"/>
      <c r="AI16" s="97"/>
      <c r="AJ16" s="97"/>
      <c r="AK16" s="97"/>
      <c r="AL16" s="97"/>
      <c r="AM16" s="97"/>
      <c r="AN16" s="97"/>
      <c r="AO16" s="97"/>
      <c r="AP16" s="97"/>
      <c r="AQ16" s="97"/>
    </row>
  </sheetData>
  <mergeCells count="4">
    <mergeCell ref="A4:B4"/>
    <mergeCell ref="A5:B5"/>
    <mergeCell ref="A7:B7"/>
    <mergeCell ref="A9:B9"/>
  </mergeCell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Feuil21"/>
  <dimension ref="A1:U56"/>
  <sheetViews>
    <sheetView showGridLines="0" workbookViewId="0"/>
  </sheetViews>
  <sheetFormatPr baseColWidth="10" defaultColWidth="11.5" defaultRowHeight="11.25"/>
  <cols>
    <col min="1" max="1" width="11.5" style="818"/>
    <col min="2" max="2" width="43.33203125" style="818" customWidth="1"/>
    <col min="3" max="21" width="6.1640625" style="818" customWidth="1"/>
    <col min="22" max="16384" width="11.5" style="818"/>
  </cols>
  <sheetData>
    <row r="1" spans="1:21" ht="12.75">
      <c r="A1" s="93" t="s">
        <v>704</v>
      </c>
      <c r="B1" s="112"/>
      <c r="C1" s="94"/>
      <c r="D1" s="94"/>
      <c r="E1" s="94"/>
      <c r="F1" s="94"/>
      <c r="G1" s="94"/>
      <c r="H1" s="94"/>
      <c r="I1" s="94"/>
      <c r="J1" s="94"/>
      <c r="K1" s="94"/>
      <c r="L1" s="97"/>
      <c r="M1" s="97"/>
      <c r="N1" s="97"/>
      <c r="O1" s="97"/>
      <c r="P1" s="97"/>
      <c r="Q1" s="97"/>
      <c r="R1" s="97"/>
      <c r="S1" s="97"/>
      <c r="T1" s="97"/>
      <c r="U1" s="97"/>
    </row>
    <row r="2" spans="1:21">
      <c r="A2" s="113"/>
      <c r="B2" s="113"/>
      <c r="C2" s="98"/>
      <c r="D2" s="98"/>
      <c r="E2" s="98"/>
      <c r="F2" s="98"/>
      <c r="G2" s="98"/>
      <c r="H2" s="98"/>
      <c r="I2" s="98"/>
      <c r="J2" s="98"/>
      <c r="K2" s="98"/>
      <c r="L2" s="98"/>
      <c r="M2" s="98"/>
      <c r="N2" s="98"/>
      <c r="O2" s="98"/>
      <c r="P2" s="98"/>
      <c r="Q2" s="98"/>
      <c r="R2" s="98"/>
      <c r="S2" s="98"/>
      <c r="T2" s="97"/>
      <c r="U2" s="97"/>
    </row>
    <row r="3" spans="1:21">
      <c r="A3" s="584" t="s">
        <v>103</v>
      </c>
      <c r="B3" s="584"/>
      <c r="C3" s="97"/>
      <c r="D3" s="97"/>
      <c r="E3" s="97"/>
      <c r="F3" s="97"/>
      <c r="G3" s="97"/>
      <c r="H3" s="97"/>
      <c r="I3" s="97"/>
      <c r="J3" s="97"/>
      <c r="K3" s="97"/>
      <c r="L3" s="97"/>
      <c r="M3" s="97"/>
      <c r="N3" s="97"/>
      <c r="O3" s="97"/>
      <c r="P3" s="97"/>
      <c r="Q3" s="97"/>
      <c r="R3" s="97"/>
      <c r="S3" s="97"/>
      <c r="U3" s="573" t="s">
        <v>840</v>
      </c>
    </row>
    <row r="4" spans="1:21">
      <c r="A4" s="97"/>
      <c r="B4" s="97"/>
      <c r="C4" s="120">
        <v>2003</v>
      </c>
      <c r="D4" s="585">
        <v>2004</v>
      </c>
      <c r="E4" s="585">
        <v>2005</v>
      </c>
      <c r="F4" s="585">
        <v>2006</v>
      </c>
      <c r="G4" s="585">
        <v>2007</v>
      </c>
      <c r="H4" s="585">
        <v>2008</v>
      </c>
      <c r="I4" s="585">
        <v>2009</v>
      </c>
      <c r="J4" s="585">
        <v>2010</v>
      </c>
      <c r="K4" s="585">
        <v>2011</v>
      </c>
      <c r="L4" s="585">
        <v>2012</v>
      </c>
      <c r="M4" s="585">
        <v>2013</v>
      </c>
      <c r="N4" s="585">
        <v>2014</v>
      </c>
      <c r="O4" s="585">
        <v>2015</v>
      </c>
      <c r="P4" s="585">
        <v>2016</v>
      </c>
      <c r="Q4" s="585">
        <v>2017</v>
      </c>
      <c r="R4" s="585">
        <v>2018</v>
      </c>
      <c r="S4" s="585">
        <v>2019</v>
      </c>
      <c r="T4" s="585">
        <v>2020</v>
      </c>
      <c r="U4" s="586">
        <v>2021</v>
      </c>
    </row>
    <row r="5" spans="1:21">
      <c r="A5" s="121" t="s">
        <v>104</v>
      </c>
      <c r="B5" s="583"/>
      <c r="C5" s="582"/>
      <c r="D5" s="582"/>
      <c r="E5" s="582"/>
      <c r="F5" s="582"/>
      <c r="G5" s="582"/>
      <c r="H5" s="582"/>
      <c r="I5" s="582"/>
      <c r="J5" s="582"/>
      <c r="K5" s="582"/>
      <c r="L5" s="582"/>
      <c r="M5" s="582"/>
      <c r="N5" s="582"/>
      <c r="O5" s="582"/>
      <c r="P5" s="582"/>
      <c r="Q5" s="582"/>
      <c r="R5" s="582"/>
      <c r="S5" s="582"/>
      <c r="T5" s="582"/>
      <c r="U5" s="583"/>
    </row>
    <row r="6" spans="1:21">
      <c r="A6" s="846"/>
      <c r="B6" s="587" t="s">
        <v>105</v>
      </c>
      <c r="C6" s="584"/>
      <c r="D6" s="584"/>
      <c r="E6" s="584"/>
      <c r="F6" s="584"/>
      <c r="G6" s="584"/>
      <c r="H6" s="584"/>
      <c r="I6" s="584"/>
      <c r="J6" s="584"/>
      <c r="K6" s="584"/>
      <c r="L6" s="584"/>
      <c r="M6" s="584"/>
      <c r="N6" s="584"/>
      <c r="O6" s="584"/>
      <c r="P6" s="584"/>
      <c r="Q6" s="584"/>
      <c r="R6" s="584"/>
      <c r="S6" s="584"/>
      <c r="T6" s="584"/>
      <c r="U6" s="587"/>
    </row>
    <row r="7" spans="1:21">
      <c r="A7" s="846"/>
      <c r="B7" s="122" t="s">
        <v>106</v>
      </c>
      <c r="C7" s="100">
        <v>33</v>
      </c>
      <c r="D7" s="100">
        <v>38</v>
      </c>
      <c r="E7" s="100">
        <v>39</v>
      </c>
      <c r="F7" s="100">
        <v>39</v>
      </c>
      <c r="G7" s="100">
        <v>36</v>
      </c>
      <c r="H7" s="100">
        <v>34</v>
      </c>
      <c r="I7" s="100">
        <v>34</v>
      </c>
      <c r="J7" s="100">
        <v>34</v>
      </c>
      <c r="K7" s="100">
        <v>35</v>
      </c>
      <c r="L7" s="100">
        <v>33</v>
      </c>
      <c r="M7" s="100">
        <v>37</v>
      </c>
      <c r="N7" s="100">
        <v>31</v>
      </c>
      <c r="O7" s="100">
        <v>31</v>
      </c>
      <c r="P7" s="100">
        <v>29</v>
      </c>
      <c r="Q7" s="100">
        <v>26</v>
      </c>
      <c r="R7" s="100">
        <v>25</v>
      </c>
      <c r="S7" s="580">
        <v>25</v>
      </c>
      <c r="T7" s="580">
        <v>27</v>
      </c>
      <c r="U7" s="581">
        <v>27</v>
      </c>
    </row>
    <row r="8" spans="1:21">
      <c r="A8" s="846"/>
      <c r="B8" s="122" t="s">
        <v>107</v>
      </c>
      <c r="C8" s="100">
        <v>741</v>
      </c>
      <c r="D8" s="100">
        <v>770</v>
      </c>
      <c r="E8" s="100">
        <v>765</v>
      </c>
      <c r="F8" s="100">
        <v>756</v>
      </c>
      <c r="G8" s="100">
        <v>768</v>
      </c>
      <c r="H8" s="100">
        <v>798</v>
      </c>
      <c r="I8" s="100">
        <v>785</v>
      </c>
      <c r="J8" s="100">
        <v>799</v>
      </c>
      <c r="K8" s="100">
        <v>810</v>
      </c>
      <c r="L8" s="100">
        <v>820</v>
      </c>
      <c r="M8" s="100">
        <v>805</v>
      </c>
      <c r="N8" s="100">
        <v>771</v>
      </c>
      <c r="O8" s="100">
        <v>752</v>
      </c>
      <c r="P8" s="100">
        <v>722</v>
      </c>
      <c r="Q8" s="100">
        <v>728</v>
      </c>
      <c r="R8" s="100">
        <v>713</v>
      </c>
      <c r="S8" s="580">
        <v>715</v>
      </c>
      <c r="T8" s="580">
        <v>722</v>
      </c>
      <c r="U8" s="581">
        <v>749</v>
      </c>
    </row>
    <row r="9" spans="1:21">
      <c r="A9" s="846"/>
      <c r="B9" s="122" t="s">
        <v>108</v>
      </c>
      <c r="C9" s="100">
        <v>1112</v>
      </c>
      <c r="D9" s="100">
        <v>696</v>
      </c>
      <c r="E9" s="100">
        <v>646</v>
      </c>
      <c r="F9" s="100">
        <v>596</v>
      </c>
      <c r="G9" s="100">
        <v>564</v>
      </c>
      <c r="H9" s="100">
        <v>539</v>
      </c>
      <c r="I9" s="100">
        <v>517</v>
      </c>
      <c r="J9" s="100">
        <v>493</v>
      </c>
      <c r="K9" s="100">
        <v>481</v>
      </c>
      <c r="L9" s="100">
        <v>466</v>
      </c>
      <c r="M9" s="100">
        <v>441</v>
      </c>
      <c r="N9" s="100">
        <v>423</v>
      </c>
      <c r="O9" s="100">
        <v>378</v>
      </c>
      <c r="P9" s="100">
        <v>333</v>
      </c>
      <c r="Q9" s="100">
        <v>327</v>
      </c>
      <c r="R9" s="100">
        <v>300</v>
      </c>
      <c r="S9" s="580">
        <v>299</v>
      </c>
      <c r="T9" s="580">
        <v>269</v>
      </c>
      <c r="U9" s="581">
        <v>259</v>
      </c>
    </row>
    <row r="10" spans="1:21">
      <c r="A10" s="846"/>
      <c r="B10" s="122" t="s">
        <v>109</v>
      </c>
      <c r="C10" s="100">
        <v>8</v>
      </c>
      <c r="D10" s="100">
        <v>1</v>
      </c>
      <c r="E10" s="100">
        <v>5</v>
      </c>
      <c r="F10" s="100">
        <v>2</v>
      </c>
      <c r="G10" s="100">
        <v>1</v>
      </c>
      <c r="H10" s="100">
        <v>1</v>
      </c>
      <c r="I10" s="100">
        <v>0</v>
      </c>
      <c r="J10" s="100">
        <v>3</v>
      </c>
      <c r="K10" s="100">
        <v>3</v>
      </c>
      <c r="L10" s="100">
        <v>6</v>
      </c>
      <c r="M10" s="100">
        <v>9</v>
      </c>
      <c r="N10" s="100">
        <v>5</v>
      </c>
      <c r="O10" s="100">
        <v>6</v>
      </c>
      <c r="P10" s="100">
        <v>4</v>
      </c>
      <c r="Q10" s="100">
        <v>5</v>
      </c>
      <c r="R10" s="100">
        <v>3</v>
      </c>
      <c r="S10" s="580">
        <v>3</v>
      </c>
      <c r="T10" s="580">
        <v>3</v>
      </c>
      <c r="U10" s="581">
        <v>5</v>
      </c>
    </row>
    <row r="11" spans="1:21">
      <c r="A11" s="847"/>
      <c r="B11" s="588" t="s">
        <v>110</v>
      </c>
      <c r="C11" s="124"/>
      <c r="D11" s="124"/>
      <c r="E11" s="124"/>
      <c r="F11" s="124"/>
      <c r="G11" s="124"/>
      <c r="H11" s="124"/>
      <c r="I11" s="589"/>
      <c r="J11" s="589"/>
      <c r="K11" s="589"/>
      <c r="L11" s="589"/>
      <c r="M11" s="589"/>
      <c r="N11" s="589"/>
      <c r="O11" s="589"/>
      <c r="P11" s="589"/>
      <c r="Q11" s="589"/>
      <c r="R11" s="589"/>
      <c r="S11" s="589"/>
      <c r="T11" s="589"/>
      <c r="U11" s="588"/>
    </row>
    <row r="12" spans="1:21">
      <c r="A12" s="846"/>
      <c r="B12" s="122" t="s">
        <v>111</v>
      </c>
      <c r="C12" s="100">
        <v>129</v>
      </c>
      <c r="D12" s="100">
        <v>85</v>
      </c>
      <c r="E12" s="100">
        <v>77</v>
      </c>
      <c r="F12" s="100">
        <v>77</v>
      </c>
      <c r="G12" s="100">
        <v>77</v>
      </c>
      <c r="H12" s="100">
        <v>83</v>
      </c>
      <c r="I12" s="100">
        <v>83</v>
      </c>
      <c r="J12" s="100">
        <v>89</v>
      </c>
      <c r="K12" s="100">
        <v>87</v>
      </c>
      <c r="L12" s="100">
        <v>83</v>
      </c>
      <c r="M12" s="100">
        <v>81</v>
      </c>
      <c r="N12" s="100">
        <v>67</v>
      </c>
      <c r="O12" s="100">
        <v>53</v>
      </c>
      <c r="P12" s="100">
        <v>51</v>
      </c>
      <c r="Q12" s="100">
        <v>50</v>
      </c>
      <c r="R12" s="100">
        <v>48</v>
      </c>
      <c r="S12" s="580">
        <v>46</v>
      </c>
      <c r="T12" s="580">
        <v>44</v>
      </c>
      <c r="U12" s="581">
        <v>47</v>
      </c>
    </row>
    <row r="13" spans="1:21">
      <c r="A13" s="846"/>
      <c r="B13" s="122" t="s">
        <v>112</v>
      </c>
      <c r="C13" s="100">
        <v>1146</v>
      </c>
      <c r="D13" s="100">
        <v>934</v>
      </c>
      <c r="E13" s="100">
        <v>917</v>
      </c>
      <c r="F13" s="100">
        <v>892</v>
      </c>
      <c r="G13" s="100">
        <v>867</v>
      </c>
      <c r="H13" s="100">
        <v>869</v>
      </c>
      <c r="I13" s="100">
        <v>861</v>
      </c>
      <c r="J13" s="100">
        <v>850</v>
      </c>
      <c r="K13" s="100">
        <v>860</v>
      </c>
      <c r="L13" s="100">
        <v>867</v>
      </c>
      <c r="M13" s="100">
        <v>839</v>
      </c>
      <c r="N13" s="100">
        <v>820</v>
      </c>
      <c r="O13" s="100">
        <v>782</v>
      </c>
      <c r="P13" s="100">
        <v>722</v>
      </c>
      <c r="Q13" s="100">
        <v>730</v>
      </c>
      <c r="R13" s="100">
        <v>681</v>
      </c>
      <c r="S13" s="580">
        <v>679</v>
      </c>
      <c r="T13" s="580">
        <v>662</v>
      </c>
      <c r="U13" s="581">
        <v>666</v>
      </c>
    </row>
    <row r="14" spans="1:21">
      <c r="A14" s="848"/>
      <c r="B14" s="123" t="s">
        <v>113</v>
      </c>
      <c r="C14" s="107">
        <v>619</v>
      </c>
      <c r="D14" s="107">
        <v>486</v>
      </c>
      <c r="E14" s="107">
        <v>461</v>
      </c>
      <c r="F14" s="107">
        <v>424</v>
      </c>
      <c r="G14" s="107">
        <v>425</v>
      </c>
      <c r="H14" s="107">
        <v>420</v>
      </c>
      <c r="I14" s="107">
        <v>392</v>
      </c>
      <c r="J14" s="107">
        <v>390</v>
      </c>
      <c r="K14" s="107">
        <v>382</v>
      </c>
      <c r="L14" s="107">
        <v>375</v>
      </c>
      <c r="M14" s="107">
        <v>372</v>
      </c>
      <c r="N14" s="107">
        <v>343</v>
      </c>
      <c r="O14" s="107">
        <v>332</v>
      </c>
      <c r="P14" s="107">
        <v>315</v>
      </c>
      <c r="Q14" s="107">
        <v>306</v>
      </c>
      <c r="R14" s="107">
        <v>312</v>
      </c>
      <c r="S14" s="578">
        <v>317</v>
      </c>
      <c r="T14" s="578">
        <v>315</v>
      </c>
      <c r="U14" s="579">
        <v>327</v>
      </c>
    </row>
    <row r="15" spans="1:21">
      <c r="A15" s="846"/>
      <c r="B15" s="587" t="s">
        <v>114</v>
      </c>
      <c r="C15" s="115"/>
      <c r="D15" s="115"/>
      <c r="E15" s="115"/>
      <c r="F15" s="115"/>
      <c r="G15" s="115"/>
      <c r="H15" s="115"/>
      <c r="I15" s="584"/>
      <c r="J15" s="584"/>
      <c r="K15" s="584"/>
      <c r="L15" s="584"/>
      <c r="M15" s="584"/>
      <c r="N15" s="584"/>
      <c r="O15" s="584"/>
      <c r="P15" s="584"/>
      <c r="Q15" s="584"/>
      <c r="R15" s="584"/>
      <c r="S15" s="584"/>
      <c r="T15" s="584"/>
      <c r="U15" s="587"/>
    </row>
    <row r="16" spans="1:21">
      <c r="A16" s="846"/>
      <c r="B16" s="122" t="s">
        <v>115</v>
      </c>
      <c r="C16" s="100">
        <v>13</v>
      </c>
      <c r="D16" s="100">
        <v>1</v>
      </c>
      <c r="E16" s="100">
        <v>5</v>
      </c>
      <c r="F16" s="100">
        <v>2</v>
      </c>
      <c r="G16" s="100">
        <v>1</v>
      </c>
      <c r="H16" s="100">
        <v>1</v>
      </c>
      <c r="I16" s="100">
        <v>1</v>
      </c>
      <c r="J16" s="100">
        <v>3</v>
      </c>
      <c r="K16" s="100">
        <v>3</v>
      </c>
      <c r="L16" s="100">
        <v>6</v>
      </c>
      <c r="M16" s="100">
        <v>9</v>
      </c>
      <c r="N16" s="100">
        <v>5</v>
      </c>
      <c r="O16" s="100">
        <v>6</v>
      </c>
      <c r="P16" s="100">
        <v>4</v>
      </c>
      <c r="Q16" s="100">
        <v>5</v>
      </c>
      <c r="R16" s="100">
        <v>3</v>
      </c>
      <c r="S16" s="580">
        <v>3</v>
      </c>
      <c r="T16" s="580">
        <v>3</v>
      </c>
      <c r="U16" s="581">
        <v>5</v>
      </c>
    </row>
    <row r="17" spans="1:21">
      <c r="A17" s="846"/>
      <c r="B17" s="122" t="s">
        <v>116</v>
      </c>
      <c r="C17" s="100">
        <v>946</v>
      </c>
      <c r="D17" s="100">
        <v>696</v>
      </c>
      <c r="E17" s="100">
        <v>646</v>
      </c>
      <c r="F17" s="100">
        <v>596</v>
      </c>
      <c r="G17" s="100">
        <v>564</v>
      </c>
      <c r="H17" s="100">
        <v>539</v>
      </c>
      <c r="I17" s="100">
        <v>516</v>
      </c>
      <c r="J17" s="100">
        <v>493</v>
      </c>
      <c r="K17" s="100">
        <v>474</v>
      </c>
      <c r="L17" s="100">
        <v>466</v>
      </c>
      <c r="M17" s="100">
        <v>441</v>
      </c>
      <c r="N17" s="100">
        <v>423</v>
      </c>
      <c r="O17" s="100">
        <v>378</v>
      </c>
      <c r="P17" s="100">
        <v>333</v>
      </c>
      <c r="Q17" s="100">
        <v>327</v>
      </c>
      <c r="R17" s="100">
        <v>300</v>
      </c>
      <c r="S17" s="580">
        <v>299</v>
      </c>
      <c r="T17" s="580">
        <v>269</v>
      </c>
      <c r="U17" s="581">
        <v>261</v>
      </c>
    </row>
    <row r="18" spans="1:21">
      <c r="A18" s="846"/>
      <c r="B18" s="122" t="s">
        <v>117</v>
      </c>
      <c r="C18" s="100">
        <v>433</v>
      </c>
      <c r="D18" s="100">
        <v>356</v>
      </c>
      <c r="E18" s="100">
        <v>322</v>
      </c>
      <c r="F18" s="100">
        <v>313</v>
      </c>
      <c r="G18" s="100">
        <v>316</v>
      </c>
      <c r="H18" s="100">
        <v>309</v>
      </c>
      <c r="I18" s="100">
        <v>287</v>
      </c>
      <c r="J18" s="100">
        <v>280</v>
      </c>
      <c r="K18" s="100">
        <v>275</v>
      </c>
      <c r="L18" s="100">
        <v>256</v>
      </c>
      <c r="M18" s="100">
        <v>249</v>
      </c>
      <c r="N18" s="100">
        <v>227</v>
      </c>
      <c r="O18" s="100">
        <v>213</v>
      </c>
      <c r="P18" s="100">
        <v>201</v>
      </c>
      <c r="Q18" s="100">
        <v>193</v>
      </c>
      <c r="R18" s="100">
        <v>188</v>
      </c>
      <c r="S18" s="580">
        <v>181</v>
      </c>
      <c r="T18" s="580">
        <v>175</v>
      </c>
      <c r="U18" s="581">
        <v>170</v>
      </c>
    </row>
    <row r="19" spans="1:21">
      <c r="A19" s="846"/>
      <c r="B19" s="122" t="s">
        <v>118</v>
      </c>
      <c r="C19" s="100">
        <v>221</v>
      </c>
      <c r="D19" s="100">
        <v>207</v>
      </c>
      <c r="E19" s="100">
        <v>207</v>
      </c>
      <c r="F19" s="100">
        <v>213</v>
      </c>
      <c r="G19" s="100">
        <v>216</v>
      </c>
      <c r="H19" s="100">
        <v>220</v>
      </c>
      <c r="I19" s="100">
        <v>219</v>
      </c>
      <c r="J19" s="100">
        <v>214</v>
      </c>
      <c r="K19" s="100">
        <v>215</v>
      </c>
      <c r="L19" s="100">
        <v>222</v>
      </c>
      <c r="M19" s="100">
        <v>215</v>
      </c>
      <c r="N19" s="100">
        <v>206</v>
      </c>
      <c r="O19" s="100">
        <v>200</v>
      </c>
      <c r="P19" s="100">
        <v>196</v>
      </c>
      <c r="Q19" s="100">
        <v>193</v>
      </c>
      <c r="R19" s="100">
        <v>184</v>
      </c>
      <c r="S19" s="580">
        <v>181</v>
      </c>
      <c r="T19" s="580">
        <v>179</v>
      </c>
      <c r="U19" s="581">
        <v>182</v>
      </c>
    </row>
    <row r="20" spans="1:21">
      <c r="A20" s="846"/>
      <c r="B20" s="122" t="s">
        <v>119</v>
      </c>
      <c r="C20" s="100">
        <v>81</v>
      </c>
      <c r="D20" s="100">
        <v>73</v>
      </c>
      <c r="E20" s="100">
        <v>92</v>
      </c>
      <c r="F20" s="100">
        <v>102</v>
      </c>
      <c r="G20" s="100">
        <v>103</v>
      </c>
      <c r="H20" s="100">
        <v>114</v>
      </c>
      <c r="I20" s="100">
        <v>127</v>
      </c>
      <c r="J20" s="100">
        <v>130</v>
      </c>
      <c r="K20" s="100">
        <v>145</v>
      </c>
      <c r="L20" s="100">
        <v>142</v>
      </c>
      <c r="M20" s="100">
        <v>143</v>
      </c>
      <c r="N20" s="100">
        <v>138</v>
      </c>
      <c r="O20" s="100">
        <v>133</v>
      </c>
      <c r="P20" s="100">
        <v>128</v>
      </c>
      <c r="Q20" s="100">
        <v>133</v>
      </c>
      <c r="R20" s="100">
        <v>139</v>
      </c>
      <c r="S20" s="580">
        <v>144</v>
      </c>
      <c r="T20" s="580">
        <v>150</v>
      </c>
      <c r="U20" s="581">
        <v>147</v>
      </c>
    </row>
    <row r="21" spans="1:21">
      <c r="A21" s="846"/>
      <c r="B21" s="122" t="s">
        <v>120</v>
      </c>
      <c r="C21" s="100">
        <v>200</v>
      </c>
      <c r="D21" s="100">
        <v>172</v>
      </c>
      <c r="E21" s="100">
        <v>183</v>
      </c>
      <c r="F21" s="100">
        <v>167</v>
      </c>
      <c r="G21" s="100">
        <v>169</v>
      </c>
      <c r="H21" s="100">
        <v>189</v>
      </c>
      <c r="I21" s="100">
        <v>186</v>
      </c>
      <c r="J21" s="100">
        <v>209</v>
      </c>
      <c r="K21" s="100">
        <v>217</v>
      </c>
      <c r="L21" s="100">
        <v>233</v>
      </c>
      <c r="M21" s="100">
        <v>235</v>
      </c>
      <c r="N21" s="100">
        <v>231</v>
      </c>
      <c r="O21" s="100">
        <v>237</v>
      </c>
      <c r="P21" s="100">
        <v>226</v>
      </c>
      <c r="Q21" s="100">
        <v>235</v>
      </c>
      <c r="R21" s="100">
        <v>227</v>
      </c>
      <c r="S21" s="580">
        <v>234</v>
      </c>
      <c r="T21" s="580">
        <v>245</v>
      </c>
      <c r="U21" s="581">
        <v>275</v>
      </c>
    </row>
    <row r="22" spans="1:21">
      <c r="A22" s="121" t="s">
        <v>121</v>
      </c>
      <c r="B22" s="583"/>
      <c r="C22" s="125"/>
      <c r="D22" s="125"/>
      <c r="E22" s="125"/>
      <c r="F22" s="125"/>
      <c r="G22" s="582"/>
      <c r="H22" s="125"/>
      <c r="I22" s="582"/>
      <c r="J22" s="582"/>
      <c r="K22" s="582"/>
      <c r="L22" s="582"/>
      <c r="M22" s="582"/>
      <c r="N22" s="582"/>
      <c r="O22" s="582"/>
      <c r="P22" s="582"/>
      <c r="Q22" s="582"/>
      <c r="R22" s="582"/>
      <c r="S22" s="582"/>
      <c r="T22" s="582"/>
      <c r="U22" s="583"/>
    </row>
    <row r="23" spans="1:21">
      <c r="A23" s="846"/>
      <c r="B23" s="122" t="s">
        <v>122</v>
      </c>
      <c r="C23" s="100">
        <v>52</v>
      </c>
      <c r="D23" s="100">
        <v>77</v>
      </c>
      <c r="E23" s="100">
        <v>76</v>
      </c>
      <c r="F23" s="100"/>
      <c r="G23" s="100"/>
      <c r="H23" s="100"/>
      <c r="I23" s="100"/>
      <c r="J23" s="100"/>
      <c r="K23" s="100"/>
      <c r="L23" s="100"/>
      <c r="M23" s="100"/>
      <c r="N23" s="100"/>
      <c r="O23" s="100"/>
      <c r="P23" s="100"/>
      <c r="Q23" s="100"/>
      <c r="R23" s="100"/>
      <c r="S23" s="580"/>
      <c r="T23" s="580"/>
      <c r="U23" s="581"/>
    </row>
    <row r="24" spans="1:21">
      <c r="A24" s="848"/>
      <c r="B24" s="123" t="s">
        <v>123</v>
      </c>
      <c r="C24" s="107">
        <v>143</v>
      </c>
      <c r="D24" s="107">
        <v>197</v>
      </c>
      <c r="E24" s="107">
        <v>201</v>
      </c>
      <c r="F24" s="107"/>
      <c r="G24" s="107"/>
      <c r="H24" s="107"/>
      <c r="I24" s="107"/>
      <c r="J24" s="107"/>
      <c r="K24" s="107"/>
      <c r="L24" s="107"/>
      <c r="M24" s="107"/>
      <c r="N24" s="107"/>
      <c r="O24" s="107"/>
      <c r="P24" s="107"/>
      <c r="Q24" s="107"/>
      <c r="R24" s="107"/>
      <c r="S24" s="578"/>
      <c r="T24" s="578"/>
      <c r="U24" s="579"/>
    </row>
    <row r="25" spans="1:21">
      <c r="A25" s="114"/>
      <c r="B25" s="114"/>
      <c r="C25" s="100"/>
      <c r="D25" s="100"/>
      <c r="E25" s="100"/>
      <c r="F25" s="100"/>
      <c r="G25" s="100"/>
      <c r="H25" s="100"/>
      <c r="I25" s="100"/>
      <c r="J25" s="100"/>
      <c r="K25" s="100"/>
      <c r="L25" s="100"/>
      <c r="M25" s="100"/>
      <c r="N25" s="100"/>
      <c r="O25" s="100"/>
      <c r="P25" s="100"/>
      <c r="Q25" s="100"/>
      <c r="R25" s="100"/>
      <c r="S25" s="580"/>
      <c r="T25" s="580"/>
      <c r="U25" s="544"/>
    </row>
    <row r="26" spans="1:21">
      <c r="A26" s="114"/>
      <c r="B26" s="114"/>
      <c r="C26" s="100"/>
      <c r="D26" s="100"/>
      <c r="E26" s="100"/>
      <c r="F26" s="100"/>
      <c r="G26" s="100"/>
      <c r="H26" s="100"/>
      <c r="I26" s="100"/>
      <c r="J26" s="100"/>
      <c r="K26" s="100"/>
      <c r="L26" s="100"/>
      <c r="M26" s="100"/>
      <c r="N26" s="100"/>
      <c r="O26" s="100"/>
      <c r="P26" s="100"/>
      <c r="Q26" s="100"/>
      <c r="R26" s="100"/>
      <c r="S26" s="580"/>
      <c r="T26" s="580"/>
      <c r="U26" s="544"/>
    </row>
    <row r="27" spans="1:21">
      <c r="A27" s="584" t="s">
        <v>124</v>
      </c>
      <c r="B27" s="584"/>
      <c r="C27" s="100"/>
      <c r="D27" s="100"/>
      <c r="E27" s="100"/>
      <c r="F27" s="100"/>
      <c r="G27" s="100"/>
      <c r="H27" s="100"/>
      <c r="I27" s="100"/>
      <c r="J27" s="100"/>
      <c r="K27" s="100"/>
      <c r="L27" s="100"/>
      <c r="M27" s="100"/>
      <c r="N27" s="100"/>
      <c r="O27" s="100"/>
      <c r="P27" s="100"/>
      <c r="Q27" s="100"/>
      <c r="R27" s="100"/>
      <c r="S27" s="544"/>
      <c r="T27" s="544"/>
      <c r="U27" s="573" t="s">
        <v>684</v>
      </c>
    </row>
    <row r="28" spans="1:21">
      <c r="A28" s="97"/>
      <c r="B28" s="97"/>
      <c r="C28" s="119">
        <v>2003</v>
      </c>
      <c r="D28" s="590">
        <v>2004</v>
      </c>
      <c r="E28" s="590">
        <v>2005</v>
      </c>
      <c r="F28" s="590">
        <v>2006</v>
      </c>
      <c r="G28" s="590">
        <v>2007</v>
      </c>
      <c r="H28" s="590">
        <v>2008</v>
      </c>
      <c r="I28" s="590">
        <v>2009</v>
      </c>
      <c r="J28" s="590">
        <v>2010</v>
      </c>
      <c r="K28" s="590">
        <v>2011</v>
      </c>
      <c r="L28" s="590">
        <v>2012</v>
      </c>
      <c r="M28" s="590">
        <v>2013</v>
      </c>
      <c r="N28" s="590">
        <v>2014</v>
      </c>
      <c r="O28" s="590">
        <v>2015</v>
      </c>
      <c r="P28" s="590">
        <v>2016</v>
      </c>
      <c r="Q28" s="590">
        <v>2017</v>
      </c>
      <c r="R28" s="590">
        <v>2018</v>
      </c>
      <c r="S28" s="590">
        <v>2019</v>
      </c>
      <c r="T28" s="590">
        <v>2020</v>
      </c>
      <c r="U28" s="591">
        <v>2021</v>
      </c>
    </row>
    <row r="29" spans="1:21">
      <c r="A29" s="121" t="s">
        <v>104</v>
      </c>
      <c r="B29" s="583"/>
      <c r="C29" s="121"/>
      <c r="D29" s="582"/>
      <c r="E29" s="582"/>
      <c r="F29" s="582"/>
      <c r="G29" s="582"/>
      <c r="H29" s="582"/>
      <c r="I29" s="582"/>
      <c r="J29" s="582"/>
      <c r="K29" s="582"/>
      <c r="L29" s="582"/>
      <c r="M29" s="582"/>
      <c r="N29" s="582"/>
      <c r="O29" s="582"/>
      <c r="P29" s="582"/>
      <c r="Q29" s="582"/>
      <c r="R29" s="582"/>
      <c r="S29" s="582"/>
      <c r="T29" s="582"/>
      <c r="U29" s="583"/>
    </row>
    <row r="30" spans="1:21">
      <c r="A30" s="846"/>
      <c r="B30" s="587" t="s">
        <v>105</v>
      </c>
      <c r="C30" s="126"/>
      <c r="D30" s="584"/>
      <c r="E30" s="584"/>
      <c r="F30" s="584"/>
      <c r="G30" s="584"/>
      <c r="H30" s="584"/>
      <c r="I30" s="584"/>
      <c r="J30" s="584"/>
      <c r="K30" s="584"/>
      <c r="L30" s="584"/>
      <c r="M30" s="584"/>
      <c r="N30" s="584"/>
      <c r="O30" s="584"/>
      <c r="P30" s="584"/>
      <c r="Q30" s="584"/>
      <c r="R30" s="584"/>
      <c r="S30" s="584"/>
      <c r="T30" s="584"/>
      <c r="U30" s="587"/>
    </row>
    <row r="31" spans="1:21">
      <c r="A31" s="846"/>
      <c r="B31" s="122" t="s">
        <v>106</v>
      </c>
      <c r="C31" s="108">
        <v>77</v>
      </c>
      <c r="D31" s="100">
        <v>78</v>
      </c>
      <c r="E31" s="100">
        <v>64</v>
      </c>
      <c r="F31" s="100">
        <v>64</v>
      </c>
      <c r="G31" s="100">
        <v>59</v>
      </c>
      <c r="H31" s="100">
        <v>53</v>
      </c>
      <c r="I31" s="100">
        <v>53</v>
      </c>
      <c r="J31" s="100">
        <v>54</v>
      </c>
      <c r="K31" s="100">
        <v>55</v>
      </c>
      <c r="L31" s="100">
        <v>51</v>
      </c>
      <c r="M31" s="100">
        <v>58</v>
      </c>
      <c r="N31" s="100">
        <v>46</v>
      </c>
      <c r="O31" s="100">
        <v>46</v>
      </c>
      <c r="P31" s="100">
        <v>45</v>
      </c>
      <c r="Q31" s="100">
        <v>40</v>
      </c>
      <c r="R31" s="100">
        <v>39</v>
      </c>
      <c r="S31" s="580">
        <v>39</v>
      </c>
      <c r="T31" s="580">
        <v>42.042000000000002</v>
      </c>
      <c r="U31" s="581">
        <v>39.695</v>
      </c>
    </row>
    <row r="32" spans="1:21">
      <c r="A32" s="846"/>
      <c r="B32" s="122" t="s">
        <v>107</v>
      </c>
      <c r="C32" s="108">
        <v>794</v>
      </c>
      <c r="D32" s="100">
        <v>768</v>
      </c>
      <c r="E32" s="100">
        <v>812</v>
      </c>
      <c r="F32" s="100">
        <v>788</v>
      </c>
      <c r="G32" s="100">
        <v>802</v>
      </c>
      <c r="H32" s="100">
        <v>880</v>
      </c>
      <c r="I32" s="100">
        <v>873</v>
      </c>
      <c r="J32" s="100">
        <v>921</v>
      </c>
      <c r="K32" s="100">
        <v>950</v>
      </c>
      <c r="L32" s="100">
        <v>994</v>
      </c>
      <c r="M32" s="100">
        <v>978</v>
      </c>
      <c r="N32" s="100">
        <v>965</v>
      </c>
      <c r="O32" s="100">
        <v>965</v>
      </c>
      <c r="P32" s="100">
        <v>926</v>
      </c>
      <c r="Q32" s="100">
        <v>955</v>
      </c>
      <c r="R32" s="100">
        <v>930</v>
      </c>
      <c r="S32" s="580">
        <v>941</v>
      </c>
      <c r="T32" s="580">
        <v>966.10500000000002</v>
      </c>
      <c r="U32" s="581">
        <v>1042.6510000000001</v>
      </c>
    </row>
    <row r="33" spans="1:21">
      <c r="A33" s="846"/>
      <c r="B33" s="122" t="s">
        <v>108</v>
      </c>
      <c r="C33" s="108">
        <v>446</v>
      </c>
      <c r="D33" s="100">
        <v>262</v>
      </c>
      <c r="E33" s="100">
        <v>243</v>
      </c>
      <c r="F33" s="100">
        <v>224</v>
      </c>
      <c r="G33" s="100">
        <v>212</v>
      </c>
      <c r="H33" s="100">
        <v>202</v>
      </c>
      <c r="I33" s="100">
        <v>194</v>
      </c>
      <c r="J33" s="100">
        <v>184</v>
      </c>
      <c r="K33" s="100">
        <v>180</v>
      </c>
      <c r="L33" s="100">
        <v>174</v>
      </c>
      <c r="M33" s="100">
        <v>165</v>
      </c>
      <c r="N33" s="100">
        <v>158</v>
      </c>
      <c r="O33" s="100">
        <v>141</v>
      </c>
      <c r="P33" s="100">
        <v>125</v>
      </c>
      <c r="Q33" s="100">
        <v>121</v>
      </c>
      <c r="R33" s="100">
        <v>112</v>
      </c>
      <c r="S33" s="580">
        <v>111</v>
      </c>
      <c r="T33" s="580">
        <v>100</v>
      </c>
      <c r="U33" s="581">
        <v>96.099000000000004</v>
      </c>
    </row>
    <row r="34" spans="1:21">
      <c r="A34" s="846"/>
      <c r="B34" s="122" t="s">
        <v>109</v>
      </c>
      <c r="C34" s="108">
        <v>2</v>
      </c>
      <c r="D34" s="100">
        <v>0</v>
      </c>
      <c r="E34" s="100">
        <v>1</v>
      </c>
      <c r="F34" s="100">
        <v>0</v>
      </c>
      <c r="G34" s="100">
        <v>0</v>
      </c>
      <c r="H34" s="100">
        <v>0</v>
      </c>
      <c r="I34" s="100">
        <v>0</v>
      </c>
      <c r="J34" s="100">
        <v>1</v>
      </c>
      <c r="K34" s="100">
        <v>1</v>
      </c>
      <c r="L34" s="100">
        <v>1</v>
      </c>
      <c r="M34" s="100">
        <v>2</v>
      </c>
      <c r="N34" s="100">
        <v>1</v>
      </c>
      <c r="O34" s="100">
        <v>1</v>
      </c>
      <c r="P34" s="100">
        <v>1</v>
      </c>
      <c r="Q34" s="100">
        <v>1</v>
      </c>
      <c r="R34" s="100">
        <v>1</v>
      </c>
      <c r="S34" s="580">
        <v>1</v>
      </c>
      <c r="T34" s="580">
        <v>1</v>
      </c>
      <c r="U34" s="581">
        <v>0.83399999999999996</v>
      </c>
    </row>
    <row r="35" spans="1:21">
      <c r="A35" s="847"/>
      <c r="B35" s="588" t="s">
        <v>110</v>
      </c>
      <c r="C35" s="127"/>
      <c r="D35" s="124"/>
      <c r="E35" s="124"/>
      <c r="F35" s="124"/>
      <c r="G35" s="589"/>
      <c r="H35" s="124"/>
      <c r="I35" s="589"/>
      <c r="J35" s="589"/>
      <c r="K35" s="589"/>
      <c r="L35" s="589"/>
      <c r="M35" s="589"/>
      <c r="N35" s="589"/>
      <c r="O35" s="589"/>
      <c r="P35" s="589"/>
      <c r="Q35" s="589"/>
      <c r="R35" s="589"/>
      <c r="S35" s="589"/>
      <c r="T35" s="589"/>
      <c r="U35" s="588"/>
    </row>
    <row r="36" spans="1:21">
      <c r="A36" s="846"/>
      <c r="B36" s="122" t="s">
        <v>111</v>
      </c>
      <c r="C36" s="108">
        <v>145</v>
      </c>
      <c r="D36" s="100">
        <v>114</v>
      </c>
      <c r="E36" s="100">
        <v>108</v>
      </c>
      <c r="F36" s="100">
        <v>114</v>
      </c>
      <c r="G36" s="100">
        <v>105</v>
      </c>
      <c r="H36" s="100">
        <v>120</v>
      </c>
      <c r="I36" s="100">
        <v>115</v>
      </c>
      <c r="J36" s="100">
        <v>132</v>
      </c>
      <c r="K36" s="100">
        <v>129</v>
      </c>
      <c r="L36" s="100">
        <v>123</v>
      </c>
      <c r="M36" s="100">
        <v>127</v>
      </c>
      <c r="N36" s="100">
        <v>112</v>
      </c>
      <c r="O36" s="100">
        <v>102</v>
      </c>
      <c r="P36" s="100">
        <v>98</v>
      </c>
      <c r="Q36" s="100">
        <v>98</v>
      </c>
      <c r="R36" s="100">
        <v>90</v>
      </c>
      <c r="S36" s="580">
        <v>89</v>
      </c>
      <c r="T36" s="580">
        <v>81</v>
      </c>
      <c r="U36" s="581">
        <v>89.858999999999995</v>
      </c>
    </row>
    <row r="37" spans="1:21">
      <c r="A37" s="846"/>
      <c r="B37" s="122" t="s">
        <v>112</v>
      </c>
      <c r="C37" s="108">
        <v>556</v>
      </c>
      <c r="D37" s="100">
        <v>471</v>
      </c>
      <c r="E37" s="100">
        <v>491</v>
      </c>
      <c r="F37" s="100">
        <v>501</v>
      </c>
      <c r="G37" s="100">
        <v>504</v>
      </c>
      <c r="H37" s="100">
        <v>542</v>
      </c>
      <c r="I37" s="100">
        <v>566</v>
      </c>
      <c r="J37" s="100">
        <v>578</v>
      </c>
      <c r="K37" s="100">
        <v>607</v>
      </c>
      <c r="L37" s="100">
        <v>644</v>
      </c>
      <c r="M37" s="100">
        <v>626</v>
      </c>
      <c r="N37" s="100">
        <v>625</v>
      </c>
      <c r="O37" s="100">
        <v>619</v>
      </c>
      <c r="P37" s="100">
        <v>587</v>
      </c>
      <c r="Q37" s="100">
        <v>620</v>
      </c>
      <c r="R37" s="100">
        <v>584</v>
      </c>
      <c r="S37" s="580">
        <v>593</v>
      </c>
      <c r="T37" s="580">
        <v>600</v>
      </c>
      <c r="U37" s="581">
        <v>638.87800000000004</v>
      </c>
    </row>
    <row r="38" spans="1:21">
      <c r="A38" s="848"/>
      <c r="B38" s="123" t="s">
        <v>113</v>
      </c>
      <c r="C38" s="109">
        <v>617</v>
      </c>
      <c r="D38" s="107">
        <v>423</v>
      </c>
      <c r="E38" s="107">
        <v>521</v>
      </c>
      <c r="F38" s="107">
        <v>461</v>
      </c>
      <c r="G38" s="107">
        <v>464</v>
      </c>
      <c r="H38" s="107">
        <v>473</v>
      </c>
      <c r="I38" s="107">
        <v>439</v>
      </c>
      <c r="J38" s="107">
        <v>450</v>
      </c>
      <c r="K38" s="107">
        <v>450</v>
      </c>
      <c r="L38" s="107">
        <v>453</v>
      </c>
      <c r="M38" s="107">
        <v>450</v>
      </c>
      <c r="N38" s="107">
        <v>433</v>
      </c>
      <c r="O38" s="107">
        <v>432</v>
      </c>
      <c r="P38" s="107">
        <v>412</v>
      </c>
      <c r="Q38" s="107">
        <v>399</v>
      </c>
      <c r="R38" s="107">
        <v>408</v>
      </c>
      <c r="S38" s="578">
        <v>410</v>
      </c>
      <c r="T38" s="578">
        <v>428</v>
      </c>
      <c r="U38" s="579">
        <v>450.096</v>
      </c>
    </row>
    <row r="39" spans="1:21">
      <c r="A39" s="846"/>
      <c r="B39" s="587" t="s">
        <v>114</v>
      </c>
      <c r="C39" s="128"/>
      <c r="D39" s="115"/>
      <c r="E39" s="115"/>
      <c r="F39" s="115"/>
      <c r="G39" s="115"/>
      <c r="H39" s="115"/>
      <c r="I39" s="584"/>
      <c r="J39" s="584"/>
      <c r="K39" s="584"/>
      <c r="L39" s="584"/>
      <c r="M39" s="584"/>
      <c r="N39" s="584"/>
      <c r="O39" s="584"/>
      <c r="P39" s="584"/>
      <c r="Q39" s="584"/>
      <c r="R39" s="584"/>
      <c r="S39" s="584"/>
      <c r="T39" s="584"/>
      <c r="U39" s="587"/>
    </row>
    <row r="40" spans="1:21">
      <c r="A40" s="846"/>
      <c r="B40" s="122" t="s">
        <v>115</v>
      </c>
      <c r="C40" s="108">
        <v>2</v>
      </c>
      <c r="D40" s="100">
        <v>0</v>
      </c>
      <c r="E40" s="100">
        <v>1</v>
      </c>
      <c r="F40" s="100">
        <v>0</v>
      </c>
      <c r="G40" s="100">
        <v>0</v>
      </c>
      <c r="H40" s="100">
        <v>0</v>
      </c>
      <c r="I40" s="100">
        <v>0</v>
      </c>
      <c r="J40" s="100">
        <v>1</v>
      </c>
      <c r="K40" s="100">
        <v>1</v>
      </c>
      <c r="L40" s="100">
        <v>1</v>
      </c>
      <c r="M40" s="100">
        <v>2</v>
      </c>
      <c r="N40" s="100">
        <v>1</v>
      </c>
      <c r="O40" s="100">
        <v>1</v>
      </c>
      <c r="P40" s="100">
        <v>1</v>
      </c>
      <c r="Q40" s="100">
        <v>1</v>
      </c>
      <c r="R40" s="100">
        <v>1</v>
      </c>
      <c r="S40" s="580">
        <v>1</v>
      </c>
      <c r="T40" s="580">
        <v>1</v>
      </c>
      <c r="U40" s="581">
        <v>0.83399999999999996</v>
      </c>
    </row>
    <row r="41" spans="1:21">
      <c r="A41" s="846"/>
      <c r="B41" s="122" t="s">
        <v>116</v>
      </c>
      <c r="C41" s="108">
        <v>353</v>
      </c>
      <c r="D41" s="100">
        <v>262</v>
      </c>
      <c r="E41" s="100">
        <v>243</v>
      </c>
      <c r="F41" s="100">
        <v>224</v>
      </c>
      <c r="G41" s="100">
        <v>212</v>
      </c>
      <c r="H41" s="100">
        <v>202</v>
      </c>
      <c r="I41" s="100">
        <v>194</v>
      </c>
      <c r="J41" s="100">
        <v>184</v>
      </c>
      <c r="K41" s="100">
        <v>177</v>
      </c>
      <c r="L41" s="100">
        <v>174</v>
      </c>
      <c r="M41" s="100">
        <v>165</v>
      </c>
      <c r="N41" s="100">
        <v>158</v>
      </c>
      <c r="O41" s="100">
        <v>141</v>
      </c>
      <c r="P41" s="100">
        <v>125</v>
      </c>
      <c r="Q41" s="100">
        <v>121</v>
      </c>
      <c r="R41" s="100">
        <v>112</v>
      </c>
      <c r="S41" s="580">
        <v>111</v>
      </c>
      <c r="T41" s="580">
        <v>100</v>
      </c>
      <c r="U41" s="581">
        <v>96.828000000000003</v>
      </c>
    </row>
    <row r="42" spans="1:21">
      <c r="A42" s="846"/>
      <c r="B42" s="122" t="s">
        <v>117</v>
      </c>
      <c r="C42" s="108">
        <v>211</v>
      </c>
      <c r="D42" s="100">
        <v>176</v>
      </c>
      <c r="E42" s="100">
        <v>159</v>
      </c>
      <c r="F42" s="100">
        <v>156</v>
      </c>
      <c r="G42" s="100">
        <v>157</v>
      </c>
      <c r="H42" s="100">
        <v>154</v>
      </c>
      <c r="I42" s="100">
        <v>143</v>
      </c>
      <c r="J42" s="100">
        <v>139</v>
      </c>
      <c r="K42" s="100">
        <v>137</v>
      </c>
      <c r="L42" s="100">
        <v>128</v>
      </c>
      <c r="M42" s="100">
        <v>124</v>
      </c>
      <c r="N42" s="100">
        <v>113</v>
      </c>
      <c r="O42" s="100">
        <v>106</v>
      </c>
      <c r="P42" s="100">
        <v>102</v>
      </c>
      <c r="Q42" s="100">
        <v>98</v>
      </c>
      <c r="R42" s="100">
        <v>96</v>
      </c>
      <c r="S42" s="580">
        <v>92</v>
      </c>
      <c r="T42" s="580">
        <v>88</v>
      </c>
      <c r="U42" s="581">
        <v>86.364000000000004</v>
      </c>
    </row>
    <row r="43" spans="1:21">
      <c r="A43" s="846"/>
      <c r="B43" s="122" t="s">
        <v>118</v>
      </c>
      <c r="C43" s="108">
        <v>175</v>
      </c>
      <c r="D43" s="100">
        <v>164</v>
      </c>
      <c r="E43" s="100">
        <v>164</v>
      </c>
      <c r="F43" s="100">
        <v>170</v>
      </c>
      <c r="G43" s="100">
        <v>173</v>
      </c>
      <c r="H43" s="100">
        <v>176</v>
      </c>
      <c r="I43" s="100">
        <v>175</v>
      </c>
      <c r="J43" s="100">
        <v>172</v>
      </c>
      <c r="K43" s="100">
        <v>172</v>
      </c>
      <c r="L43" s="100">
        <v>178</v>
      </c>
      <c r="M43" s="100">
        <v>173</v>
      </c>
      <c r="N43" s="100">
        <v>166</v>
      </c>
      <c r="O43" s="100">
        <v>162</v>
      </c>
      <c r="P43" s="100">
        <v>157</v>
      </c>
      <c r="Q43" s="100">
        <v>155</v>
      </c>
      <c r="R43" s="100">
        <v>147</v>
      </c>
      <c r="S43" s="580">
        <v>145</v>
      </c>
      <c r="T43" s="580">
        <v>145</v>
      </c>
      <c r="U43" s="581">
        <v>146.636</v>
      </c>
    </row>
    <row r="44" spans="1:21">
      <c r="A44" s="846"/>
      <c r="B44" s="122" t="s">
        <v>119</v>
      </c>
      <c r="C44" s="108">
        <v>99</v>
      </c>
      <c r="D44" s="100">
        <v>89</v>
      </c>
      <c r="E44" s="100">
        <v>112</v>
      </c>
      <c r="F44" s="100">
        <v>125</v>
      </c>
      <c r="G44" s="100">
        <v>126</v>
      </c>
      <c r="H44" s="100">
        <v>139</v>
      </c>
      <c r="I44" s="100">
        <v>155</v>
      </c>
      <c r="J44" s="100">
        <v>159</v>
      </c>
      <c r="K44" s="100">
        <v>179</v>
      </c>
      <c r="L44" s="100">
        <v>175</v>
      </c>
      <c r="M44" s="100">
        <v>177</v>
      </c>
      <c r="N44" s="100">
        <v>173</v>
      </c>
      <c r="O44" s="100">
        <v>166</v>
      </c>
      <c r="P44" s="100">
        <v>159</v>
      </c>
      <c r="Q44" s="100">
        <v>165</v>
      </c>
      <c r="R44" s="100">
        <v>171</v>
      </c>
      <c r="S44" s="580">
        <v>178</v>
      </c>
      <c r="T44" s="580">
        <v>185</v>
      </c>
      <c r="U44" s="581">
        <v>182.53800000000001</v>
      </c>
    </row>
    <row r="45" spans="1:21">
      <c r="A45" s="846"/>
      <c r="B45" s="122" t="s">
        <v>120</v>
      </c>
      <c r="C45" s="108">
        <v>478</v>
      </c>
      <c r="D45" s="100">
        <v>417</v>
      </c>
      <c r="E45" s="100">
        <v>441</v>
      </c>
      <c r="F45" s="100">
        <v>401</v>
      </c>
      <c r="G45" s="100">
        <v>405</v>
      </c>
      <c r="H45" s="100">
        <v>464</v>
      </c>
      <c r="I45" s="100">
        <v>453</v>
      </c>
      <c r="J45" s="100">
        <v>505</v>
      </c>
      <c r="K45" s="100">
        <v>520</v>
      </c>
      <c r="L45" s="100">
        <v>564</v>
      </c>
      <c r="M45" s="100">
        <v>562</v>
      </c>
      <c r="N45" s="100">
        <v>559</v>
      </c>
      <c r="O45" s="100">
        <v>577</v>
      </c>
      <c r="P45" s="100">
        <v>553</v>
      </c>
      <c r="Q45" s="100">
        <v>577</v>
      </c>
      <c r="R45" s="100">
        <v>555</v>
      </c>
      <c r="S45" s="580">
        <v>565</v>
      </c>
      <c r="T45" s="580">
        <v>590</v>
      </c>
      <c r="U45" s="581">
        <v>666.07899999999995</v>
      </c>
    </row>
    <row r="46" spans="1:21">
      <c r="A46" s="121" t="s">
        <v>121</v>
      </c>
      <c r="B46" s="583"/>
      <c r="C46" s="129"/>
      <c r="D46" s="125"/>
      <c r="E46" s="125"/>
      <c r="F46" s="125"/>
      <c r="G46" s="582"/>
      <c r="H46" s="125"/>
      <c r="I46" s="582"/>
      <c r="J46" s="582"/>
      <c r="K46" s="582"/>
      <c r="L46" s="582"/>
      <c r="M46" s="582"/>
      <c r="N46" s="582"/>
      <c r="O46" s="582"/>
      <c r="P46" s="582"/>
      <c r="Q46" s="582"/>
      <c r="R46" s="582"/>
      <c r="S46" s="582"/>
      <c r="T46" s="582"/>
      <c r="U46" s="583"/>
    </row>
    <row r="47" spans="1:21">
      <c r="A47" s="846"/>
      <c r="B47" s="122" t="s">
        <v>122</v>
      </c>
      <c r="C47" s="108"/>
      <c r="D47" s="100"/>
      <c r="E47" s="100"/>
      <c r="F47" s="100"/>
      <c r="G47" s="100"/>
      <c r="H47" s="100"/>
      <c r="I47" s="100"/>
      <c r="J47" s="100"/>
      <c r="K47" s="100"/>
      <c r="L47" s="100"/>
      <c r="M47" s="100"/>
      <c r="N47" s="100"/>
      <c r="O47" s="100"/>
      <c r="P47" s="100"/>
      <c r="Q47" s="100"/>
      <c r="R47" s="100"/>
      <c r="S47" s="580"/>
      <c r="T47" s="580"/>
      <c r="U47" s="581"/>
    </row>
    <row r="48" spans="1:21">
      <c r="A48" s="848"/>
      <c r="B48" s="123" t="s">
        <v>123</v>
      </c>
      <c r="C48" s="109"/>
      <c r="D48" s="107"/>
      <c r="E48" s="107"/>
      <c r="F48" s="107"/>
      <c r="G48" s="107"/>
      <c r="H48" s="107"/>
      <c r="I48" s="107"/>
      <c r="J48" s="107"/>
      <c r="K48" s="107"/>
      <c r="L48" s="107"/>
      <c r="M48" s="107"/>
      <c r="N48" s="107"/>
      <c r="O48" s="107"/>
      <c r="P48" s="107"/>
      <c r="Q48" s="107"/>
      <c r="R48" s="107"/>
      <c r="S48" s="578"/>
      <c r="T48" s="578"/>
      <c r="U48" s="579"/>
    </row>
    <row r="49" spans="1:21">
      <c r="A49" s="94"/>
      <c r="B49" s="94"/>
      <c r="C49" s="94"/>
      <c r="D49" s="94"/>
      <c r="E49" s="94"/>
      <c r="F49" s="94"/>
      <c r="G49" s="94"/>
      <c r="H49" s="94"/>
      <c r="I49" s="94"/>
      <c r="J49" s="94"/>
      <c r="K49" s="97"/>
      <c r="L49" s="97"/>
      <c r="M49" s="97"/>
      <c r="N49" s="97"/>
      <c r="O49" s="97"/>
      <c r="P49" s="97"/>
      <c r="Q49" s="97"/>
      <c r="R49" s="97"/>
      <c r="S49" s="97"/>
      <c r="T49" s="97"/>
      <c r="U49" s="97"/>
    </row>
    <row r="50" spans="1:21">
      <c r="A50" s="101" t="s">
        <v>125</v>
      </c>
      <c r="B50" s="101"/>
      <c r="C50" s="94"/>
      <c r="D50" s="94"/>
      <c r="E50" s="94"/>
      <c r="F50" s="94"/>
      <c r="G50" s="94"/>
      <c r="H50" s="94"/>
      <c r="I50" s="94"/>
      <c r="J50" s="94"/>
      <c r="K50" s="94"/>
      <c r="L50" s="97"/>
      <c r="M50" s="97"/>
      <c r="N50" s="97"/>
      <c r="O50" s="97"/>
      <c r="P50" s="97"/>
      <c r="Q50" s="97"/>
      <c r="R50" s="97"/>
      <c r="S50" s="97"/>
      <c r="T50" s="97"/>
      <c r="U50" s="97"/>
    </row>
    <row r="51" spans="1:21">
      <c r="A51" s="841"/>
      <c r="B51" s="117" t="s">
        <v>126</v>
      </c>
      <c r="C51" s="117" t="s">
        <v>127</v>
      </c>
      <c r="D51" s="117"/>
      <c r="E51" s="117"/>
      <c r="F51" s="117"/>
      <c r="G51" s="117"/>
      <c r="H51" s="117"/>
      <c r="I51" s="117"/>
      <c r="J51" s="117"/>
      <c r="K51" s="97"/>
      <c r="L51" s="97"/>
      <c r="M51" s="97"/>
      <c r="N51" s="97"/>
      <c r="O51" s="97"/>
      <c r="P51" s="97"/>
      <c r="Q51" s="97"/>
      <c r="R51" s="97"/>
      <c r="S51" s="97"/>
      <c r="T51" s="97"/>
      <c r="U51" s="97"/>
    </row>
    <row r="52" spans="1:21">
      <c r="A52" s="841"/>
      <c r="B52" s="117" t="s">
        <v>128</v>
      </c>
      <c r="C52" s="117"/>
      <c r="D52" s="117"/>
      <c r="E52" s="117"/>
      <c r="F52" s="117"/>
      <c r="G52" s="117"/>
      <c r="H52" s="117"/>
      <c r="I52" s="117"/>
      <c r="J52" s="117"/>
      <c r="K52" s="97"/>
      <c r="L52" s="97"/>
      <c r="M52" s="97"/>
      <c r="N52" s="97"/>
      <c r="O52" s="97"/>
      <c r="P52" s="97"/>
      <c r="Q52" s="97"/>
      <c r="R52" s="97"/>
      <c r="S52" s="97"/>
      <c r="T52" s="97"/>
      <c r="U52" s="97"/>
    </row>
    <row r="53" spans="1:21">
      <c r="A53" s="841"/>
      <c r="B53" s="117" t="s">
        <v>129</v>
      </c>
      <c r="C53" s="117"/>
      <c r="D53" s="117"/>
      <c r="E53" s="117"/>
      <c r="F53" s="117"/>
      <c r="G53" s="117"/>
      <c r="H53" s="117"/>
      <c r="I53" s="117"/>
      <c r="J53" s="117"/>
      <c r="K53" s="97"/>
      <c r="L53" s="97"/>
      <c r="M53" s="97"/>
      <c r="N53" s="97"/>
      <c r="O53" s="97"/>
      <c r="P53" s="97"/>
      <c r="Q53" s="97"/>
      <c r="R53" s="97"/>
      <c r="S53" s="97"/>
      <c r="T53" s="97"/>
      <c r="U53" s="97"/>
    </row>
    <row r="54" spans="1:21">
      <c r="A54" s="101" t="s">
        <v>842</v>
      </c>
      <c r="B54" s="101"/>
      <c r="C54" s="118"/>
      <c r="D54" s="118"/>
      <c r="E54" s="118"/>
      <c r="F54" s="118"/>
      <c r="G54" s="118"/>
      <c r="H54" s="118"/>
      <c r="I54" s="118"/>
      <c r="J54" s="118"/>
      <c r="K54" s="97"/>
      <c r="L54" s="97"/>
      <c r="M54" s="97"/>
      <c r="N54" s="97"/>
      <c r="O54" s="97"/>
      <c r="P54" s="97"/>
      <c r="Q54" s="97"/>
      <c r="R54" s="97"/>
      <c r="S54" s="97"/>
      <c r="T54" s="97"/>
      <c r="U54" s="97"/>
    </row>
    <row r="55" spans="1:21">
      <c r="A55" s="849" t="s">
        <v>841</v>
      </c>
      <c r="B55" s="841"/>
      <c r="C55" s="841"/>
      <c r="D55" s="97"/>
      <c r="E55" s="97"/>
      <c r="F55" s="97"/>
      <c r="G55" s="97"/>
      <c r="H55" s="97"/>
      <c r="I55" s="97"/>
      <c r="J55" s="97"/>
      <c r="K55" s="97"/>
      <c r="L55" s="97"/>
      <c r="M55" s="97"/>
      <c r="N55" s="97"/>
      <c r="O55" s="97"/>
      <c r="P55" s="97"/>
      <c r="Q55" s="97"/>
      <c r="R55" s="97"/>
      <c r="S55" s="97"/>
      <c r="T55" s="97"/>
      <c r="U55" s="97"/>
    </row>
    <row r="56" spans="1:21">
      <c r="A56" s="97"/>
      <c r="B56" s="97"/>
      <c r="C56" s="97"/>
      <c r="D56" s="97"/>
      <c r="E56" s="97"/>
      <c r="F56" s="97"/>
      <c r="G56" s="97"/>
      <c r="H56" s="97"/>
      <c r="I56" s="97"/>
      <c r="J56" s="97"/>
      <c r="K56" s="97"/>
      <c r="L56" s="97"/>
      <c r="M56" s="97"/>
      <c r="N56" s="97"/>
      <c r="O56" s="97"/>
      <c r="P56" s="97"/>
      <c r="Q56" s="97"/>
      <c r="R56" s="97"/>
      <c r="S56" s="97"/>
      <c r="T56" s="97"/>
      <c r="U56" s="9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Feuil22"/>
  <dimension ref="A1:AQ15"/>
  <sheetViews>
    <sheetView showGridLines="0" workbookViewId="0">
      <pane xSplit="1" ySplit="1" topLeftCell="B2" activePane="bottomRight" state="frozen"/>
      <selection pane="topRight"/>
      <selection pane="bottomLeft"/>
      <selection pane="bottomRight" activeCell="A13" sqref="A13"/>
    </sheetView>
  </sheetViews>
  <sheetFormatPr baseColWidth="10" defaultRowHeight="12.75"/>
  <cols>
    <col min="1" max="1" width="29.83203125" customWidth="1"/>
    <col min="2" max="43" width="4.83203125" customWidth="1"/>
  </cols>
  <sheetData>
    <row r="1" spans="1:43">
      <c r="A1" s="474" t="s">
        <v>705</v>
      </c>
      <c r="B1" s="475"/>
      <c r="C1" s="475"/>
      <c r="D1" s="475"/>
      <c r="E1" s="475"/>
      <c r="F1" s="475"/>
      <c r="G1" s="475"/>
      <c r="H1" s="475"/>
      <c r="I1" s="475"/>
      <c r="J1" s="475"/>
      <c r="K1" s="475"/>
      <c r="L1" s="475"/>
      <c r="M1" s="475"/>
      <c r="N1" s="475"/>
      <c r="O1" s="475"/>
      <c r="P1" s="475"/>
      <c r="Q1" s="475"/>
      <c r="R1" s="475"/>
      <c r="S1" s="475"/>
      <c r="T1" s="475"/>
      <c r="U1" s="475"/>
      <c r="V1" s="475"/>
      <c r="W1" s="475"/>
      <c r="X1" s="475"/>
      <c r="Y1" s="475"/>
      <c r="Z1" s="475"/>
      <c r="AA1" s="475"/>
      <c r="AB1" s="475"/>
      <c r="AC1" s="475"/>
      <c r="AD1" s="475"/>
      <c r="AE1" s="475"/>
      <c r="AF1" s="475"/>
      <c r="AG1" s="475"/>
      <c r="AH1" s="475"/>
      <c r="AI1" s="475"/>
      <c r="AJ1" s="475"/>
      <c r="AK1" s="475"/>
      <c r="AL1" s="475"/>
      <c r="AM1" s="476"/>
      <c r="AN1" s="476"/>
      <c r="AO1" s="476"/>
      <c r="AP1" s="476"/>
      <c r="AQ1" s="477"/>
    </row>
    <row r="2" spans="1:43">
      <c r="A2" s="475"/>
      <c r="B2" s="475"/>
      <c r="C2" s="478"/>
      <c r="D2" s="475"/>
      <c r="E2" s="475"/>
      <c r="F2" s="475"/>
      <c r="G2" s="475"/>
      <c r="H2" s="475"/>
      <c r="I2" s="475"/>
      <c r="J2" s="475"/>
      <c r="K2" s="475"/>
      <c r="L2" s="475"/>
      <c r="M2" s="475"/>
      <c r="N2" s="475"/>
      <c r="O2" s="475"/>
      <c r="P2" s="475"/>
      <c r="Q2" s="475"/>
      <c r="R2" s="475"/>
      <c r="S2" s="475"/>
      <c r="T2" s="475"/>
      <c r="U2" s="475"/>
      <c r="V2" s="475"/>
      <c r="W2" s="475"/>
      <c r="X2" s="475"/>
      <c r="Y2" s="475"/>
      <c r="Z2" s="475"/>
      <c r="AA2" s="475"/>
      <c r="AB2" s="475"/>
      <c r="AC2" s="475"/>
      <c r="AD2" s="475"/>
      <c r="AE2" s="475"/>
      <c r="AF2" s="475"/>
      <c r="AG2" s="475"/>
      <c r="AH2" s="475"/>
      <c r="AI2" s="475"/>
      <c r="AJ2" s="475"/>
      <c r="AK2" s="475"/>
      <c r="AL2" s="475"/>
      <c r="AM2" s="476"/>
      <c r="AN2" s="476"/>
      <c r="AO2" s="479"/>
      <c r="AP2" s="480"/>
      <c r="AQ2" s="481" t="s">
        <v>843</v>
      </c>
    </row>
    <row r="3" spans="1:43">
      <c r="A3" s="482"/>
      <c r="B3" s="483">
        <v>1980</v>
      </c>
      <c r="C3" s="484">
        <v>1981</v>
      </c>
      <c r="D3" s="484">
        <v>1982</v>
      </c>
      <c r="E3" s="484">
        <v>1983</v>
      </c>
      <c r="F3" s="484">
        <v>1984</v>
      </c>
      <c r="G3" s="484">
        <v>1985</v>
      </c>
      <c r="H3" s="484">
        <v>1986</v>
      </c>
      <c r="I3" s="484">
        <v>1987</v>
      </c>
      <c r="J3" s="484">
        <v>1988</v>
      </c>
      <c r="K3" s="484">
        <v>1989</v>
      </c>
      <c r="L3" s="484">
        <v>1990</v>
      </c>
      <c r="M3" s="484">
        <v>1991</v>
      </c>
      <c r="N3" s="484">
        <v>1992</v>
      </c>
      <c r="O3" s="484">
        <v>1993</v>
      </c>
      <c r="P3" s="484">
        <v>1994</v>
      </c>
      <c r="Q3" s="484">
        <v>1995</v>
      </c>
      <c r="R3" s="484">
        <v>1996</v>
      </c>
      <c r="S3" s="484">
        <v>1997</v>
      </c>
      <c r="T3" s="484">
        <v>1998</v>
      </c>
      <c r="U3" s="484">
        <v>1999</v>
      </c>
      <c r="V3" s="484">
        <v>2000</v>
      </c>
      <c r="W3" s="484">
        <v>2001</v>
      </c>
      <c r="X3" s="484">
        <v>2002</v>
      </c>
      <c r="Y3" s="484">
        <v>2003</v>
      </c>
      <c r="Z3" s="484">
        <v>2004</v>
      </c>
      <c r="AA3" s="484">
        <v>2005</v>
      </c>
      <c r="AB3" s="484">
        <v>2006</v>
      </c>
      <c r="AC3" s="484">
        <v>2007</v>
      </c>
      <c r="AD3" s="484">
        <v>2008</v>
      </c>
      <c r="AE3" s="484">
        <v>2009</v>
      </c>
      <c r="AF3" s="484">
        <v>2010</v>
      </c>
      <c r="AG3" s="484">
        <v>2011</v>
      </c>
      <c r="AH3" s="484">
        <v>2012</v>
      </c>
      <c r="AI3" s="484">
        <v>2013</v>
      </c>
      <c r="AJ3" s="484">
        <v>2014</v>
      </c>
      <c r="AK3" s="484">
        <v>2015</v>
      </c>
      <c r="AL3" s="484">
        <v>2016</v>
      </c>
      <c r="AM3" s="484">
        <v>2017</v>
      </c>
      <c r="AN3" s="484">
        <v>2018</v>
      </c>
      <c r="AO3" s="484">
        <v>2019</v>
      </c>
      <c r="AP3" s="484">
        <v>2020</v>
      </c>
      <c r="AQ3" s="485">
        <v>2021</v>
      </c>
    </row>
    <row r="4" spans="1:43">
      <c r="A4" s="486" t="s">
        <v>130</v>
      </c>
      <c r="B4" s="487">
        <v>424</v>
      </c>
      <c r="C4" s="487">
        <v>424</v>
      </c>
      <c r="D4" s="487">
        <v>393</v>
      </c>
      <c r="E4" s="487">
        <v>395</v>
      </c>
      <c r="F4" s="487">
        <v>388</v>
      </c>
      <c r="G4" s="487">
        <v>310</v>
      </c>
      <c r="H4" s="487">
        <v>283</v>
      </c>
      <c r="I4" s="487">
        <v>261</v>
      </c>
      <c r="J4" s="487">
        <v>241</v>
      </c>
      <c r="K4" s="487">
        <v>221</v>
      </c>
      <c r="L4" s="487">
        <v>218</v>
      </c>
      <c r="M4" s="487">
        <v>216</v>
      </c>
      <c r="N4" s="487">
        <v>221</v>
      </c>
      <c r="O4" s="487">
        <v>215</v>
      </c>
      <c r="P4" s="487">
        <v>207</v>
      </c>
      <c r="Q4" s="487">
        <v>209</v>
      </c>
      <c r="R4" s="487">
        <v>210</v>
      </c>
      <c r="S4" s="487">
        <v>210</v>
      </c>
      <c r="T4" s="487">
        <v>210</v>
      </c>
      <c r="U4" s="487">
        <v>209</v>
      </c>
      <c r="V4" s="487">
        <v>226</v>
      </c>
      <c r="W4" s="487">
        <v>228</v>
      </c>
      <c r="X4" s="487">
        <v>221</v>
      </c>
      <c r="Y4" s="487">
        <v>215</v>
      </c>
      <c r="Z4" s="487">
        <v>219</v>
      </c>
      <c r="AA4" s="487">
        <v>219</v>
      </c>
      <c r="AB4" s="487">
        <v>218</v>
      </c>
      <c r="AC4" s="487">
        <v>214</v>
      </c>
      <c r="AD4" s="487">
        <v>215</v>
      </c>
      <c r="AE4" s="487">
        <v>217</v>
      </c>
      <c r="AF4" s="487">
        <v>211</v>
      </c>
      <c r="AG4" s="487">
        <v>211</v>
      </c>
      <c r="AH4" s="487">
        <v>197</v>
      </c>
      <c r="AI4" s="487">
        <v>189</v>
      </c>
      <c r="AJ4" s="487">
        <v>179</v>
      </c>
      <c r="AK4" s="487">
        <v>169</v>
      </c>
      <c r="AL4" s="487">
        <v>168</v>
      </c>
      <c r="AM4" s="487">
        <v>165</v>
      </c>
      <c r="AN4" s="487">
        <v>170</v>
      </c>
      <c r="AO4" s="487">
        <v>186</v>
      </c>
      <c r="AP4" s="487">
        <v>190</v>
      </c>
      <c r="AQ4" s="488">
        <v>192</v>
      </c>
    </row>
    <row r="5" spans="1:43">
      <c r="A5" s="489" t="s">
        <v>131</v>
      </c>
      <c r="B5" s="490"/>
      <c r="C5" s="490"/>
      <c r="D5" s="490"/>
      <c r="E5" s="490"/>
      <c r="F5" s="490"/>
      <c r="G5" s="490"/>
      <c r="H5" s="490"/>
      <c r="I5" s="490"/>
      <c r="J5" s="490"/>
      <c r="K5" s="490"/>
      <c r="L5" s="490"/>
      <c r="M5" s="490"/>
      <c r="N5" s="490"/>
      <c r="O5" s="490"/>
      <c r="P5" s="490"/>
      <c r="Q5" s="490"/>
      <c r="R5" s="490"/>
      <c r="S5" s="490"/>
      <c r="T5" s="490"/>
      <c r="U5" s="490"/>
      <c r="V5" s="490"/>
      <c r="W5" s="490"/>
      <c r="X5" s="490"/>
      <c r="Y5" s="490"/>
      <c r="Z5" s="490"/>
      <c r="AA5" s="490"/>
      <c r="AB5" s="490"/>
      <c r="AC5" s="490"/>
      <c r="AD5" s="490"/>
      <c r="AE5" s="490"/>
      <c r="AF5" s="490"/>
      <c r="AG5" s="490">
        <v>215</v>
      </c>
      <c r="AH5" s="490">
        <v>221</v>
      </c>
      <c r="AI5" s="490">
        <v>225</v>
      </c>
      <c r="AJ5" s="490">
        <v>233</v>
      </c>
      <c r="AK5" s="490">
        <v>242</v>
      </c>
      <c r="AL5" s="490">
        <v>240</v>
      </c>
      <c r="AM5" s="490">
        <v>243</v>
      </c>
      <c r="AN5" s="490">
        <v>237</v>
      </c>
      <c r="AO5" s="490">
        <v>238</v>
      </c>
      <c r="AP5" s="490">
        <v>233</v>
      </c>
      <c r="AQ5" s="491">
        <v>233</v>
      </c>
    </row>
    <row r="6" spans="1:43">
      <c r="A6" s="482"/>
      <c r="B6" s="492"/>
      <c r="C6" s="492"/>
      <c r="D6" s="492"/>
      <c r="E6" s="492"/>
      <c r="F6" s="492"/>
      <c r="G6" s="492"/>
      <c r="H6" s="492"/>
      <c r="I6" s="492"/>
      <c r="J6" s="492"/>
      <c r="K6" s="492"/>
      <c r="L6" s="492"/>
      <c r="M6" s="492"/>
      <c r="N6" s="492"/>
      <c r="O6" s="492"/>
      <c r="P6" s="492"/>
      <c r="Q6" s="492"/>
      <c r="R6" s="492"/>
      <c r="S6" s="492"/>
      <c r="T6" s="492"/>
      <c r="U6" s="492"/>
      <c r="V6" s="492"/>
      <c r="W6" s="492"/>
      <c r="X6" s="492"/>
      <c r="Y6" s="492"/>
      <c r="Z6" s="492"/>
      <c r="AA6" s="492"/>
      <c r="AB6" s="492"/>
      <c r="AC6" s="492"/>
      <c r="AD6" s="492"/>
      <c r="AE6" s="492"/>
      <c r="AF6" s="492"/>
      <c r="AG6" s="492"/>
      <c r="AH6" s="492"/>
      <c r="AI6" s="492"/>
      <c r="AJ6" s="492"/>
      <c r="AK6" s="492"/>
      <c r="AL6" s="492"/>
      <c r="AM6" s="492"/>
      <c r="AN6" s="492"/>
      <c r="AO6" s="492"/>
      <c r="AP6" s="493"/>
      <c r="AQ6" s="480"/>
    </row>
    <row r="7" spans="1:43">
      <c r="A7" s="494" t="s">
        <v>132</v>
      </c>
      <c r="B7" s="475"/>
      <c r="C7" s="475"/>
      <c r="D7" s="475"/>
      <c r="E7" s="475"/>
      <c r="F7" s="475"/>
      <c r="G7" s="475"/>
      <c r="H7" s="475"/>
      <c r="I7" s="475"/>
      <c r="J7" s="475"/>
      <c r="K7" s="475"/>
      <c r="L7" s="475"/>
      <c r="M7" s="475"/>
      <c r="N7" s="475"/>
      <c r="O7" s="475"/>
      <c r="P7" s="475"/>
      <c r="Q7" s="475"/>
      <c r="R7" s="475"/>
      <c r="S7" s="475"/>
      <c r="T7" s="475"/>
      <c r="U7" s="475"/>
      <c r="V7" s="475"/>
      <c r="W7" s="475"/>
      <c r="X7" s="475"/>
      <c r="Y7" s="475"/>
      <c r="Z7" s="475"/>
      <c r="AA7" s="475"/>
      <c r="AB7" s="475"/>
      <c r="AC7" s="475"/>
      <c r="AD7" s="475"/>
      <c r="AE7" s="475"/>
      <c r="AF7" s="475"/>
      <c r="AG7" s="475"/>
      <c r="AH7" s="475"/>
      <c r="AI7" s="475"/>
      <c r="AJ7" s="475"/>
      <c r="AK7" s="475"/>
      <c r="AL7" s="475"/>
      <c r="AM7" s="495"/>
      <c r="AN7" s="495"/>
      <c r="AO7" s="495"/>
      <c r="AP7" s="495"/>
      <c r="AQ7" s="480"/>
    </row>
    <row r="8" spans="1:43">
      <c r="A8" s="494" t="s">
        <v>133</v>
      </c>
      <c r="B8" s="475"/>
      <c r="C8" s="475"/>
      <c r="D8" s="475"/>
      <c r="E8" s="475"/>
      <c r="F8" s="475"/>
      <c r="G8" s="475"/>
      <c r="H8" s="475"/>
      <c r="I8" s="475"/>
      <c r="J8" s="475"/>
      <c r="K8" s="475"/>
      <c r="L8" s="475"/>
      <c r="M8" s="475"/>
      <c r="N8" s="475"/>
      <c r="O8" s="475"/>
      <c r="P8" s="475"/>
      <c r="Q8" s="475"/>
      <c r="R8" s="475"/>
      <c r="S8" s="475"/>
      <c r="T8" s="475"/>
      <c r="U8" s="475"/>
      <c r="V8" s="475"/>
      <c r="W8" s="475"/>
      <c r="X8" s="475"/>
      <c r="Y8" s="475"/>
      <c r="Z8" s="475"/>
      <c r="AA8" s="475"/>
      <c r="AB8" s="475"/>
      <c r="AC8" s="475"/>
      <c r="AD8" s="475"/>
      <c r="AE8" s="475"/>
      <c r="AF8" s="475"/>
      <c r="AG8" s="475"/>
      <c r="AH8" s="475"/>
      <c r="AI8" s="475"/>
      <c r="AJ8" s="475"/>
      <c r="AK8" s="475"/>
      <c r="AL8" s="475"/>
      <c r="AM8" s="495"/>
      <c r="AN8" s="495"/>
      <c r="AO8" s="495"/>
      <c r="AP8" s="495"/>
      <c r="AQ8" s="480"/>
    </row>
    <row r="9" spans="1:43">
      <c r="A9" s="494" t="s">
        <v>134</v>
      </c>
      <c r="B9" s="475"/>
      <c r="C9" s="475"/>
      <c r="D9" s="475"/>
      <c r="E9" s="475"/>
      <c r="F9" s="475"/>
      <c r="G9" s="475"/>
      <c r="H9" s="475"/>
      <c r="I9" s="475"/>
      <c r="J9" s="475"/>
      <c r="K9" s="475"/>
      <c r="L9" s="475"/>
      <c r="M9" s="475"/>
      <c r="N9" s="475"/>
      <c r="O9" s="475"/>
      <c r="P9" s="475"/>
      <c r="Q9" s="475"/>
      <c r="R9" s="475"/>
      <c r="S9" s="475"/>
      <c r="T9" s="475"/>
      <c r="U9" s="475"/>
      <c r="V9" s="475"/>
      <c r="W9" s="475"/>
      <c r="X9" s="475"/>
      <c r="Y9" s="475"/>
      <c r="Z9" s="475"/>
      <c r="AA9" s="475"/>
      <c r="AB9" s="475"/>
      <c r="AC9" s="475"/>
      <c r="AD9" s="475"/>
      <c r="AE9" s="475"/>
      <c r="AF9" s="475"/>
      <c r="AG9" s="475"/>
      <c r="AH9" s="475"/>
      <c r="AI9" s="475"/>
      <c r="AJ9" s="475"/>
      <c r="AK9" s="475"/>
      <c r="AL9" s="475"/>
      <c r="AM9" s="495"/>
      <c r="AN9" s="495"/>
      <c r="AO9" s="495"/>
      <c r="AP9" s="495"/>
      <c r="AQ9" s="480"/>
    </row>
    <row r="10" spans="1:43">
      <c r="A10" s="494" t="s">
        <v>135</v>
      </c>
      <c r="B10" s="475"/>
      <c r="C10" s="475"/>
      <c r="D10" s="475"/>
      <c r="E10" s="475"/>
      <c r="F10" s="475"/>
      <c r="G10" s="475"/>
      <c r="H10" s="475"/>
      <c r="I10" s="475"/>
      <c r="J10" s="475"/>
      <c r="K10" s="475"/>
      <c r="L10" s="475"/>
      <c r="M10" s="475"/>
      <c r="N10" s="475"/>
      <c r="O10" s="475"/>
      <c r="P10" s="475"/>
      <c r="Q10" s="475"/>
      <c r="R10" s="475"/>
      <c r="S10" s="475"/>
      <c r="T10" s="475"/>
      <c r="U10" s="475"/>
      <c r="V10" s="475"/>
      <c r="W10" s="475"/>
      <c r="X10" s="475"/>
      <c r="Y10" s="475"/>
      <c r="Z10" s="475"/>
      <c r="AA10" s="475"/>
      <c r="AB10" s="475"/>
      <c r="AC10" s="475"/>
      <c r="AD10" s="475"/>
      <c r="AE10" s="475"/>
      <c r="AF10" s="475"/>
      <c r="AG10" s="475"/>
      <c r="AH10" s="475"/>
      <c r="AI10" s="475"/>
      <c r="AJ10" s="475"/>
      <c r="AK10" s="475"/>
      <c r="AL10" s="475"/>
      <c r="AM10" s="495"/>
      <c r="AN10" s="495"/>
      <c r="AO10" s="495"/>
      <c r="AP10" s="495"/>
      <c r="AQ10" s="480"/>
    </row>
    <row r="11" spans="1:43">
      <c r="A11" s="494" t="s">
        <v>136</v>
      </c>
      <c r="B11" s="475"/>
      <c r="C11" s="475"/>
      <c r="D11" s="475"/>
      <c r="E11" s="475"/>
      <c r="F11" s="475"/>
      <c r="G11" s="475"/>
      <c r="H11" s="475"/>
      <c r="I11" s="475"/>
      <c r="J11" s="475"/>
      <c r="K11" s="475"/>
      <c r="L11" s="475"/>
      <c r="M11" s="475"/>
      <c r="N11" s="475"/>
      <c r="O11" s="475"/>
      <c r="P11" s="475"/>
      <c r="Q11" s="475"/>
      <c r="R11" s="475"/>
      <c r="S11" s="475"/>
      <c r="T11" s="475"/>
      <c r="U11" s="475"/>
      <c r="V11" s="475"/>
      <c r="W11" s="475"/>
      <c r="X11" s="475"/>
      <c r="Y11" s="475"/>
      <c r="Z11" s="475"/>
      <c r="AA11" s="475"/>
      <c r="AB11" s="475"/>
      <c r="AC11" s="475"/>
      <c r="AD11" s="475"/>
      <c r="AE11" s="475"/>
      <c r="AF11" s="475"/>
      <c r="AG11" s="475"/>
      <c r="AH11" s="475"/>
      <c r="AI11" s="475"/>
      <c r="AJ11" s="475"/>
      <c r="AK11" s="475"/>
      <c r="AL11" s="475"/>
      <c r="AM11" s="495"/>
      <c r="AN11" s="495"/>
      <c r="AO11" s="495"/>
      <c r="AP11" s="495"/>
      <c r="AQ11" s="480"/>
    </row>
    <row r="12" spans="1:43">
      <c r="A12" s="851" t="s">
        <v>865</v>
      </c>
      <c r="B12" s="495"/>
      <c r="C12" s="495"/>
      <c r="D12" s="495"/>
      <c r="E12" s="495"/>
      <c r="F12" s="495"/>
      <c r="G12" s="495"/>
      <c r="H12" s="495"/>
      <c r="I12" s="495"/>
      <c r="J12" s="495"/>
      <c r="K12" s="495"/>
      <c r="L12" s="495"/>
      <c r="M12" s="495"/>
      <c r="N12" s="495"/>
      <c r="O12" s="495"/>
      <c r="P12" s="495"/>
      <c r="Q12" s="495"/>
      <c r="R12" s="495"/>
      <c r="S12" s="495"/>
      <c r="T12" s="495"/>
      <c r="U12" s="495"/>
      <c r="V12" s="495"/>
      <c r="W12" s="495"/>
      <c r="X12" s="495"/>
      <c r="Y12" s="495"/>
      <c r="Z12" s="495"/>
      <c r="AA12" s="495"/>
      <c r="AB12" s="495"/>
      <c r="AC12" s="495"/>
      <c r="AD12" s="495"/>
      <c r="AE12" s="495"/>
      <c r="AF12" s="495"/>
      <c r="AG12" s="495"/>
      <c r="AH12" s="495"/>
      <c r="AI12" s="495"/>
      <c r="AJ12" s="495"/>
      <c r="AK12" s="495"/>
      <c r="AL12" s="495"/>
      <c r="AM12" s="495"/>
      <c r="AN12" s="495"/>
      <c r="AO12" s="495"/>
      <c r="AP12" s="495"/>
      <c r="AQ12" s="480"/>
    </row>
    <row r="13" spans="1:43">
      <c r="A13" s="850"/>
      <c r="B13" s="495"/>
      <c r="C13" s="495"/>
      <c r="D13" s="495"/>
      <c r="E13" s="495"/>
      <c r="F13" s="495"/>
      <c r="G13" s="495"/>
      <c r="H13" s="495"/>
      <c r="I13" s="495"/>
      <c r="J13" s="495"/>
      <c r="K13" s="495"/>
      <c r="L13" s="495"/>
      <c r="M13" s="495"/>
      <c r="N13" s="495"/>
      <c r="O13" s="495"/>
      <c r="P13" s="495"/>
      <c r="Q13" s="495"/>
      <c r="R13" s="495"/>
      <c r="S13" s="495"/>
      <c r="T13" s="495"/>
      <c r="U13" s="495"/>
      <c r="V13" s="495"/>
      <c r="W13" s="495"/>
      <c r="X13" s="495"/>
      <c r="Y13" s="495"/>
      <c r="Z13" s="495"/>
      <c r="AA13" s="495"/>
      <c r="AB13" s="495"/>
      <c r="AC13" s="495"/>
      <c r="AD13" s="495"/>
      <c r="AE13" s="495"/>
      <c r="AF13" s="495"/>
      <c r="AG13" s="495"/>
      <c r="AH13" s="495"/>
      <c r="AI13" s="495"/>
      <c r="AJ13" s="495"/>
      <c r="AK13" s="495"/>
      <c r="AL13" s="495"/>
      <c r="AM13" s="495"/>
      <c r="AN13" s="495"/>
      <c r="AO13" s="495"/>
      <c r="AP13" s="495"/>
      <c r="AQ13" s="480"/>
    </row>
    <row r="14" spans="1:43">
      <c r="A14" s="850"/>
      <c r="B14" s="495"/>
      <c r="C14" s="495"/>
      <c r="D14" s="495"/>
      <c r="E14" s="495"/>
      <c r="F14" s="495"/>
      <c r="G14" s="495"/>
      <c r="H14" s="495"/>
      <c r="I14" s="495"/>
      <c r="J14" s="495"/>
      <c r="K14" s="495"/>
      <c r="L14" s="495"/>
      <c r="M14" s="495"/>
      <c r="N14" s="495"/>
      <c r="O14" s="495"/>
      <c r="P14" s="495"/>
      <c r="Q14" s="495"/>
      <c r="R14" s="495"/>
      <c r="S14" s="495"/>
      <c r="T14" s="495"/>
      <c r="U14" s="495"/>
      <c r="V14" s="495"/>
      <c r="W14" s="495"/>
      <c r="X14" s="495"/>
      <c r="Y14" s="495"/>
      <c r="Z14" s="495"/>
      <c r="AA14" s="495"/>
      <c r="AB14" s="495"/>
      <c r="AC14" s="495"/>
      <c r="AD14" s="495"/>
      <c r="AE14" s="495"/>
      <c r="AF14" s="495"/>
      <c r="AG14" s="495"/>
      <c r="AH14" s="495"/>
      <c r="AI14" s="495"/>
      <c r="AJ14" s="495"/>
      <c r="AK14" s="495"/>
      <c r="AL14" s="495"/>
      <c r="AM14" s="495"/>
      <c r="AN14" s="495"/>
      <c r="AO14" s="495"/>
      <c r="AP14" s="495"/>
      <c r="AQ14" s="480"/>
    </row>
    <row r="15" spans="1:43">
      <c r="A15" s="850"/>
      <c r="B15" s="495"/>
      <c r="C15" s="495"/>
      <c r="D15" s="495"/>
      <c r="E15" s="495"/>
      <c r="F15" s="495"/>
      <c r="G15" s="495"/>
      <c r="H15" s="495"/>
      <c r="I15" s="495"/>
      <c r="J15" s="495"/>
      <c r="K15" s="495"/>
      <c r="L15" s="495"/>
      <c r="M15" s="495"/>
      <c r="N15" s="495"/>
      <c r="O15" s="495"/>
      <c r="P15" s="495"/>
      <c r="Q15" s="495"/>
      <c r="R15" s="495"/>
      <c r="S15" s="495"/>
      <c r="T15" s="495"/>
      <c r="U15" s="495"/>
      <c r="V15" s="495"/>
      <c r="W15" s="495"/>
      <c r="X15" s="495"/>
      <c r="Y15" s="495"/>
      <c r="Z15" s="495"/>
      <c r="AA15" s="495"/>
      <c r="AB15" s="495"/>
      <c r="AC15" s="495"/>
      <c r="AD15" s="495"/>
      <c r="AE15" s="495"/>
      <c r="AF15" s="495"/>
      <c r="AG15" s="495"/>
      <c r="AH15" s="495"/>
      <c r="AI15" s="495"/>
      <c r="AJ15" s="495"/>
      <c r="AK15" s="495"/>
      <c r="AL15" s="495"/>
      <c r="AM15" s="495"/>
      <c r="AN15" s="495"/>
      <c r="AO15" s="495"/>
      <c r="AP15" s="495"/>
      <c r="AQ15" s="480"/>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Feuil23"/>
  <dimension ref="A1:AS51"/>
  <sheetViews>
    <sheetView showGridLines="0" workbookViewId="0">
      <pane xSplit="1" topLeftCell="S1" activePane="topRight" state="frozen"/>
      <selection pane="topRight" activeCell="A47" sqref="A47"/>
    </sheetView>
  </sheetViews>
  <sheetFormatPr baseColWidth="10" defaultColWidth="11.5" defaultRowHeight="11.25"/>
  <cols>
    <col min="1" max="1" width="45.6640625" style="818" customWidth="1"/>
    <col min="2" max="21" width="5.5" style="818" customWidth="1"/>
    <col min="22" max="22" width="8.1640625" style="818" customWidth="1"/>
    <col min="23" max="42" width="5.5" style="818" customWidth="1"/>
    <col min="43" max="43" width="6.6640625" style="818" customWidth="1"/>
    <col min="44" max="16384" width="11.5" style="818"/>
  </cols>
  <sheetData>
    <row r="1" spans="1:45" ht="12.75">
      <c r="A1" s="497" t="s">
        <v>707</v>
      </c>
      <c r="B1" s="475"/>
      <c r="C1" s="475"/>
      <c r="D1" s="475"/>
      <c r="E1" s="475"/>
      <c r="F1" s="475"/>
      <c r="G1" s="475"/>
      <c r="H1" s="475"/>
      <c r="I1" s="475"/>
      <c r="J1" s="475"/>
      <c r="K1" s="475"/>
      <c r="L1" s="475"/>
      <c r="M1" s="475"/>
      <c r="N1" s="475"/>
      <c r="O1" s="475"/>
      <c r="P1" s="475"/>
      <c r="Q1" s="475"/>
      <c r="R1" s="475"/>
      <c r="S1" s="475"/>
      <c r="T1" s="475"/>
      <c r="U1" s="475"/>
      <c r="V1" s="475"/>
      <c r="W1" s="475"/>
      <c r="X1" s="475"/>
      <c r="Y1" s="475"/>
      <c r="Z1" s="475"/>
      <c r="AA1" s="475"/>
      <c r="AB1" s="475"/>
      <c r="AC1" s="475"/>
      <c r="AD1" s="475"/>
      <c r="AE1" s="475"/>
      <c r="AF1" s="475"/>
      <c r="AG1" s="475"/>
      <c r="AH1" s="475"/>
      <c r="AI1" s="475"/>
      <c r="AJ1" s="475"/>
      <c r="AK1" s="475"/>
      <c r="AL1" s="475"/>
      <c r="AM1" s="495"/>
      <c r="AN1" s="495"/>
      <c r="AO1" s="495"/>
      <c r="AP1" s="495"/>
      <c r="AQ1" s="852"/>
      <c r="AR1" s="852"/>
      <c r="AS1" s="853"/>
    </row>
    <row r="2" spans="1:45">
      <c r="A2" s="476"/>
      <c r="B2" s="475"/>
      <c r="C2" s="475"/>
      <c r="D2" s="475"/>
      <c r="E2" s="475"/>
      <c r="F2" s="475"/>
      <c r="G2" s="475"/>
      <c r="H2" s="475"/>
      <c r="I2" s="475"/>
      <c r="J2" s="475"/>
      <c r="K2" s="475"/>
      <c r="L2" s="475"/>
      <c r="M2" s="475"/>
      <c r="N2" s="475"/>
      <c r="O2" s="475"/>
      <c r="P2" s="475"/>
      <c r="Q2" s="475"/>
      <c r="R2" s="475"/>
      <c r="S2" s="475"/>
      <c r="T2" s="475"/>
      <c r="U2" s="475"/>
      <c r="V2" s="475"/>
      <c r="W2" s="475"/>
      <c r="X2" s="475"/>
      <c r="Y2" s="475"/>
      <c r="Z2" s="475"/>
      <c r="AA2" s="475"/>
      <c r="AB2" s="475"/>
      <c r="AC2" s="475"/>
      <c r="AD2" s="475"/>
      <c r="AE2" s="475"/>
      <c r="AF2" s="475"/>
      <c r="AG2" s="475"/>
      <c r="AH2" s="475"/>
      <c r="AI2" s="475"/>
      <c r="AJ2" s="475"/>
      <c r="AK2" s="475"/>
      <c r="AL2" s="475"/>
      <c r="AM2" s="495"/>
      <c r="AN2" s="495"/>
      <c r="AO2" s="495"/>
      <c r="AP2" s="495"/>
      <c r="AQ2" s="852"/>
      <c r="AR2" s="852"/>
      <c r="AS2" s="853"/>
    </row>
    <row r="3" spans="1:45">
      <c r="A3" s="498" t="s">
        <v>137</v>
      </c>
      <c r="B3" s="475"/>
      <c r="C3" s="475"/>
      <c r="D3" s="475"/>
      <c r="E3" s="475"/>
      <c r="F3" s="475"/>
      <c r="G3" s="475"/>
      <c r="H3" s="475"/>
      <c r="I3" s="475"/>
      <c r="J3" s="475"/>
      <c r="K3" s="475"/>
      <c r="L3" s="475"/>
      <c r="M3" s="475"/>
      <c r="N3" s="475"/>
      <c r="O3" s="475"/>
      <c r="P3" s="475"/>
      <c r="Q3" s="475"/>
      <c r="R3" s="475"/>
      <c r="S3" s="475"/>
      <c r="T3" s="475"/>
      <c r="U3" s="475"/>
      <c r="V3" s="475"/>
      <c r="W3" s="475"/>
      <c r="X3" s="475"/>
      <c r="Y3" s="475"/>
      <c r="Z3" s="475"/>
      <c r="AA3" s="475"/>
      <c r="AB3" s="475"/>
      <c r="AC3" s="475"/>
      <c r="AD3" s="475"/>
      <c r="AE3" s="475"/>
      <c r="AF3" s="475"/>
      <c r="AG3" s="475"/>
      <c r="AH3" s="475"/>
      <c r="AI3" s="475"/>
      <c r="AJ3" s="475"/>
      <c r="AK3" s="475"/>
      <c r="AL3" s="475"/>
      <c r="AM3" s="495"/>
      <c r="AN3" s="495"/>
      <c r="AO3" s="495"/>
      <c r="AP3" s="495"/>
      <c r="AQ3" s="852"/>
      <c r="AR3" s="852"/>
      <c r="AS3" s="853"/>
    </row>
    <row r="4" spans="1:45">
      <c r="A4" s="499" t="s">
        <v>94</v>
      </c>
      <c r="B4" s="475"/>
      <c r="C4" s="475"/>
      <c r="D4" s="475"/>
      <c r="E4" s="475"/>
      <c r="F4" s="475"/>
      <c r="G4" s="475"/>
      <c r="H4" s="475"/>
      <c r="I4" s="475"/>
      <c r="J4" s="475"/>
      <c r="K4" s="475"/>
      <c r="L4" s="475"/>
      <c r="M4" s="475"/>
      <c r="N4" s="475"/>
      <c r="O4" s="475"/>
      <c r="P4" s="475"/>
      <c r="Q4" s="475"/>
      <c r="R4" s="475"/>
      <c r="S4" s="475"/>
      <c r="T4" s="475"/>
      <c r="U4" s="475"/>
      <c r="V4" s="475"/>
      <c r="W4" s="475"/>
      <c r="X4" s="475"/>
      <c r="Y4" s="475"/>
      <c r="Z4" s="475"/>
      <c r="AA4" s="475"/>
      <c r="AB4" s="475"/>
      <c r="AC4" s="475"/>
      <c r="AD4" s="475"/>
      <c r="AE4" s="475"/>
      <c r="AF4" s="475"/>
      <c r="AG4" s="475"/>
      <c r="AH4" s="475"/>
      <c r="AI4" s="475"/>
      <c r="AJ4" s="475"/>
      <c r="AK4" s="475"/>
      <c r="AL4" s="475"/>
      <c r="AM4" s="495"/>
      <c r="AN4" s="495"/>
      <c r="AO4" s="495"/>
      <c r="AP4" s="853"/>
      <c r="AQ4" s="481" t="s">
        <v>844</v>
      </c>
      <c r="AR4" s="852"/>
      <c r="AS4" s="853"/>
    </row>
    <row r="5" spans="1:45" s="840" customFormat="1">
      <c r="A5" s="522"/>
      <c r="B5" s="520">
        <v>1980</v>
      </c>
      <c r="C5" s="520">
        <v>1981</v>
      </c>
      <c r="D5" s="520">
        <v>1982</v>
      </c>
      <c r="E5" s="520">
        <v>1983</v>
      </c>
      <c r="F5" s="520">
        <v>1984</v>
      </c>
      <c r="G5" s="520">
        <v>1985</v>
      </c>
      <c r="H5" s="520">
        <v>1986</v>
      </c>
      <c r="I5" s="520">
        <v>1987</v>
      </c>
      <c r="J5" s="520">
        <v>1988</v>
      </c>
      <c r="K5" s="520">
        <v>1989</v>
      </c>
      <c r="L5" s="520">
        <v>1990</v>
      </c>
      <c r="M5" s="520">
        <v>1991</v>
      </c>
      <c r="N5" s="520">
        <v>1992</v>
      </c>
      <c r="O5" s="520">
        <v>1993</v>
      </c>
      <c r="P5" s="520">
        <v>1994</v>
      </c>
      <c r="Q5" s="520">
        <v>1995</v>
      </c>
      <c r="R5" s="520">
        <v>1996</v>
      </c>
      <c r="S5" s="520">
        <v>1997</v>
      </c>
      <c r="T5" s="520">
        <v>1998</v>
      </c>
      <c r="U5" s="520">
        <v>1999</v>
      </c>
      <c r="V5" s="520" t="s">
        <v>139</v>
      </c>
      <c r="W5" s="520">
        <v>2001</v>
      </c>
      <c r="X5" s="520">
        <v>2002</v>
      </c>
      <c r="Y5" s="520">
        <v>2003</v>
      </c>
      <c r="Z5" s="520">
        <v>2004</v>
      </c>
      <c r="AA5" s="520">
        <v>2005</v>
      </c>
      <c r="AB5" s="520">
        <v>2006</v>
      </c>
      <c r="AC5" s="520">
        <v>2007</v>
      </c>
      <c r="AD5" s="520">
        <v>2008</v>
      </c>
      <c r="AE5" s="520">
        <v>2009</v>
      </c>
      <c r="AF5" s="520">
        <v>2010</v>
      </c>
      <c r="AG5" s="520">
        <v>2011</v>
      </c>
      <c r="AH5" s="520">
        <v>2012</v>
      </c>
      <c r="AI5" s="520">
        <v>2013</v>
      </c>
      <c r="AJ5" s="520">
        <v>2014</v>
      </c>
      <c r="AK5" s="520">
        <v>2015</v>
      </c>
      <c r="AL5" s="520">
        <v>2016</v>
      </c>
      <c r="AM5" s="520">
        <v>2017</v>
      </c>
      <c r="AN5" s="520">
        <v>2018</v>
      </c>
      <c r="AO5" s="520">
        <v>2019</v>
      </c>
      <c r="AP5" s="520">
        <v>2020</v>
      </c>
      <c r="AQ5" s="521">
        <v>2021</v>
      </c>
      <c r="AR5" s="854"/>
      <c r="AS5" s="854"/>
    </row>
    <row r="6" spans="1:45">
      <c r="A6" s="486" t="s">
        <v>140</v>
      </c>
      <c r="B6" s="501">
        <v>28</v>
      </c>
      <c r="C6" s="501">
        <v>28</v>
      </c>
      <c r="D6" s="501">
        <v>28</v>
      </c>
      <c r="E6" s="501">
        <v>29</v>
      </c>
      <c r="F6" s="501">
        <v>29</v>
      </c>
      <c r="G6" s="501">
        <v>26</v>
      </c>
      <c r="H6" s="501">
        <v>27</v>
      </c>
      <c r="I6" s="501">
        <v>27</v>
      </c>
      <c r="J6" s="501">
        <v>25</v>
      </c>
      <c r="K6" s="501">
        <v>30</v>
      </c>
      <c r="L6" s="501">
        <v>29</v>
      </c>
      <c r="M6" s="501">
        <v>30</v>
      </c>
      <c r="N6" s="501">
        <v>33</v>
      </c>
      <c r="O6" s="501">
        <v>31</v>
      </c>
      <c r="P6" s="501">
        <v>38</v>
      </c>
      <c r="Q6" s="501">
        <v>37</v>
      </c>
      <c r="R6" s="501">
        <v>39</v>
      </c>
      <c r="S6" s="501">
        <v>38</v>
      </c>
      <c r="T6" s="501">
        <v>37</v>
      </c>
      <c r="U6" s="501">
        <v>38</v>
      </c>
      <c r="V6" s="501" t="s">
        <v>141</v>
      </c>
      <c r="W6" s="501">
        <v>74</v>
      </c>
      <c r="X6" s="501">
        <v>72</v>
      </c>
      <c r="Y6" s="501">
        <v>76</v>
      </c>
      <c r="Z6" s="501">
        <v>75</v>
      </c>
      <c r="AA6" s="501">
        <v>71</v>
      </c>
      <c r="AB6" s="501">
        <v>70</v>
      </c>
      <c r="AC6" s="501">
        <v>72</v>
      </c>
      <c r="AD6" s="501">
        <v>74</v>
      </c>
      <c r="AE6" s="501">
        <v>74</v>
      </c>
      <c r="AF6" s="501">
        <v>75</v>
      </c>
      <c r="AG6" s="501">
        <v>77</v>
      </c>
      <c r="AH6" s="501">
        <v>75</v>
      </c>
      <c r="AI6" s="501">
        <v>74</v>
      </c>
      <c r="AJ6" s="501">
        <v>72</v>
      </c>
      <c r="AK6" s="501">
        <v>73</v>
      </c>
      <c r="AL6" s="501">
        <v>66</v>
      </c>
      <c r="AM6" s="501">
        <v>62</v>
      </c>
      <c r="AN6" s="501">
        <v>67</v>
      </c>
      <c r="AO6" s="501">
        <v>76</v>
      </c>
      <c r="AP6" s="501">
        <v>81</v>
      </c>
      <c r="AQ6" s="488">
        <v>79</v>
      </c>
      <c r="AR6" s="853"/>
      <c r="AS6" s="853"/>
    </row>
    <row r="7" spans="1:45">
      <c r="A7" s="502" t="s">
        <v>142</v>
      </c>
      <c r="B7" s="492">
        <v>108</v>
      </c>
      <c r="C7" s="492">
        <v>108</v>
      </c>
      <c r="D7" s="492">
        <v>100</v>
      </c>
      <c r="E7" s="492">
        <v>95</v>
      </c>
      <c r="F7" s="492">
        <v>89</v>
      </c>
      <c r="G7" s="492">
        <v>63</v>
      </c>
      <c r="H7" s="492">
        <v>66</v>
      </c>
      <c r="I7" s="492">
        <v>62</v>
      </c>
      <c r="J7" s="492">
        <v>58</v>
      </c>
      <c r="K7" s="492">
        <v>55</v>
      </c>
      <c r="L7" s="492">
        <v>56</v>
      </c>
      <c r="M7" s="492">
        <v>56</v>
      </c>
      <c r="N7" s="492">
        <v>60</v>
      </c>
      <c r="O7" s="492">
        <v>60</v>
      </c>
      <c r="P7" s="492">
        <v>56</v>
      </c>
      <c r="Q7" s="492">
        <v>59</v>
      </c>
      <c r="R7" s="492">
        <v>55</v>
      </c>
      <c r="S7" s="492">
        <v>59</v>
      </c>
      <c r="T7" s="492">
        <v>58</v>
      </c>
      <c r="U7" s="492">
        <v>61</v>
      </c>
      <c r="V7" s="492">
        <v>57</v>
      </c>
      <c r="W7" s="492">
        <v>64</v>
      </c>
      <c r="X7" s="492">
        <v>62</v>
      </c>
      <c r="Y7" s="492">
        <v>62</v>
      </c>
      <c r="Z7" s="492">
        <v>64</v>
      </c>
      <c r="AA7" s="492">
        <v>63</v>
      </c>
      <c r="AB7" s="492">
        <v>69</v>
      </c>
      <c r="AC7" s="492">
        <v>68</v>
      </c>
      <c r="AD7" s="492">
        <v>67</v>
      </c>
      <c r="AE7" s="492">
        <v>68</v>
      </c>
      <c r="AF7" s="492">
        <v>63</v>
      </c>
      <c r="AG7" s="492">
        <v>64</v>
      </c>
      <c r="AH7" s="492">
        <v>54</v>
      </c>
      <c r="AI7" s="492">
        <v>52</v>
      </c>
      <c r="AJ7" s="492">
        <v>43</v>
      </c>
      <c r="AK7" s="492">
        <v>41</v>
      </c>
      <c r="AL7" s="492">
        <v>42</v>
      </c>
      <c r="AM7" s="492">
        <v>41</v>
      </c>
      <c r="AN7" s="492">
        <v>41</v>
      </c>
      <c r="AO7" s="492">
        <v>43</v>
      </c>
      <c r="AP7" s="492">
        <v>43</v>
      </c>
      <c r="AQ7" s="503">
        <v>43</v>
      </c>
      <c r="AR7" s="853"/>
      <c r="AS7" s="853"/>
    </row>
    <row r="8" spans="1:45">
      <c r="A8" s="502" t="s">
        <v>143</v>
      </c>
      <c r="B8" s="492">
        <v>288</v>
      </c>
      <c r="C8" s="492">
        <v>288</v>
      </c>
      <c r="D8" s="492">
        <v>265</v>
      </c>
      <c r="E8" s="492">
        <v>271</v>
      </c>
      <c r="F8" s="492">
        <v>270</v>
      </c>
      <c r="G8" s="492">
        <v>221</v>
      </c>
      <c r="H8" s="492">
        <v>191</v>
      </c>
      <c r="I8" s="492">
        <v>172</v>
      </c>
      <c r="J8" s="492">
        <v>158</v>
      </c>
      <c r="K8" s="492">
        <v>136</v>
      </c>
      <c r="L8" s="492">
        <v>133</v>
      </c>
      <c r="M8" s="492">
        <v>130</v>
      </c>
      <c r="N8" s="492">
        <v>128</v>
      </c>
      <c r="O8" s="492">
        <v>124</v>
      </c>
      <c r="P8" s="492">
        <v>113</v>
      </c>
      <c r="Q8" s="492">
        <v>113</v>
      </c>
      <c r="R8" s="492">
        <v>116</v>
      </c>
      <c r="S8" s="492">
        <v>113</v>
      </c>
      <c r="T8" s="492">
        <v>115</v>
      </c>
      <c r="U8" s="492">
        <v>110</v>
      </c>
      <c r="V8" s="492" t="s">
        <v>144</v>
      </c>
      <c r="W8" s="492">
        <v>90</v>
      </c>
      <c r="X8" s="492">
        <v>87</v>
      </c>
      <c r="Y8" s="492">
        <v>77</v>
      </c>
      <c r="Z8" s="492">
        <v>80</v>
      </c>
      <c r="AA8" s="492">
        <v>84</v>
      </c>
      <c r="AB8" s="492">
        <v>79</v>
      </c>
      <c r="AC8" s="492">
        <v>74</v>
      </c>
      <c r="AD8" s="492">
        <v>74</v>
      </c>
      <c r="AE8" s="492">
        <v>75</v>
      </c>
      <c r="AF8" s="492">
        <v>73</v>
      </c>
      <c r="AG8" s="492">
        <v>70</v>
      </c>
      <c r="AH8" s="492">
        <v>68</v>
      </c>
      <c r="AI8" s="492">
        <v>63</v>
      </c>
      <c r="AJ8" s="492">
        <v>62</v>
      </c>
      <c r="AK8" s="492">
        <v>62</v>
      </c>
      <c r="AL8" s="492">
        <v>60</v>
      </c>
      <c r="AM8" s="492">
        <v>62</v>
      </c>
      <c r="AN8" s="492">
        <v>62</v>
      </c>
      <c r="AO8" s="492">
        <v>67</v>
      </c>
      <c r="AP8" s="492">
        <v>66</v>
      </c>
      <c r="AQ8" s="503">
        <v>70</v>
      </c>
      <c r="AR8" s="853"/>
      <c r="AS8" s="853"/>
    </row>
    <row r="9" spans="1:45">
      <c r="A9" s="500" t="s">
        <v>145</v>
      </c>
      <c r="B9" s="504">
        <v>424</v>
      </c>
      <c r="C9" s="504">
        <v>424</v>
      </c>
      <c r="D9" s="504">
        <v>393</v>
      </c>
      <c r="E9" s="504">
        <v>395</v>
      </c>
      <c r="F9" s="504">
        <v>388</v>
      </c>
      <c r="G9" s="504">
        <v>310</v>
      </c>
      <c r="H9" s="504">
        <v>284</v>
      </c>
      <c r="I9" s="504">
        <v>261</v>
      </c>
      <c r="J9" s="504">
        <v>241</v>
      </c>
      <c r="K9" s="504">
        <v>221</v>
      </c>
      <c r="L9" s="504">
        <v>218</v>
      </c>
      <c r="M9" s="504">
        <v>216</v>
      </c>
      <c r="N9" s="504">
        <v>221</v>
      </c>
      <c r="O9" s="504">
        <v>215</v>
      </c>
      <c r="P9" s="504">
        <v>207</v>
      </c>
      <c r="Q9" s="504">
        <v>209</v>
      </c>
      <c r="R9" s="504">
        <v>210</v>
      </c>
      <c r="S9" s="504">
        <v>210</v>
      </c>
      <c r="T9" s="504">
        <v>210</v>
      </c>
      <c r="U9" s="504">
        <v>209</v>
      </c>
      <c r="V9" s="504">
        <v>226</v>
      </c>
      <c r="W9" s="504">
        <v>228</v>
      </c>
      <c r="X9" s="504">
        <v>221</v>
      </c>
      <c r="Y9" s="504">
        <v>215</v>
      </c>
      <c r="Z9" s="504">
        <v>219</v>
      </c>
      <c r="AA9" s="504">
        <v>218</v>
      </c>
      <c r="AB9" s="504">
        <v>218</v>
      </c>
      <c r="AC9" s="504">
        <v>214</v>
      </c>
      <c r="AD9" s="504">
        <v>215</v>
      </c>
      <c r="AE9" s="504">
        <v>217</v>
      </c>
      <c r="AF9" s="504">
        <v>211</v>
      </c>
      <c r="AG9" s="504">
        <v>211</v>
      </c>
      <c r="AH9" s="504">
        <v>197</v>
      </c>
      <c r="AI9" s="504">
        <v>189</v>
      </c>
      <c r="AJ9" s="504">
        <v>177</v>
      </c>
      <c r="AK9" s="504">
        <v>176</v>
      </c>
      <c r="AL9" s="504">
        <v>168</v>
      </c>
      <c r="AM9" s="504">
        <v>165</v>
      </c>
      <c r="AN9" s="504">
        <v>170</v>
      </c>
      <c r="AO9" s="504">
        <v>186</v>
      </c>
      <c r="AP9" s="504">
        <v>190</v>
      </c>
      <c r="AQ9" s="505">
        <v>192</v>
      </c>
      <c r="AR9" s="853"/>
      <c r="AS9" s="853"/>
    </row>
    <row r="10" spans="1:45">
      <c r="A10" s="853"/>
      <c r="B10" s="475"/>
      <c r="C10" s="475"/>
      <c r="D10" s="475"/>
      <c r="E10" s="475"/>
      <c r="F10" s="475"/>
      <c r="G10" s="475"/>
      <c r="H10" s="475"/>
      <c r="I10" s="475"/>
      <c r="J10" s="475"/>
      <c r="K10" s="475"/>
      <c r="L10" s="475"/>
      <c r="M10" s="475"/>
      <c r="N10" s="475"/>
      <c r="O10" s="475"/>
      <c r="P10" s="475"/>
      <c r="Q10" s="475"/>
      <c r="R10" s="475"/>
      <c r="S10" s="475"/>
      <c r="T10" s="475"/>
      <c r="U10" s="475"/>
      <c r="V10" s="475"/>
      <c r="W10" s="475"/>
      <c r="X10" s="475"/>
      <c r="Y10" s="475"/>
      <c r="Z10" s="475"/>
      <c r="AA10" s="475"/>
      <c r="AB10" s="475"/>
      <c r="AC10" s="475"/>
      <c r="AD10" s="475"/>
      <c r="AE10" s="475"/>
      <c r="AF10" s="475"/>
      <c r="AG10" s="475"/>
      <c r="AH10" s="475"/>
      <c r="AI10" s="475"/>
      <c r="AJ10" s="475"/>
      <c r="AK10" s="475"/>
      <c r="AL10" s="506"/>
      <c r="AM10" s="495"/>
      <c r="AN10" s="495"/>
      <c r="AO10" s="495"/>
      <c r="AP10" s="495"/>
      <c r="AQ10" s="476"/>
      <c r="AR10" s="853"/>
      <c r="AS10" s="853"/>
    </row>
    <row r="11" spans="1:45">
      <c r="A11" s="498" t="s">
        <v>146</v>
      </c>
      <c r="B11" s="475"/>
      <c r="C11" s="475"/>
      <c r="D11" s="475"/>
      <c r="E11" s="475"/>
      <c r="F11" s="475"/>
      <c r="G11" s="475"/>
      <c r="H11" s="475"/>
      <c r="I11" s="475"/>
      <c r="J11" s="475"/>
      <c r="K11" s="475"/>
      <c r="L11" s="475"/>
      <c r="M11" s="475"/>
      <c r="N11" s="475"/>
      <c r="O11" s="475"/>
      <c r="P11" s="475"/>
      <c r="Q11" s="475"/>
      <c r="R11" s="475"/>
      <c r="S11" s="475"/>
      <c r="T11" s="475"/>
      <c r="U11" s="475"/>
      <c r="V11" s="475"/>
      <c r="W11" s="475"/>
      <c r="X11" s="475"/>
      <c r="Y11" s="475"/>
      <c r="Z11" s="475"/>
      <c r="AA11" s="475"/>
      <c r="AB11" s="475"/>
      <c r="AC11" s="475"/>
      <c r="AD11" s="475"/>
      <c r="AE11" s="475"/>
      <c r="AF11" s="475"/>
      <c r="AG11" s="475"/>
      <c r="AH11" s="475"/>
      <c r="AI11" s="475"/>
      <c r="AJ11" s="475"/>
      <c r="AK11" s="475"/>
      <c r="AL11" s="506"/>
      <c r="AM11" s="495"/>
      <c r="AN11" s="495"/>
      <c r="AO11" s="495"/>
      <c r="AP11" s="495"/>
      <c r="AQ11" s="476"/>
      <c r="AR11" s="853"/>
      <c r="AS11" s="853"/>
    </row>
    <row r="12" spans="1:45">
      <c r="A12" s="475"/>
      <c r="B12" s="475"/>
      <c r="C12" s="475"/>
      <c r="D12" s="475"/>
      <c r="E12" s="475"/>
      <c r="F12" s="475"/>
      <c r="G12" s="475"/>
      <c r="H12" s="475"/>
      <c r="I12" s="475"/>
      <c r="J12" s="475"/>
      <c r="K12" s="475"/>
      <c r="L12" s="475"/>
      <c r="M12" s="475"/>
      <c r="N12" s="475"/>
      <c r="O12" s="475"/>
      <c r="P12" s="475"/>
      <c r="Q12" s="475"/>
      <c r="R12" s="475"/>
      <c r="S12" s="475"/>
      <c r="T12" s="475"/>
      <c r="U12" s="475"/>
      <c r="V12" s="475"/>
      <c r="W12" s="475"/>
      <c r="X12" s="475"/>
      <c r="Y12" s="475"/>
      <c r="Z12" s="475"/>
      <c r="AA12" s="475"/>
      <c r="AB12" s="475"/>
      <c r="AC12" s="475"/>
      <c r="AD12" s="475"/>
      <c r="AE12" s="475"/>
      <c r="AF12" s="475"/>
      <c r="AG12" s="475"/>
      <c r="AH12" s="475"/>
      <c r="AI12" s="475"/>
      <c r="AJ12" s="475"/>
      <c r="AK12" s="475"/>
      <c r="AL12" s="506"/>
      <c r="AM12" s="495"/>
      <c r="AN12" s="495"/>
      <c r="AO12" s="495"/>
      <c r="AP12" s="853"/>
      <c r="AQ12" s="481" t="s">
        <v>845</v>
      </c>
      <c r="AR12" s="853"/>
      <c r="AS12" s="853"/>
    </row>
    <row r="13" spans="1:45" s="856" customFormat="1">
      <c r="A13" s="519"/>
      <c r="B13" s="520">
        <v>1980</v>
      </c>
      <c r="C13" s="520">
        <v>1981</v>
      </c>
      <c r="D13" s="520">
        <v>1982</v>
      </c>
      <c r="E13" s="520">
        <v>1983</v>
      </c>
      <c r="F13" s="520">
        <v>1984</v>
      </c>
      <c r="G13" s="520">
        <v>1985</v>
      </c>
      <c r="H13" s="520">
        <v>1986</v>
      </c>
      <c r="I13" s="520">
        <v>1987</v>
      </c>
      <c r="J13" s="520">
        <v>1988</v>
      </c>
      <c r="K13" s="520">
        <v>1989</v>
      </c>
      <c r="L13" s="520">
        <v>1990</v>
      </c>
      <c r="M13" s="520">
        <v>1991</v>
      </c>
      <c r="N13" s="520">
        <v>1992</v>
      </c>
      <c r="O13" s="520">
        <v>1993</v>
      </c>
      <c r="P13" s="520">
        <v>1994</v>
      </c>
      <c r="Q13" s="520">
        <v>1995</v>
      </c>
      <c r="R13" s="520">
        <v>1996</v>
      </c>
      <c r="S13" s="520">
        <v>1997</v>
      </c>
      <c r="T13" s="520">
        <v>1998</v>
      </c>
      <c r="U13" s="520">
        <v>1999</v>
      </c>
      <c r="V13" s="520" t="s">
        <v>147</v>
      </c>
      <c r="W13" s="520">
        <v>2001</v>
      </c>
      <c r="X13" s="520">
        <v>2002</v>
      </c>
      <c r="Y13" s="520">
        <v>2003</v>
      </c>
      <c r="Z13" s="520">
        <v>2004</v>
      </c>
      <c r="AA13" s="520">
        <v>2005</v>
      </c>
      <c r="AB13" s="520">
        <v>2006</v>
      </c>
      <c r="AC13" s="520">
        <v>2007</v>
      </c>
      <c r="AD13" s="520">
        <v>2008</v>
      </c>
      <c r="AE13" s="520">
        <v>2009</v>
      </c>
      <c r="AF13" s="520">
        <v>2010</v>
      </c>
      <c r="AG13" s="520">
        <v>2011</v>
      </c>
      <c r="AH13" s="520">
        <v>2012</v>
      </c>
      <c r="AI13" s="520">
        <v>2013</v>
      </c>
      <c r="AJ13" s="520">
        <v>2014</v>
      </c>
      <c r="AK13" s="520">
        <v>2015</v>
      </c>
      <c r="AL13" s="520">
        <v>2016</v>
      </c>
      <c r="AM13" s="520">
        <v>2017</v>
      </c>
      <c r="AN13" s="520">
        <v>2018</v>
      </c>
      <c r="AO13" s="520">
        <v>2019</v>
      </c>
      <c r="AP13" s="520">
        <v>2020</v>
      </c>
      <c r="AQ13" s="521">
        <v>2021</v>
      </c>
      <c r="AR13" s="855"/>
      <c r="AS13" s="855"/>
    </row>
    <row r="14" spans="1:45">
      <c r="A14" s="507" t="s">
        <v>148</v>
      </c>
      <c r="B14" s="508"/>
      <c r="C14" s="508"/>
      <c r="D14" s="508"/>
      <c r="E14" s="508"/>
      <c r="F14" s="508"/>
      <c r="G14" s="508"/>
      <c r="H14" s="508"/>
      <c r="I14" s="508"/>
      <c r="J14" s="508"/>
      <c r="K14" s="508"/>
      <c r="L14" s="508"/>
      <c r="M14" s="508"/>
      <c r="N14" s="508"/>
      <c r="O14" s="508"/>
      <c r="P14" s="508"/>
      <c r="Q14" s="508"/>
      <c r="R14" s="508"/>
      <c r="S14" s="508"/>
      <c r="T14" s="508"/>
      <c r="U14" s="508"/>
      <c r="V14" s="508"/>
      <c r="W14" s="508"/>
      <c r="X14" s="508"/>
      <c r="Y14" s="508"/>
      <c r="Z14" s="508"/>
      <c r="AA14" s="508"/>
      <c r="AB14" s="508"/>
      <c r="AC14" s="508"/>
      <c r="AD14" s="508"/>
      <c r="AE14" s="508"/>
      <c r="AF14" s="508"/>
      <c r="AG14" s="508"/>
      <c r="AH14" s="508"/>
      <c r="AI14" s="508"/>
      <c r="AJ14" s="508"/>
      <c r="AK14" s="508"/>
      <c r="AL14" s="508"/>
      <c r="AM14" s="508"/>
      <c r="AN14" s="508"/>
      <c r="AO14" s="508"/>
      <c r="AP14" s="508"/>
      <c r="AQ14" s="509"/>
      <c r="AR14" s="853"/>
      <c r="AS14" s="853"/>
    </row>
    <row r="15" spans="1:45">
      <c r="A15" s="502" t="s">
        <v>149</v>
      </c>
      <c r="B15" s="492" t="s">
        <v>150</v>
      </c>
      <c r="C15" s="492">
        <v>159</v>
      </c>
      <c r="D15" s="492">
        <v>170</v>
      </c>
      <c r="E15" s="492">
        <v>173</v>
      </c>
      <c r="F15" s="492">
        <v>178</v>
      </c>
      <c r="G15" s="492">
        <v>178</v>
      </c>
      <c r="H15" s="492">
        <v>172</v>
      </c>
      <c r="I15" s="492">
        <v>171</v>
      </c>
      <c r="J15" s="492">
        <v>167</v>
      </c>
      <c r="K15" s="492">
        <v>224</v>
      </c>
      <c r="L15" s="492">
        <v>203</v>
      </c>
      <c r="M15" s="492">
        <v>209</v>
      </c>
      <c r="N15" s="492">
        <v>212</v>
      </c>
      <c r="O15" s="492">
        <v>211</v>
      </c>
      <c r="P15" s="492">
        <v>216</v>
      </c>
      <c r="Q15" s="492">
        <v>218</v>
      </c>
      <c r="R15" s="492">
        <v>228</v>
      </c>
      <c r="S15" s="492">
        <v>243</v>
      </c>
      <c r="T15" s="492">
        <v>245</v>
      </c>
      <c r="U15" s="492">
        <v>256</v>
      </c>
      <c r="V15" s="492" t="s">
        <v>151</v>
      </c>
      <c r="W15" s="492" t="s">
        <v>152</v>
      </c>
      <c r="X15" s="492" t="s">
        <v>153</v>
      </c>
      <c r="Y15" s="492" t="s">
        <v>154</v>
      </c>
      <c r="Z15" s="492" t="s">
        <v>155</v>
      </c>
      <c r="AA15" s="492" t="s">
        <v>156</v>
      </c>
      <c r="AB15" s="492" t="s">
        <v>153</v>
      </c>
      <c r="AC15" s="492" t="s">
        <v>157</v>
      </c>
      <c r="AD15" s="492" t="s">
        <v>158</v>
      </c>
      <c r="AE15" s="492" t="s">
        <v>159</v>
      </c>
      <c r="AF15" s="492" t="s">
        <v>160</v>
      </c>
      <c r="AG15" s="492">
        <v>154</v>
      </c>
      <c r="AH15" s="492">
        <v>122</v>
      </c>
      <c r="AI15" s="510">
        <v>132.482</v>
      </c>
      <c r="AJ15" s="510">
        <v>132</v>
      </c>
      <c r="AK15" s="510">
        <v>140.38800000000001</v>
      </c>
      <c r="AL15" s="510">
        <v>121.25</v>
      </c>
      <c r="AM15" s="510">
        <v>133.80500000000001</v>
      </c>
      <c r="AN15" s="510">
        <v>156</v>
      </c>
      <c r="AO15" s="492">
        <v>179</v>
      </c>
      <c r="AP15" s="492">
        <v>239</v>
      </c>
      <c r="AQ15" s="503">
        <v>236</v>
      </c>
      <c r="AR15" s="853"/>
      <c r="AS15" s="853"/>
    </row>
    <row r="16" spans="1:45">
      <c r="A16" s="502" t="s">
        <v>161</v>
      </c>
      <c r="B16" s="492" t="s">
        <v>150</v>
      </c>
      <c r="C16" s="492" t="s">
        <v>150</v>
      </c>
      <c r="D16" s="492" t="s">
        <v>150</v>
      </c>
      <c r="E16" s="492" t="s">
        <v>150</v>
      </c>
      <c r="F16" s="492" t="s">
        <v>150</v>
      </c>
      <c r="G16" s="492" t="s">
        <v>150</v>
      </c>
      <c r="H16" s="492" t="s">
        <v>150</v>
      </c>
      <c r="I16" s="492" t="s">
        <v>150</v>
      </c>
      <c r="J16" s="492" t="s">
        <v>150</v>
      </c>
      <c r="K16" s="492" t="s">
        <v>150</v>
      </c>
      <c r="L16" s="492">
        <v>25</v>
      </c>
      <c r="M16" s="492">
        <v>25</v>
      </c>
      <c r="N16" s="492">
        <v>88</v>
      </c>
      <c r="O16" s="492">
        <v>119</v>
      </c>
      <c r="P16" s="492">
        <v>119</v>
      </c>
      <c r="Q16" s="492">
        <v>119</v>
      </c>
      <c r="R16" s="492">
        <v>163</v>
      </c>
      <c r="S16" s="492">
        <v>163</v>
      </c>
      <c r="T16" s="492">
        <v>163</v>
      </c>
      <c r="U16" s="492">
        <v>211</v>
      </c>
      <c r="V16" s="492">
        <v>394</v>
      </c>
      <c r="W16" s="492">
        <v>476</v>
      </c>
      <c r="X16" s="492">
        <v>562</v>
      </c>
      <c r="Y16" s="492">
        <v>598</v>
      </c>
      <c r="Z16" s="492">
        <v>592</v>
      </c>
      <c r="AA16" s="492">
        <v>627</v>
      </c>
      <c r="AB16" s="492">
        <v>547</v>
      </c>
      <c r="AC16" s="492">
        <v>547</v>
      </c>
      <c r="AD16" s="492">
        <v>578</v>
      </c>
      <c r="AE16" s="492">
        <v>637</v>
      </c>
      <c r="AF16" s="492">
        <v>637</v>
      </c>
      <c r="AG16" s="492">
        <v>716</v>
      </c>
      <c r="AH16" s="492">
        <v>743</v>
      </c>
      <c r="AI16" s="510">
        <v>762</v>
      </c>
      <c r="AJ16" s="510">
        <v>678</v>
      </c>
      <c r="AK16" s="510">
        <v>669.96699999999998</v>
      </c>
      <c r="AL16" s="510">
        <v>668</v>
      </c>
      <c r="AM16" s="510">
        <v>649.16200000000003</v>
      </c>
      <c r="AN16" s="510">
        <v>680</v>
      </c>
      <c r="AO16" s="492">
        <v>708</v>
      </c>
      <c r="AP16" s="492">
        <v>752</v>
      </c>
      <c r="AQ16" s="503">
        <v>768</v>
      </c>
      <c r="AR16" s="853"/>
      <c r="AS16" s="853"/>
    </row>
    <row r="17" spans="1:45">
      <c r="A17" s="500" t="s">
        <v>145</v>
      </c>
      <c r="B17" s="504">
        <v>159</v>
      </c>
      <c r="C17" s="504">
        <v>159</v>
      </c>
      <c r="D17" s="504">
        <v>170</v>
      </c>
      <c r="E17" s="504">
        <v>173</v>
      </c>
      <c r="F17" s="504">
        <v>178</v>
      </c>
      <c r="G17" s="504">
        <v>178</v>
      </c>
      <c r="H17" s="504">
        <v>172</v>
      </c>
      <c r="I17" s="504">
        <v>171</v>
      </c>
      <c r="J17" s="504">
        <v>167</v>
      </c>
      <c r="K17" s="504">
        <v>224</v>
      </c>
      <c r="L17" s="504">
        <v>228</v>
      </c>
      <c r="M17" s="504">
        <v>234</v>
      </c>
      <c r="N17" s="504">
        <v>300</v>
      </c>
      <c r="O17" s="504">
        <v>330</v>
      </c>
      <c r="P17" s="504">
        <v>335</v>
      </c>
      <c r="Q17" s="504">
        <v>337</v>
      </c>
      <c r="R17" s="504">
        <v>391</v>
      </c>
      <c r="S17" s="504">
        <v>406</v>
      </c>
      <c r="T17" s="504">
        <v>408</v>
      </c>
      <c r="U17" s="504">
        <v>467</v>
      </c>
      <c r="V17" s="504" t="s">
        <v>162</v>
      </c>
      <c r="W17" s="504" t="s">
        <v>163</v>
      </c>
      <c r="X17" s="504" t="s">
        <v>164</v>
      </c>
      <c r="Y17" s="504" t="s">
        <v>165</v>
      </c>
      <c r="Z17" s="504" t="s">
        <v>166</v>
      </c>
      <c r="AA17" s="504" t="s">
        <v>167</v>
      </c>
      <c r="AB17" s="504" t="s">
        <v>168</v>
      </c>
      <c r="AC17" s="504" t="s">
        <v>169</v>
      </c>
      <c r="AD17" s="504" t="s">
        <v>170</v>
      </c>
      <c r="AE17" s="504" t="s">
        <v>171</v>
      </c>
      <c r="AF17" s="504" t="s">
        <v>172</v>
      </c>
      <c r="AG17" s="504">
        <v>870</v>
      </c>
      <c r="AH17" s="504">
        <v>865</v>
      </c>
      <c r="AI17" s="511">
        <v>894.48199999999997</v>
      </c>
      <c r="AJ17" s="511">
        <v>810</v>
      </c>
      <c r="AK17" s="511">
        <v>810.35500000000002</v>
      </c>
      <c r="AL17" s="511">
        <v>789.25</v>
      </c>
      <c r="AM17" s="511">
        <v>782.96699999999998</v>
      </c>
      <c r="AN17" s="511">
        <v>836</v>
      </c>
      <c r="AO17" s="504">
        <v>887</v>
      </c>
      <c r="AP17" s="504">
        <v>991</v>
      </c>
      <c r="AQ17" s="505">
        <v>1004</v>
      </c>
      <c r="AR17" s="853"/>
      <c r="AS17" s="853"/>
    </row>
    <row r="18" spans="1:45">
      <c r="A18" s="507" t="s">
        <v>142</v>
      </c>
      <c r="B18" s="508"/>
      <c r="C18" s="508"/>
      <c r="D18" s="508"/>
      <c r="E18" s="508"/>
      <c r="F18" s="508"/>
      <c r="G18" s="508"/>
      <c r="H18" s="508"/>
      <c r="I18" s="508"/>
      <c r="J18" s="508"/>
      <c r="K18" s="508"/>
      <c r="L18" s="508"/>
      <c r="M18" s="508"/>
      <c r="N18" s="508"/>
      <c r="O18" s="508"/>
      <c r="P18" s="508"/>
      <c r="Q18" s="508"/>
      <c r="R18" s="508"/>
      <c r="S18" s="508"/>
      <c r="T18" s="508"/>
      <c r="U18" s="508"/>
      <c r="V18" s="508"/>
      <c r="W18" s="508"/>
      <c r="X18" s="508"/>
      <c r="Y18" s="508"/>
      <c r="Z18" s="508"/>
      <c r="AA18" s="508"/>
      <c r="AB18" s="508"/>
      <c r="AC18" s="508"/>
      <c r="AD18" s="508"/>
      <c r="AE18" s="508"/>
      <c r="AF18" s="508"/>
      <c r="AG18" s="508"/>
      <c r="AH18" s="508"/>
      <c r="AI18" s="512"/>
      <c r="AJ18" s="512"/>
      <c r="AK18" s="512"/>
      <c r="AL18" s="512"/>
      <c r="AM18" s="512"/>
      <c r="AN18" s="512"/>
      <c r="AO18" s="508"/>
      <c r="AP18" s="508"/>
      <c r="AQ18" s="509"/>
      <c r="AR18" s="853"/>
      <c r="AS18" s="853"/>
    </row>
    <row r="19" spans="1:45">
      <c r="A19" s="502" t="s">
        <v>149</v>
      </c>
      <c r="B19" s="492" t="s">
        <v>150</v>
      </c>
      <c r="C19" s="492">
        <v>165</v>
      </c>
      <c r="D19" s="492">
        <v>193</v>
      </c>
      <c r="E19" s="492">
        <v>230</v>
      </c>
      <c r="F19" s="492">
        <v>206</v>
      </c>
      <c r="G19" s="492">
        <v>174</v>
      </c>
      <c r="H19" s="492">
        <v>218</v>
      </c>
      <c r="I19" s="492">
        <v>225</v>
      </c>
      <c r="J19" s="492">
        <v>190</v>
      </c>
      <c r="K19" s="492">
        <v>212</v>
      </c>
      <c r="L19" s="492">
        <v>217</v>
      </c>
      <c r="M19" s="492">
        <v>207</v>
      </c>
      <c r="N19" s="492">
        <v>207</v>
      </c>
      <c r="O19" s="492">
        <v>187</v>
      </c>
      <c r="P19" s="492">
        <v>181</v>
      </c>
      <c r="Q19" s="492">
        <v>167</v>
      </c>
      <c r="R19" s="492">
        <v>143</v>
      </c>
      <c r="S19" s="492">
        <v>142</v>
      </c>
      <c r="T19" s="492">
        <v>140</v>
      </c>
      <c r="U19" s="492">
        <v>126</v>
      </c>
      <c r="V19" s="492">
        <v>110</v>
      </c>
      <c r="W19" s="492">
        <v>118</v>
      </c>
      <c r="X19" s="492">
        <v>135</v>
      </c>
      <c r="Y19" s="492">
        <v>157</v>
      </c>
      <c r="Z19" s="492">
        <v>134</v>
      </c>
      <c r="AA19" s="492">
        <v>121</v>
      </c>
      <c r="AB19" s="492">
        <v>105</v>
      </c>
      <c r="AC19" s="492">
        <v>98</v>
      </c>
      <c r="AD19" s="492">
        <v>111</v>
      </c>
      <c r="AE19" s="492" t="s">
        <v>173</v>
      </c>
      <c r="AF19" s="492" t="s">
        <v>174</v>
      </c>
      <c r="AG19" s="492">
        <v>63</v>
      </c>
      <c r="AH19" s="492">
        <v>60</v>
      </c>
      <c r="AI19" s="510">
        <v>153.80099999999999</v>
      </c>
      <c r="AJ19" s="510">
        <v>140</v>
      </c>
      <c r="AK19" s="510">
        <v>85.397000000000006</v>
      </c>
      <c r="AL19" s="510">
        <v>85</v>
      </c>
      <c r="AM19" s="510">
        <v>85.474999999999994</v>
      </c>
      <c r="AN19" s="510">
        <v>95</v>
      </c>
      <c r="AO19" s="492">
        <v>107</v>
      </c>
      <c r="AP19" s="492">
        <v>81</v>
      </c>
      <c r="AQ19" s="503">
        <v>114</v>
      </c>
      <c r="AR19" s="853"/>
      <c r="AS19" s="853"/>
    </row>
    <row r="20" spans="1:45">
      <c r="A20" s="502" t="s">
        <v>161</v>
      </c>
      <c r="B20" s="492" t="s">
        <v>150</v>
      </c>
      <c r="C20" s="492">
        <v>7707</v>
      </c>
      <c r="D20" s="492">
        <v>6896</v>
      </c>
      <c r="E20" s="492">
        <v>6004</v>
      </c>
      <c r="F20" s="492">
        <v>5399</v>
      </c>
      <c r="G20" s="492">
        <v>2794</v>
      </c>
      <c r="H20" s="492">
        <v>2396</v>
      </c>
      <c r="I20" s="492">
        <v>2169</v>
      </c>
      <c r="J20" s="492">
        <v>2079</v>
      </c>
      <c r="K20" s="492">
        <v>1898</v>
      </c>
      <c r="L20" s="492">
        <v>1867</v>
      </c>
      <c r="M20" s="492">
        <v>1851</v>
      </c>
      <c r="N20" s="492">
        <v>1899</v>
      </c>
      <c r="O20" s="492">
        <v>2002</v>
      </c>
      <c r="P20" s="492">
        <v>2152</v>
      </c>
      <c r="Q20" s="492">
        <v>2295</v>
      </c>
      <c r="R20" s="492">
        <v>2211</v>
      </c>
      <c r="S20" s="492">
        <v>2452</v>
      </c>
      <c r="T20" s="492">
        <v>2396</v>
      </c>
      <c r="U20" s="492">
        <v>2619</v>
      </c>
      <c r="V20" s="492">
        <v>2540</v>
      </c>
      <c r="W20" s="492">
        <v>2395</v>
      </c>
      <c r="X20" s="492">
        <v>2808</v>
      </c>
      <c r="Y20" s="492">
        <v>2371</v>
      </c>
      <c r="Z20" s="492">
        <v>2743</v>
      </c>
      <c r="AA20" s="492">
        <v>2654</v>
      </c>
      <c r="AB20" s="492">
        <v>2987</v>
      </c>
      <c r="AC20" s="492">
        <v>2974</v>
      </c>
      <c r="AD20" s="492">
        <v>2893</v>
      </c>
      <c r="AE20" s="492">
        <v>3340</v>
      </c>
      <c r="AF20" s="492">
        <v>3021</v>
      </c>
      <c r="AG20" s="492">
        <v>3048</v>
      </c>
      <c r="AH20" s="492">
        <v>2252</v>
      </c>
      <c r="AI20" s="510">
        <v>2094.3319999999999</v>
      </c>
      <c r="AJ20" s="510">
        <v>2022</v>
      </c>
      <c r="AK20" s="510">
        <v>2341.6559999999999</v>
      </c>
      <c r="AL20" s="510">
        <v>2449</v>
      </c>
      <c r="AM20" s="510">
        <v>2322.366</v>
      </c>
      <c r="AN20" s="510">
        <v>2281</v>
      </c>
      <c r="AO20" s="492">
        <v>2213</v>
      </c>
      <c r="AP20" s="492">
        <v>2355</v>
      </c>
      <c r="AQ20" s="503">
        <v>2486</v>
      </c>
      <c r="AR20" s="853"/>
      <c r="AS20" s="853"/>
    </row>
    <row r="21" spans="1:45">
      <c r="A21" s="500" t="s">
        <v>145</v>
      </c>
      <c r="B21" s="504">
        <v>7872</v>
      </c>
      <c r="C21" s="504">
        <v>7872</v>
      </c>
      <c r="D21" s="504">
        <v>7089</v>
      </c>
      <c r="E21" s="504">
        <v>6234</v>
      </c>
      <c r="F21" s="504">
        <v>5605</v>
      </c>
      <c r="G21" s="504">
        <v>2968</v>
      </c>
      <c r="H21" s="504">
        <v>2614</v>
      </c>
      <c r="I21" s="504">
        <v>2394</v>
      </c>
      <c r="J21" s="504">
        <v>2269</v>
      </c>
      <c r="K21" s="504">
        <v>2110</v>
      </c>
      <c r="L21" s="504">
        <v>2084</v>
      </c>
      <c r="M21" s="504">
        <v>2058</v>
      </c>
      <c r="N21" s="504">
        <v>2106</v>
      </c>
      <c r="O21" s="504">
        <v>2189</v>
      </c>
      <c r="P21" s="504">
        <v>2333</v>
      </c>
      <c r="Q21" s="504">
        <v>2462</v>
      </c>
      <c r="R21" s="504">
        <v>2354</v>
      </c>
      <c r="S21" s="504">
        <v>2594</v>
      </c>
      <c r="T21" s="504">
        <v>2536</v>
      </c>
      <c r="U21" s="504">
        <v>2745</v>
      </c>
      <c r="V21" s="504">
        <v>2650</v>
      </c>
      <c r="W21" s="504">
        <v>2513</v>
      </c>
      <c r="X21" s="504">
        <v>2943</v>
      </c>
      <c r="Y21" s="504">
        <v>2528</v>
      </c>
      <c r="Z21" s="504">
        <v>2877</v>
      </c>
      <c r="AA21" s="504">
        <v>2775</v>
      </c>
      <c r="AB21" s="504">
        <v>3092</v>
      </c>
      <c r="AC21" s="504">
        <v>3072</v>
      </c>
      <c r="AD21" s="504">
        <v>3004</v>
      </c>
      <c r="AE21" s="504" t="s">
        <v>175</v>
      </c>
      <c r="AF21" s="504" t="s">
        <v>176</v>
      </c>
      <c r="AG21" s="504">
        <v>3111</v>
      </c>
      <c r="AH21" s="504">
        <v>2312</v>
      </c>
      <c r="AI21" s="511">
        <v>2248.1329999999998</v>
      </c>
      <c r="AJ21" s="511">
        <v>2162</v>
      </c>
      <c r="AK21" s="511">
        <v>2427.0529999999999</v>
      </c>
      <c r="AL21" s="511">
        <v>2534</v>
      </c>
      <c r="AM21" s="511">
        <v>2407.8409999999999</v>
      </c>
      <c r="AN21" s="511">
        <v>2377</v>
      </c>
      <c r="AO21" s="504">
        <v>2320</v>
      </c>
      <c r="AP21" s="504">
        <v>2436</v>
      </c>
      <c r="AQ21" s="505">
        <v>2600</v>
      </c>
      <c r="AR21" s="853"/>
      <c r="AS21" s="853"/>
    </row>
    <row r="22" spans="1:45">
      <c r="A22" s="513" t="s">
        <v>177</v>
      </c>
      <c r="B22" s="514"/>
      <c r="C22" s="514"/>
      <c r="D22" s="514"/>
      <c r="E22" s="514"/>
      <c r="F22" s="514"/>
      <c r="G22" s="514"/>
      <c r="H22" s="514"/>
      <c r="I22" s="514"/>
      <c r="J22" s="514"/>
      <c r="K22" s="514"/>
      <c r="L22" s="514"/>
      <c r="M22" s="514"/>
      <c r="N22" s="514"/>
      <c r="O22" s="514"/>
      <c r="P22" s="514"/>
      <c r="Q22" s="514"/>
      <c r="R22" s="514"/>
      <c r="S22" s="514"/>
      <c r="T22" s="514"/>
      <c r="U22" s="514"/>
      <c r="V22" s="514"/>
      <c r="W22" s="514"/>
      <c r="X22" s="514"/>
      <c r="Y22" s="514"/>
      <c r="Z22" s="514"/>
      <c r="AA22" s="514"/>
      <c r="AB22" s="514"/>
      <c r="AC22" s="514"/>
      <c r="AD22" s="514"/>
      <c r="AE22" s="514"/>
      <c r="AF22" s="514"/>
      <c r="AG22" s="514"/>
      <c r="AH22" s="514"/>
      <c r="AI22" s="515"/>
      <c r="AJ22" s="515"/>
      <c r="AK22" s="515"/>
      <c r="AL22" s="515"/>
      <c r="AM22" s="515"/>
      <c r="AN22" s="515"/>
      <c r="AO22" s="514"/>
      <c r="AP22" s="514"/>
      <c r="AQ22" s="516"/>
      <c r="AR22" s="853"/>
      <c r="AS22" s="853"/>
    </row>
    <row r="23" spans="1:45">
      <c r="A23" s="502" t="s">
        <v>149</v>
      </c>
      <c r="B23" s="492" t="s">
        <v>150</v>
      </c>
      <c r="C23" s="492">
        <v>1669</v>
      </c>
      <c r="D23" s="492">
        <v>1559</v>
      </c>
      <c r="E23" s="492">
        <v>1501</v>
      </c>
      <c r="F23" s="492">
        <v>1407</v>
      </c>
      <c r="G23" s="492">
        <v>1064</v>
      </c>
      <c r="H23" s="492">
        <v>806</v>
      </c>
      <c r="I23" s="492">
        <v>809</v>
      </c>
      <c r="J23" s="492">
        <v>456</v>
      </c>
      <c r="K23" s="492">
        <v>362</v>
      </c>
      <c r="L23" s="492">
        <v>362</v>
      </c>
      <c r="M23" s="492">
        <v>328</v>
      </c>
      <c r="N23" s="492">
        <v>265</v>
      </c>
      <c r="O23" s="492">
        <v>216</v>
      </c>
      <c r="P23" s="492">
        <v>179</v>
      </c>
      <c r="Q23" s="492">
        <v>174</v>
      </c>
      <c r="R23" s="492">
        <v>201</v>
      </c>
      <c r="S23" s="492">
        <v>182</v>
      </c>
      <c r="T23" s="492">
        <v>228</v>
      </c>
      <c r="U23" s="492">
        <v>218</v>
      </c>
      <c r="V23" s="492" t="s">
        <v>178</v>
      </c>
      <c r="W23" s="492">
        <v>288</v>
      </c>
      <c r="X23" s="492">
        <v>270</v>
      </c>
      <c r="Y23" s="492">
        <v>238</v>
      </c>
      <c r="Z23" s="492" t="s">
        <v>179</v>
      </c>
      <c r="AA23" s="492" t="s">
        <v>180</v>
      </c>
      <c r="AB23" s="492">
        <v>247</v>
      </c>
      <c r="AC23" s="492">
        <v>270</v>
      </c>
      <c r="AD23" s="492">
        <v>300</v>
      </c>
      <c r="AE23" s="492">
        <v>340</v>
      </c>
      <c r="AF23" s="492">
        <v>335</v>
      </c>
      <c r="AG23" s="492">
        <v>335</v>
      </c>
      <c r="AH23" s="492">
        <v>316</v>
      </c>
      <c r="AI23" s="510">
        <v>175.51499999999999</v>
      </c>
      <c r="AJ23" s="510">
        <v>176</v>
      </c>
      <c r="AK23" s="510">
        <v>175.20500000000001</v>
      </c>
      <c r="AL23" s="510">
        <v>158</v>
      </c>
      <c r="AM23" s="510">
        <v>161.042</v>
      </c>
      <c r="AN23" s="510">
        <v>155</v>
      </c>
      <c r="AO23" s="492">
        <v>156</v>
      </c>
      <c r="AP23" s="492">
        <v>156</v>
      </c>
      <c r="AQ23" s="503">
        <v>156</v>
      </c>
      <c r="AR23" s="853"/>
      <c r="AS23" s="853"/>
    </row>
    <row r="24" spans="1:45">
      <c r="A24" s="502" t="s">
        <v>161</v>
      </c>
      <c r="B24" s="492" t="s">
        <v>150</v>
      </c>
      <c r="C24" s="492">
        <v>1539</v>
      </c>
      <c r="D24" s="492">
        <v>1501</v>
      </c>
      <c r="E24" s="492">
        <v>1850</v>
      </c>
      <c r="F24" s="492">
        <v>1933</v>
      </c>
      <c r="G24" s="492">
        <v>1620</v>
      </c>
      <c r="H24" s="492">
        <v>1370</v>
      </c>
      <c r="I24" s="492">
        <v>1014</v>
      </c>
      <c r="J24" s="492">
        <v>1236</v>
      </c>
      <c r="K24" s="492">
        <v>1154</v>
      </c>
      <c r="L24" s="492">
        <v>1039</v>
      </c>
      <c r="M24" s="492">
        <v>1104</v>
      </c>
      <c r="N24" s="492">
        <v>1162</v>
      </c>
      <c r="O24" s="492">
        <v>1193</v>
      </c>
      <c r="P24" s="492">
        <v>1137</v>
      </c>
      <c r="Q24" s="492">
        <v>974</v>
      </c>
      <c r="R24" s="492">
        <v>1138</v>
      </c>
      <c r="S24" s="492">
        <v>1029</v>
      </c>
      <c r="T24" s="492">
        <v>983</v>
      </c>
      <c r="U24" s="492">
        <v>1054</v>
      </c>
      <c r="V24" s="492">
        <v>1018</v>
      </c>
      <c r="W24" s="492">
        <v>1090</v>
      </c>
      <c r="X24" s="492">
        <v>1088</v>
      </c>
      <c r="Y24" s="492">
        <v>995</v>
      </c>
      <c r="Z24" s="492" t="s">
        <v>181</v>
      </c>
      <c r="AA24" s="492">
        <v>1307</v>
      </c>
      <c r="AB24" s="492">
        <v>1776</v>
      </c>
      <c r="AC24" s="492">
        <v>1798</v>
      </c>
      <c r="AD24" s="492">
        <v>1798</v>
      </c>
      <c r="AE24" s="492">
        <v>1786</v>
      </c>
      <c r="AF24" s="492">
        <v>2036</v>
      </c>
      <c r="AG24" s="492">
        <v>2036</v>
      </c>
      <c r="AH24" s="492">
        <v>2135</v>
      </c>
      <c r="AI24" s="510">
        <v>2031.673</v>
      </c>
      <c r="AJ24" s="510">
        <v>2011</v>
      </c>
      <c r="AK24" s="510">
        <v>2186.4960000000001</v>
      </c>
      <c r="AL24" s="510">
        <v>2187</v>
      </c>
      <c r="AM24" s="510">
        <v>2404.1689999999999</v>
      </c>
      <c r="AN24" s="510">
        <v>2404</v>
      </c>
      <c r="AO24" s="492">
        <v>2644</v>
      </c>
      <c r="AP24" s="492">
        <v>3085</v>
      </c>
      <c r="AQ24" s="503">
        <v>3689</v>
      </c>
      <c r="AR24" s="853"/>
      <c r="AS24" s="853"/>
    </row>
    <row r="25" spans="1:45">
      <c r="A25" s="500" t="s">
        <v>145</v>
      </c>
      <c r="B25" s="504">
        <v>3208</v>
      </c>
      <c r="C25" s="504">
        <v>3208</v>
      </c>
      <c r="D25" s="504">
        <v>3060</v>
      </c>
      <c r="E25" s="504">
        <v>3351</v>
      </c>
      <c r="F25" s="504">
        <v>3340</v>
      </c>
      <c r="G25" s="504">
        <v>2684</v>
      </c>
      <c r="H25" s="504">
        <v>2176</v>
      </c>
      <c r="I25" s="504">
        <v>1823</v>
      </c>
      <c r="J25" s="504">
        <v>1692</v>
      </c>
      <c r="K25" s="504">
        <v>1516</v>
      </c>
      <c r="L25" s="504">
        <v>1401</v>
      </c>
      <c r="M25" s="504">
        <v>1432</v>
      </c>
      <c r="N25" s="504">
        <v>1427</v>
      </c>
      <c r="O25" s="504">
        <v>1409</v>
      </c>
      <c r="P25" s="504">
        <v>1316</v>
      </c>
      <c r="Q25" s="504">
        <v>1148</v>
      </c>
      <c r="R25" s="504">
        <v>1339</v>
      </c>
      <c r="S25" s="504">
        <v>1211</v>
      </c>
      <c r="T25" s="504">
        <v>1211</v>
      </c>
      <c r="U25" s="504">
        <v>1272</v>
      </c>
      <c r="V25" s="504" t="s">
        <v>182</v>
      </c>
      <c r="W25" s="504">
        <v>1378</v>
      </c>
      <c r="X25" s="504">
        <v>1358</v>
      </c>
      <c r="Y25" s="504">
        <v>1233</v>
      </c>
      <c r="Z25" s="504" t="s">
        <v>183</v>
      </c>
      <c r="AA25" s="504" t="s">
        <v>184</v>
      </c>
      <c r="AB25" s="504">
        <v>2023</v>
      </c>
      <c r="AC25" s="504">
        <v>2068</v>
      </c>
      <c r="AD25" s="504">
        <v>2098</v>
      </c>
      <c r="AE25" s="504">
        <v>2126</v>
      </c>
      <c r="AF25" s="504">
        <v>2371</v>
      </c>
      <c r="AG25" s="504">
        <v>2371</v>
      </c>
      <c r="AH25" s="504">
        <v>2451</v>
      </c>
      <c r="AI25" s="511">
        <v>2207.1880000000001</v>
      </c>
      <c r="AJ25" s="511">
        <v>2187</v>
      </c>
      <c r="AK25" s="511">
        <v>2361.701</v>
      </c>
      <c r="AL25" s="511">
        <v>2345</v>
      </c>
      <c r="AM25" s="511">
        <v>2565.2109999999998</v>
      </c>
      <c r="AN25" s="511">
        <v>2559</v>
      </c>
      <c r="AO25" s="504">
        <v>2800</v>
      </c>
      <c r="AP25" s="504">
        <v>3241</v>
      </c>
      <c r="AQ25" s="505">
        <v>3845</v>
      </c>
      <c r="AR25" s="853"/>
      <c r="AS25" s="853"/>
    </row>
    <row r="26" spans="1:45">
      <c r="A26" s="513" t="s">
        <v>185</v>
      </c>
      <c r="B26" s="514"/>
      <c r="C26" s="514"/>
      <c r="D26" s="514"/>
      <c r="E26" s="514"/>
      <c r="F26" s="514"/>
      <c r="G26" s="514"/>
      <c r="H26" s="514"/>
      <c r="I26" s="514"/>
      <c r="J26" s="514"/>
      <c r="K26" s="514"/>
      <c r="L26" s="514"/>
      <c r="M26" s="514"/>
      <c r="N26" s="514"/>
      <c r="O26" s="514"/>
      <c r="P26" s="514"/>
      <c r="Q26" s="514"/>
      <c r="R26" s="514"/>
      <c r="S26" s="514"/>
      <c r="T26" s="514"/>
      <c r="U26" s="514"/>
      <c r="V26" s="514"/>
      <c r="W26" s="514"/>
      <c r="X26" s="514"/>
      <c r="Y26" s="514"/>
      <c r="Z26" s="514"/>
      <c r="AA26" s="514"/>
      <c r="AB26" s="514"/>
      <c r="AC26" s="514"/>
      <c r="AD26" s="514"/>
      <c r="AE26" s="514"/>
      <c r="AF26" s="514"/>
      <c r="AG26" s="514"/>
      <c r="AH26" s="514"/>
      <c r="AI26" s="515"/>
      <c r="AJ26" s="515"/>
      <c r="AK26" s="515"/>
      <c r="AL26" s="515"/>
      <c r="AM26" s="515"/>
      <c r="AN26" s="515"/>
      <c r="AO26" s="514"/>
      <c r="AP26" s="514"/>
      <c r="AQ26" s="516"/>
      <c r="AR26" s="853"/>
      <c r="AS26" s="853"/>
    </row>
    <row r="27" spans="1:45">
      <c r="A27" s="502" t="s">
        <v>149</v>
      </c>
      <c r="B27" s="492" t="s">
        <v>150</v>
      </c>
      <c r="C27" s="492">
        <v>1994</v>
      </c>
      <c r="D27" s="492">
        <v>1921</v>
      </c>
      <c r="E27" s="492">
        <v>1904</v>
      </c>
      <c r="F27" s="492">
        <v>1791</v>
      </c>
      <c r="G27" s="492">
        <v>1416</v>
      </c>
      <c r="H27" s="492">
        <v>1196</v>
      </c>
      <c r="I27" s="492">
        <v>1205</v>
      </c>
      <c r="J27" s="492">
        <v>813</v>
      </c>
      <c r="K27" s="492">
        <v>802</v>
      </c>
      <c r="L27" s="492">
        <v>782</v>
      </c>
      <c r="M27" s="492">
        <v>744</v>
      </c>
      <c r="N27" s="492">
        <v>684</v>
      </c>
      <c r="O27" s="492">
        <v>614</v>
      </c>
      <c r="P27" s="492">
        <v>576</v>
      </c>
      <c r="Q27" s="492">
        <v>559</v>
      </c>
      <c r="R27" s="492">
        <v>572</v>
      </c>
      <c r="S27" s="492">
        <v>567</v>
      </c>
      <c r="T27" s="492">
        <v>613</v>
      </c>
      <c r="U27" s="492">
        <v>600</v>
      </c>
      <c r="V27" s="492" t="s">
        <v>186</v>
      </c>
      <c r="W27" s="492" t="s">
        <v>187</v>
      </c>
      <c r="X27" s="492" t="s">
        <v>188</v>
      </c>
      <c r="Y27" s="492" t="s">
        <v>189</v>
      </c>
      <c r="Z27" s="492" t="s">
        <v>190</v>
      </c>
      <c r="AA27" s="492">
        <v>509</v>
      </c>
      <c r="AB27" s="492" t="s">
        <v>191</v>
      </c>
      <c r="AC27" s="492" t="s">
        <v>192</v>
      </c>
      <c r="AD27" s="492" t="s">
        <v>162</v>
      </c>
      <c r="AE27" s="492">
        <v>607</v>
      </c>
      <c r="AF27" s="492" t="s">
        <v>193</v>
      </c>
      <c r="AG27" s="492">
        <v>569</v>
      </c>
      <c r="AH27" s="492">
        <v>498</v>
      </c>
      <c r="AI27" s="510">
        <v>461.798</v>
      </c>
      <c r="AJ27" s="510">
        <v>448</v>
      </c>
      <c r="AK27" s="510">
        <v>400.99</v>
      </c>
      <c r="AL27" s="510">
        <v>364.25</v>
      </c>
      <c r="AM27" s="510">
        <v>380.322</v>
      </c>
      <c r="AN27" s="510">
        <v>406.05799999999999</v>
      </c>
      <c r="AO27" s="492">
        <v>442</v>
      </c>
      <c r="AP27" s="492">
        <v>476</v>
      </c>
      <c r="AQ27" s="503">
        <v>506</v>
      </c>
      <c r="AR27" s="853"/>
      <c r="AS27" s="853"/>
    </row>
    <row r="28" spans="1:45">
      <c r="A28" s="502" t="s">
        <v>161</v>
      </c>
      <c r="B28" s="492" t="s">
        <v>150</v>
      </c>
      <c r="C28" s="492">
        <v>9245</v>
      </c>
      <c r="D28" s="492">
        <v>8398</v>
      </c>
      <c r="E28" s="492">
        <v>7854</v>
      </c>
      <c r="F28" s="492">
        <v>7332</v>
      </c>
      <c r="G28" s="492">
        <v>4414</v>
      </c>
      <c r="H28" s="492">
        <v>3766</v>
      </c>
      <c r="I28" s="492">
        <v>3183</v>
      </c>
      <c r="J28" s="492">
        <v>3315</v>
      </c>
      <c r="K28" s="492">
        <v>3052</v>
      </c>
      <c r="L28" s="492">
        <v>2931</v>
      </c>
      <c r="M28" s="492">
        <v>2980</v>
      </c>
      <c r="N28" s="492">
        <v>3149</v>
      </c>
      <c r="O28" s="492">
        <v>3314</v>
      </c>
      <c r="P28" s="492">
        <v>3408</v>
      </c>
      <c r="Q28" s="492">
        <v>3388</v>
      </c>
      <c r="R28" s="492">
        <v>3512</v>
      </c>
      <c r="S28" s="492">
        <v>3644</v>
      </c>
      <c r="T28" s="492">
        <v>3542</v>
      </c>
      <c r="U28" s="492">
        <v>3884</v>
      </c>
      <c r="V28" s="492" t="s">
        <v>194</v>
      </c>
      <c r="W28" s="492">
        <v>3961</v>
      </c>
      <c r="X28" s="492">
        <v>4458</v>
      </c>
      <c r="Y28" s="492">
        <v>3964</v>
      </c>
      <c r="Z28" s="492">
        <v>4373</v>
      </c>
      <c r="AA28" s="492">
        <v>4588</v>
      </c>
      <c r="AB28" s="492">
        <v>5310</v>
      </c>
      <c r="AC28" s="492">
        <v>5319</v>
      </c>
      <c r="AD28" s="492">
        <v>5269</v>
      </c>
      <c r="AE28" s="492">
        <v>5763</v>
      </c>
      <c r="AF28" s="492">
        <v>5694</v>
      </c>
      <c r="AG28" s="492">
        <v>5694</v>
      </c>
      <c r="AH28" s="492">
        <v>5130</v>
      </c>
      <c r="AI28" s="510">
        <v>4888.0050000000001</v>
      </c>
      <c r="AJ28" s="510">
        <v>4711</v>
      </c>
      <c r="AK28" s="510">
        <v>5198.1189999999997</v>
      </c>
      <c r="AL28" s="510">
        <v>5304</v>
      </c>
      <c r="AM28" s="510">
        <v>5375.6970000000001</v>
      </c>
      <c r="AN28" s="510">
        <v>5365.8530000000001</v>
      </c>
      <c r="AO28" s="492">
        <v>5565</v>
      </c>
      <c r="AP28" s="492">
        <v>6192</v>
      </c>
      <c r="AQ28" s="503">
        <v>6944</v>
      </c>
      <c r="AR28" s="853"/>
      <c r="AS28" s="853"/>
    </row>
    <row r="29" spans="1:45">
      <c r="A29" s="500" t="s">
        <v>145</v>
      </c>
      <c r="B29" s="504">
        <v>11239</v>
      </c>
      <c r="C29" s="504">
        <v>11239</v>
      </c>
      <c r="D29" s="504">
        <v>10319</v>
      </c>
      <c r="E29" s="504">
        <v>9758</v>
      </c>
      <c r="F29" s="504">
        <v>9123</v>
      </c>
      <c r="G29" s="504">
        <v>5830</v>
      </c>
      <c r="H29" s="504">
        <v>4962</v>
      </c>
      <c r="I29" s="504">
        <v>4388</v>
      </c>
      <c r="J29" s="504">
        <v>4128</v>
      </c>
      <c r="K29" s="504">
        <v>3854</v>
      </c>
      <c r="L29" s="504">
        <v>3713</v>
      </c>
      <c r="M29" s="504">
        <v>3724</v>
      </c>
      <c r="N29" s="504">
        <v>3833</v>
      </c>
      <c r="O29" s="504">
        <v>3928</v>
      </c>
      <c r="P29" s="504">
        <v>3984</v>
      </c>
      <c r="Q29" s="504">
        <v>3947</v>
      </c>
      <c r="R29" s="504">
        <v>4084</v>
      </c>
      <c r="S29" s="504">
        <v>4211</v>
      </c>
      <c r="T29" s="504">
        <v>4155</v>
      </c>
      <c r="U29" s="504">
        <v>4484</v>
      </c>
      <c r="V29" s="504" t="s">
        <v>195</v>
      </c>
      <c r="W29" s="504" t="s">
        <v>196</v>
      </c>
      <c r="X29" s="504" t="s">
        <v>197</v>
      </c>
      <c r="Y29" s="504" t="s">
        <v>198</v>
      </c>
      <c r="Z29" s="504" t="s">
        <v>199</v>
      </c>
      <c r="AA29" s="504">
        <v>5097</v>
      </c>
      <c r="AB29" s="504" t="s">
        <v>200</v>
      </c>
      <c r="AC29" s="504" t="s">
        <v>201</v>
      </c>
      <c r="AD29" s="504" t="s">
        <v>202</v>
      </c>
      <c r="AE29" s="504">
        <v>6370</v>
      </c>
      <c r="AF29" s="504" t="s">
        <v>203</v>
      </c>
      <c r="AG29" s="504">
        <v>6352</v>
      </c>
      <c r="AH29" s="504">
        <v>5628</v>
      </c>
      <c r="AI29" s="511">
        <v>5349.8029999999999</v>
      </c>
      <c r="AJ29" s="511">
        <v>5159</v>
      </c>
      <c r="AK29" s="511">
        <v>5599.1090000000004</v>
      </c>
      <c r="AL29" s="511">
        <v>5668.25</v>
      </c>
      <c r="AM29" s="511">
        <v>5756.0190000000002</v>
      </c>
      <c r="AN29" s="511">
        <v>5771.9110000000001</v>
      </c>
      <c r="AO29" s="504">
        <v>6007</v>
      </c>
      <c r="AP29" s="504">
        <v>6667</v>
      </c>
      <c r="AQ29" s="505">
        <v>7450</v>
      </c>
      <c r="AR29" s="853"/>
      <c r="AS29" s="853"/>
    </row>
    <row r="30" spans="1:45">
      <c r="A30" s="517"/>
      <c r="B30" s="518"/>
      <c r="C30" s="518"/>
      <c r="D30" s="518"/>
      <c r="E30" s="518"/>
      <c r="F30" s="518"/>
      <c r="G30" s="518"/>
      <c r="H30" s="518"/>
      <c r="I30" s="518"/>
      <c r="J30" s="518"/>
      <c r="K30" s="518"/>
      <c r="L30" s="518"/>
      <c r="M30" s="518"/>
      <c r="N30" s="518"/>
      <c r="O30" s="518"/>
      <c r="P30" s="518"/>
      <c r="Q30" s="518"/>
      <c r="R30" s="518"/>
      <c r="S30" s="518"/>
      <c r="T30" s="518"/>
      <c r="U30" s="518"/>
      <c r="V30" s="518"/>
      <c r="W30" s="518"/>
      <c r="X30" s="518"/>
      <c r="Y30" s="518"/>
      <c r="Z30" s="518"/>
      <c r="AA30" s="518"/>
      <c r="AB30" s="518"/>
      <c r="AC30" s="518"/>
      <c r="AD30" s="518"/>
      <c r="AE30" s="518"/>
      <c r="AF30" s="518"/>
      <c r="AG30" s="518"/>
      <c r="AH30" s="518"/>
      <c r="AI30" s="518"/>
      <c r="AJ30" s="518"/>
      <c r="AK30" s="518"/>
      <c r="AL30" s="518"/>
      <c r="AM30" s="518"/>
      <c r="AN30" s="518"/>
      <c r="AO30" s="518"/>
      <c r="AP30" s="495"/>
      <c r="AQ30" s="852"/>
      <c r="AR30" s="853"/>
      <c r="AS30" s="853"/>
    </row>
    <row r="31" spans="1:45">
      <c r="A31" s="494" t="s">
        <v>204</v>
      </c>
      <c r="B31" s="475"/>
      <c r="C31" s="475"/>
      <c r="D31" s="475"/>
      <c r="E31" s="475"/>
      <c r="F31" s="475"/>
      <c r="G31" s="475"/>
      <c r="H31" s="475"/>
      <c r="I31" s="475"/>
      <c r="J31" s="475"/>
      <c r="K31" s="475"/>
      <c r="L31" s="475"/>
      <c r="M31" s="475"/>
      <c r="N31" s="475"/>
      <c r="O31" s="475"/>
      <c r="P31" s="475"/>
      <c r="Q31" s="475"/>
      <c r="R31" s="475"/>
      <c r="S31" s="475"/>
      <c r="T31" s="475"/>
      <c r="U31" s="475"/>
      <c r="V31" s="475"/>
      <c r="W31" s="475"/>
      <c r="X31" s="475"/>
      <c r="Y31" s="475"/>
      <c r="Z31" s="475"/>
      <c r="AA31" s="475"/>
      <c r="AB31" s="475"/>
      <c r="AC31" s="475"/>
      <c r="AD31" s="475"/>
      <c r="AE31" s="475"/>
      <c r="AF31" s="475"/>
      <c r="AG31" s="475"/>
      <c r="AH31" s="475"/>
      <c r="AI31" s="475"/>
      <c r="AJ31" s="475"/>
      <c r="AK31" s="475"/>
      <c r="AL31" s="506"/>
      <c r="AM31" s="495"/>
      <c r="AN31" s="495"/>
      <c r="AO31" s="495"/>
      <c r="AP31" s="495"/>
      <c r="AQ31" s="852"/>
      <c r="AR31" s="853"/>
      <c r="AS31" s="853"/>
    </row>
    <row r="32" spans="1:45">
      <c r="A32" s="494" t="s">
        <v>205</v>
      </c>
      <c r="B32" s="475"/>
      <c r="C32" s="475"/>
      <c r="D32" s="475"/>
      <c r="E32" s="475"/>
      <c r="F32" s="475"/>
      <c r="G32" s="475"/>
      <c r="H32" s="475"/>
      <c r="I32" s="475"/>
      <c r="J32" s="475"/>
      <c r="K32" s="475"/>
      <c r="L32" s="475"/>
      <c r="M32" s="475"/>
      <c r="N32" s="475"/>
      <c r="O32" s="475"/>
      <c r="P32" s="475"/>
      <c r="Q32" s="475"/>
      <c r="R32" s="475"/>
      <c r="S32" s="475"/>
      <c r="T32" s="475"/>
      <c r="U32" s="475"/>
      <c r="V32" s="475"/>
      <c r="W32" s="475"/>
      <c r="X32" s="475"/>
      <c r="Y32" s="475"/>
      <c r="Z32" s="475"/>
      <c r="AA32" s="475"/>
      <c r="AB32" s="475"/>
      <c r="AC32" s="475"/>
      <c r="AD32" s="475"/>
      <c r="AE32" s="475"/>
      <c r="AF32" s="475"/>
      <c r="AG32" s="475"/>
      <c r="AH32" s="475"/>
      <c r="AI32" s="475"/>
      <c r="AJ32" s="475"/>
      <c r="AK32" s="475"/>
      <c r="AL32" s="475"/>
      <c r="AM32" s="495"/>
      <c r="AN32" s="495"/>
      <c r="AO32" s="495"/>
      <c r="AP32" s="495"/>
      <c r="AQ32" s="852"/>
      <c r="AR32" s="853"/>
      <c r="AS32" s="853"/>
    </row>
    <row r="33" spans="1:45">
      <c r="A33" s="494" t="s">
        <v>206</v>
      </c>
      <c r="B33" s="475"/>
      <c r="C33" s="475"/>
      <c r="D33" s="475"/>
      <c r="E33" s="475"/>
      <c r="F33" s="475"/>
      <c r="G33" s="475"/>
      <c r="H33" s="475"/>
      <c r="I33" s="475"/>
      <c r="J33" s="475"/>
      <c r="K33" s="475"/>
      <c r="L33" s="475"/>
      <c r="M33" s="475"/>
      <c r="N33" s="475"/>
      <c r="O33" s="475"/>
      <c r="P33" s="475"/>
      <c r="Q33" s="475"/>
      <c r="R33" s="475"/>
      <c r="S33" s="475"/>
      <c r="T33" s="475"/>
      <c r="U33" s="475"/>
      <c r="V33" s="475"/>
      <c r="W33" s="475"/>
      <c r="X33" s="475"/>
      <c r="Y33" s="475"/>
      <c r="Z33" s="475"/>
      <c r="AA33" s="475"/>
      <c r="AB33" s="475"/>
      <c r="AC33" s="475"/>
      <c r="AD33" s="475"/>
      <c r="AE33" s="475"/>
      <c r="AF33" s="475"/>
      <c r="AG33" s="475"/>
      <c r="AH33" s="475"/>
      <c r="AI33" s="475"/>
      <c r="AJ33" s="475"/>
      <c r="AK33" s="475"/>
      <c r="AL33" s="475"/>
      <c r="AM33" s="495"/>
      <c r="AN33" s="495"/>
      <c r="AO33" s="495"/>
      <c r="AP33" s="495"/>
      <c r="AQ33" s="852"/>
      <c r="AR33" s="853"/>
      <c r="AS33" s="853"/>
    </row>
    <row r="34" spans="1:45">
      <c r="A34" s="494" t="s">
        <v>207</v>
      </c>
      <c r="B34" s="475"/>
      <c r="C34" s="475"/>
      <c r="D34" s="475"/>
      <c r="E34" s="475"/>
      <c r="F34" s="475"/>
      <c r="G34" s="475"/>
      <c r="H34" s="475"/>
      <c r="I34" s="475"/>
      <c r="J34" s="475"/>
      <c r="K34" s="475"/>
      <c r="L34" s="475"/>
      <c r="M34" s="475"/>
      <c r="N34" s="475"/>
      <c r="O34" s="475"/>
      <c r="P34" s="475"/>
      <c r="Q34" s="475"/>
      <c r="R34" s="475"/>
      <c r="S34" s="475"/>
      <c r="T34" s="475"/>
      <c r="U34" s="475"/>
      <c r="V34" s="475"/>
      <c r="W34" s="475"/>
      <c r="X34" s="475"/>
      <c r="Y34" s="475"/>
      <c r="Z34" s="475"/>
      <c r="AA34" s="475"/>
      <c r="AB34" s="475"/>
      <c r="AC34" s="475"/>
      <c r="AD34" s="475"/>
      <c r="AE34" s="475"/>
      <c r="AF34" s="475"/>
      <c r="AG34" s="475"/>
      <c r="AH34" s="475"/>
      <c r="AI34" s="475"/>
      <c r="AJ34" s="475"/>
      <c r="AK34" s="475"/>
      <c r="AL34" s="475"/>
      <c r="AM34" s="495"/>
      <c r="AN34" s="495"/>
      <c r="AO34" s="495"/>
      <c r="AP34" s="495"/>
      <c r="AQ34" s="852"/>
      <c r="AR34" s="853"/>
      <c r="AS34" s="853"/>
    </row>
    <row r="35" spans="1:45">
      <c r="A35" s="494" t="s">
        <v>208</v>
      </c>
      <c r="B35" s="475"/>
      <c r="C35" s="475"/>
      <c r="D35" s="475"/>
      <c r="E35" s="475"/>
      <c r="F35" s="475"/>
      <c r="G35" s="475"/>
      <c r="H35" s="475"/>
      <c r="I35" s="475"/>
      <c r="J35" s="475"/>
      <c r="K35" s="475"/>
      <c r="L35" s="475"/>
      <c r="M35" s="475"/>
      <c r="N35" s="475"/>
      <c r="O35" s="475"/>
      <c r="P35" s="475"/>
      <c r="Q35" s="475"/>
      <c r="R35" s="475"/>
      <c r="S35" s="475"/>
      <c r="T35" s="475"/>
      <c r="U35" s="475"/>
      <c r="V35" s="475"/>
      <c r="W35" s="475"/>
      <c r="X35" s="475"/>
      <c r="Y35" s="475"/>
      <c r="Z35" s="475"/>
      <c r="AA35" s="475"/>
      <c r="AB35" s="475"/>
      <c r="AC35" s="475"/>
      <c r="AD35" s="475"/>
      <c r="AE35" s="475"/>
      <c r="AF35" s="475"/>
      <c r="AG35" s="475"/>
      <c r="AH35" s="475"/>
      <c r="AI35" s="475"/>
      <c r="AJ35" s="475"/>
      <c r="AK35" s="475"/>
      <c r="AL35" s="475"/>
      <c r="AM35" s="495"/>
      <c r="AN35" s="495"/>
      <c r="AO35" s="495"/>
      <c r="AP35" s="495"/>
      <c r="AQ35" s="852"/>
      <c r="AR35" s="853"/>
      <c r="AS35" s="853"/>
    </row>
    <row r="36" spans="1:45">
      <c r="A36" s="130" t="s">
        <v>209</v>
      </c>
      <c r="B36" s="495"/>
      <c r="C36" s="475"/>
      <c r="D36" s="475"/>
      <c r="E36" s="475"/>
      <c r="F36" s="475"/>
      <c r="G36" s="475"/>
      <c r="H36" s="475"/>
      <c r="I36" s="475"/>
      <c r="J36" s="475"/>
      <c r="K36" s="475"/>
      <c r="L36" s="475"/>
      <c r="M36" s="475"/>
      <c r="N36" s="475"/>
      <c r="O36" s="475"/>
      <c r="P36" s="475"/>
      <c r="Q36" s="475"/>
      <c r="R36" s="475"/>
      <c r="S36" s="475"/>
      <c r="T36" s="475"/>
      <c r="U36" s="475"/>
      <c r="V36" s="475"/>
      <c r="W36" s="475"/>
      <c r="X36" s="475"/>
      <c r="Y36" s="475"/>
      <c r="Z36" s="475"/>
      <c r="AA36" s="475"/>
      <c r="AB36" s="475"/>
      <c r="AC36" s="475"/>
      <c r="AD36" s="475"/>
      <c r="AE36" s="475"/>
      <c r="AF36" s="475"/>
      <c r="AG36" s="475"/>
      <c r="AH36" s="475"/>
      <c r="AI36" s="475"/>
      <c r="AJ36" s="475"/>
      <c r="AK36" s="475"/>
      <c r="AL36" s="475"/>
      <c r="AM36" s="495"/>
      <c r="AN36" s="495"/>
      <c r="AO36" s="495"/>
      <c r="AP36" s="495"/>
      <c r="AQ36" s="852"/>
      <c r="AR36" s="853"/>
      <c r="AS36" s="853"/>
    </row>
    <row r="37" spans="1:45">
      <c r="A37" s="130" t="s">
        <v>210</v>
      </c>
      <c r="B37" s="495"/>
      <c r="C37" s="475"/>
      <c r="D37" s="475"/>
      <c r="E37" s="475"/>
      <c r="F37" s="475"/>
      <c r="G37" s="475"/>
      <c r="H37" s="475"/>
      <c r="I37" s="475"/>
      <c r="J37" s="475"/>
      <c r="K37" s="475"/>
      <c r="L37" s="475"/>
      <c r="M37" s="475"/>
      <c r="N37" s="475"/>
      <c r="O37" s="475"/>
      <c r="P37" s="475"/>
      <c r="Q37" s="475"/>
      <c r="R37" s="475"/>
      <c r="S37" s="475"/>
      <c r="T37" s="475"/>
      <c r="U37" s="475"/>
      <c r="V37" s="475"/>
      <c r="W37" s="475"/>
      <c r="X37" s="475"/>
      <c r="Y37" s="475"/>
      <c r="Z37" s="475"/>
      <c r="AA37" s="475"/>
      <c r="AB37" s="475"/>
      <c r="AC37" s="475"/>
      <c r="AD37" s="475"/>
      <c r="AE37" s="475"/>
      <c r="AF37" s="475"/>
      <c r="AG37" s="475"/>
      <c r="AH37" s="475"/>
      <c r="AI37" s="475"/>
      <c r="AJ37" s="475"/>
      <c r="AK37" s="475"/>
      <c r="AL37" s="475"/>
      <c r="AM37" s="495"/>
      <c r="AN37" s="495"/>
      <c r="AO37" s="495"/>
      <c r="AP37" s="495"/>
      <c r="AQ37" s="852"/>
      <c r="AR37" s="853"/>
      <c r="AS37" s="853"/>
    </row>
    <row r="38" spans="1:45">
      <c r="A38" s="130" t="s">
        <v>211</v>
      </c>
      <c r="B38" s="495"/>
      <c r="C38" s="475"/>
      <c r="D38" s="475"/>
      <c r="E38" s="475"/>
      <c r="F38" s="475"/>
      <c r="G38" s="475"/>
      <c r="H38" s="475"/>
      <c r="I38" s="475"/>
      <c r="J38" s="475"/>
      <c r="K38" s="475"/>
      <c r="L38" s="475"/>
      <c r="M38" s="475"/>
      <c r="N38" s="475"/>
      <c r="O38" s="475"/>
      <c r="P38" s="475"/>
      <c r="Q38" s="475"/>
      <c r="R38" s="475"/>
      <c r="S38" s="475"/>
      <c r="T38" s="475"/>
      <c r="U38" s="475"/>
      <c r="V38" s="475"/>
      <c r="W38" s="475"/>
      <c r="X38" s="475"/>
      <c r="Y38" s="475"/>
      <c r="Z38" s="475"/>
      <c r="AA38" s="475"/>
      <c r="AB38" s="475"/>
      <c r="AC38" s="475"/>
      <c r="AD38" s="475"/>
      <c r="AE38" s="475"/>
      <c r="AF38" s="475"/>
      <c r="AG38" s="475"/>
      <c r="AH38" s="475"/>
      <c r="AI38" s="475"/>
      <c r="AJ38" s="475"/>
      <c r="AK38" s="475"/>
      <c r="AL38" s="475"/>
      <c r="AM38" s="495"/>
      <c r="AN38" s="495"/>
      <c r="AO38" s="495"/>
      <c r="AP38" s="495"/>
      <c r="AQ38" s="852"/>
      <c r="AR38" s="853"/>
      <c r="AS38" s="853"/>
    </row>
    <row r="39" spans="1:45">
      <c r="A39" s="130" t="s">
        <v>212</v>
      </c>
      <c r="B39" s="495"/>
      <c r="C39" s="475"/>
      <c r="D39" s="475"/>
      <c r="E39" s="475"/>
      <c r="F39" s="475"/>
      <c r="G39" s="475"/>
      <c r="H39" s="475"/>
      <c r="I39" s="475"/>
      <c r="J39" s="475"/>
      <c r="K39" s="475"/>
      <c r="L39" s="475"/>
      <c r="M39" s="475"/>
      <c r="N39" s="475"/>
      <c r="O39" s="475"/>
      <c r="P39" s="475"/>
      <c r="Q39" s="475"/>
      <c r="R39" s="475"/>
      <c r="S39" s="475"/>
      <c r="T39" s="475"/>
      <c r="U39" s="475"/>
      <c r="V39" s="475"/>
      <c r="W39" s="475"/>
      <c r="X39" s="475"/>
      <c r="Y39" s="475"/>
      <c r="Z39" s="475"/>
      <c r="AA39" s="475"/>
      <c r="AB39" s="475"/>
      <c r="AC39" s="475"/>
      <c r="AD39" s="475"/>
      <c r="AE39" s="475"/>
      <c r="AF39" s="475"/>
      <c r="AG39" s="475"/>
      <c r="AH39" s="475"/>
      <c r="AI39" s="475"/>
      <c r="AJ39" s="475"/>
      <c r="AK39" s="475"/>
      <c r="AL39" s="475"/>
      <c r="AM39" s="495"/>
      <c r="AN39" s="495"/>
      <c r="AO39" s="495"/>
      <c r="AP39" s="495"/>
      <c r="AQ39" s="852"/>
      <c r="AR39" s="853"/>
      <c r="AS39" s="853"/>
    </row>
    <row r="40" spans="1:45">
      <c r="A40" s="494" t="s">
        <v>213</v>
      </c>
      <c r="B40" s="475"/>
      <c r="C40" s="475"/>
      <c r="D40" s="475"/>
      <c r="E40" s="475"/>
      <c r="F40" s="475"/>
      <c r="G40" s="475"/>
      <c r="H40" s="475"/>
      <c r="I40" s="475"/>
      <c r="J40" s="475"/>
      <c r="K40" s="475"/>
      <c r="L40" s="475"/>
      <c r="M40" s="475"/>
      <c r="N40" s="475"/>
      <c r="O40" s="475"/>
      <c r="P40" s="475"/>
      <c r="Q40" s="475"/>
      <c r="R40" s="475"/>
      <c r="S40" s="475"/>
      <c r="T40" s="475"/>
      <c r="U40" s="475"/>
      <c r="V40" s="475"/>
      <c r="W40" s="475"/>
      <c r="X40" s="475"/>
      <c r="Y40" s="475"/>
      <c r="Z40" s="475"/>
      <c r="AA40" s="475"/>
      <c r="AB40" s="475"/>
      <c r="AC40" s="475"/>
      <c r="AD40" s="475"/>
      <c r="AE40" s="475"/>
      <c r="AF40" s="475"/>
      <c r="AG40" s="475"/>
      <c r="AH40" s="475"/>
      <c r="AI40" s="475"/>
      <c r="AJ40" s="475"/>
      <c r="AK40" s="475"/>
      <c r="AL40" s="475"/>
      <c r="AM40" s="495"/>
      <c r="AN40" s="495"/>
      <c r="AO40" s="495"/>
      <c r="AP40" s="495"/>
      <c r="AQ40" s="852"/>
      <c r="AR40" s="853"/>
      <c r="AS40" s="853"/>
    </row>
    <row r="41" spans="1:45">
      <c r="A41" s="494" t="s">
        <v>214</v>
      </c>
      <c r="B41" s="475"/>
      <c r="C41" s="475"/>
      <c r="D41" s="475"/>
      <c r="E41" s="475"/>
      <c r="F41" s="475"/>
      <c r="G41" s="475"/>
      <c r="H41" s="475"/>
      <c r="I41" s="475"/>
      <c r="J41" s="475"/>
      <c r="K41" s="475"/>
      <c r="L41" s="475"/>
      <c r="M41" s="475"/>
      <c r="N41" s="475"/>
      <c r="O41" s="475"/>
      <c r="P41" s="475"/>
      <c r="Q41" s="475"/>
      <c r="R41" s="475"/>
      <c r="S41" s="475"/>
      <c r="T41" s="475"/>
      <c r="U41" s="475"/>
      <c r="V41" s="475"/>
      <c r="W41" s="475"/>
      <c r="X41" s="475"/>
      <c r="Y41" s="475"/>
      <c r="Z41" s="475"/>
      <c r="AA41" s="475"/>
      <c r="AB41" s="475"/>
      <c r="AC41" s="475"/>
      <c r="AD41" s="475"/>
      <c r="AE41" s="475"/>
      <c r="AF41" s="475"/>
      <c r="AG41" s="475"/>
      <c r="AH41" s="475"/>
      <c r="AI41" s="475"/>
      <c r="AJ41" s="475"/>
      <c r="AK41" s="475"/>
      <c r="AL41" s="475"/>
      <c r="AM41" s="495"/>
      <c r="AN41" s="495"/>
      <c r="AO41" s="495"/>
      <c r="AP41" s="495"/>
      <c r="AQ41" s="852"/>
      <c r="AR41" s="853"/>
      <c r="AS41" s="853"/>
    </row>
    <row r="42" spans="1:45">
      <c r="A42" s="494" t="s">
        <v>134</v>
      </c>
      <c r="B42" s="475"/>
      <c r="C42" s="475"/>
      <c r="D42" s="475"/>
      <c r="E42" s="475"/>
      <c r="F42" s="475"/>
      <c r="G42" s="475"/>
      <c r="H42" s="475"/>
      <c r="I42" s="475"/>
      <c r="J42" s="475"/>
      <c r="K42" s="475"/>
      <c r="L42" s="475"/>
      <c r="M42" s="475"/>
      <c r="N42" s="475"/>
      <c r="O42" s="475"/>
      <c r="P42" s="475"/>
      <c r="Q42" s="475"/>
      <c r="R42" s="475"/>
      <c r="S42" s="475"/>
      <c r="T42" s="475"/>
      <c r="U42" s="475"/>
      <c r="V42" s="475"/>
      <c r="W42" s="475"/>
      <c r="X42" s="475"/>
      <c r="Y42" s="475"/>
      <c r="Z42" s="475"/>
      <c r="AA42" s="475"/>
      <c r="AB42" s="475"/>
      <c r="AC42" s="475"/>
      <c r="AD42" s="475"/>
      <c r="AE42" s="475"/>
      <c r="AF42" s="475"/>
      <c r="AG42" s="475"/>
      <c r="AH42" s="475"/>
      <c r="AI42" s="475"/>
      <c r="AJ42" s="475"/>
      <c r="AK42" s="475"/>
      <c r="AL42" s="475"/>
      <c r="AM42" s="495"/>
      <c r="AN42" s="495"/>
      <c r="AO42" s="495"/>
      <c r="AP42" s="495"/>
      <c r="AQ42" s="852"/>
      <c r="AR42" s="853"/>
      <c r="AS42" s="853"/>
    </row>
    <row r="43" spans="1:45">
      <c r="A43" s="494" t="s">
        <v>215</v>
      </c>
      <c r="B43" s="475"/>
      <c r="C43" s="475"/>
      <c r="D43" s="475"/>
      <c r="E43" s="475"/>
      <c r="F43" s="475"/>
      <c r="G43" s="475"/>
      <c r="H43" s="475"/>
      <c r="I43" s="475"/>
      <c r="J43" s="475"/>
      <c r="K43" s="475"/>
      <c r="L43" s="475"/>
      <c r="M43" s="475"/>
      <c r="N43" s="475"/>
      <c r="O43" s="475"/>
      <c r="P43" s="475"/>
      <c r="Q43" s="475"/>
      <c r="R43" s="475"/>
      <c r="S43" s="475"/>
      <c r="T43" s="475"/>
      <c r="U43" s="475"/>
      <c r="V43" s="475"/>
      <c r="W43" s="475"/>
      <c r="X43" s="475"/>
      <c r="Y43" s="475"/>
      <c r="Z43" s="475"/>
      <c r="AA43" s="475"/>
      <c r="AB43" s="475"/>
      <c r="AC43" s="475"/>
      <c r="AD43" s="475"/>
      <c r="AE43" s="475"/>
      <c r="AF43" s="475"/>
      <c r="AG43" s="475"/>
      <c r="AH43" s="475"/>
      <c r="AI43" s="475"/>
      <c r="AJ43" s="475"/>
      <c r="AK43" s="475"/>
      <c r="AL43" s="475"/>
      <c r="AM43" s="495"/>
      <c r="AN43" s="495"/>
      <c r="AO43" s="495"/>
      <c r="AP43" s="495"/>
      <c r="AQ43" s="852"/>
      <c r="AR43" s="853"/>
      <c r="AS43" s="853"/>
    </row>
    <row r="44" spans="1:45">
      <c r="A44" s="494" t="s">
        <v>216</v>
      </c>
      <c r="B44" s="475"/>
      <c r="C44" s="475"/>
      <c r="D44" s="475"/>
      <c r="E44" s="475"/>
      <c r="F44" s="475"/>
      <c r="G44" s="475"/>
      <c r="H44" s="475"/>
      <c r="I44" s="475"/>
      <c r="J44" s="475"/>
      <c r="K44" s="475"/>
      <c r="L44" s="475"/>
      <c r="M44" s="475"/>
      <c r="N44" s="475"/>
      <c r="O44" s="475"/>
      <c r="P44" s="475"/>
      <c r="Q44" s="475"/>
      <c r="R44" s="475"/>
      <c r="S44" s="475"/>
      <c r="T44" s="475"/>
      <c r="U44" s="475"/>
      <c r="V44" s="475"/>
      <c r="W44" s="475"/>
      <c r="X44" s="475"/>
      <c r="Y44" s="475"/>
      <c r="Z44" s="475"/>
      <c r="AA44" s="475"/>
      <c r="AB44" s="475"/>
      <c r="AC44" s="475"/>
      <c r="AD44" s="475"/>
      <c r="AE44" s="475"/>
      <c r="AF44" s="475"/>
      <c r="AG44" s="475"/>
      <c r="AH44" s="475"/>
      <c r="AI44" s="475"/>
      <c r="AJ44" s="475"/>
      <c r="AK44" s="475"/>
      <c r="AL44" s="475"/>
      <c r="AM44" s="853"/>
      <c r="AN44" s="853"/>
      <c r="AO44" s="853"/>
      <c r="AP44" s="853"/>
      <c r="AQ44" s="852"/>
      <c r="AR44" s="853"/>
      <c r="AS44" s="853"/>
    </row>
    <row r="45" spans="1:45">
      <c r="A45" s="853"/>
      <c r="B45" s="853"/>
      <c r="C45" s="853"/>
      <c r="D45" s="853"/>
      <c r="E45" s="853"/>
      <c r="F45" s="853"/>
      <c r="G45" s="853"/>
      <c r="H45" s="853"/>
      <c r="I45" s="853"/>
      <c r="J45" s="853"/>
      <c r="K45" s="853"/>
      <c r="L45" s="853"/>
      <c r="M45" s="853"/>
      <c r="N45" s="853"/>
      <c r="O45" s="853"/>
      <c r="P45" s="853"/>
      <c r="Q45" s="853"/>
      <c r="R45" s="853"/>
      <c r="S45" s="853"/>
      <c r="T45" s="853"/>
      <c r="U45" s="853"/>
      <c r="V45" s="853"/>
      <c r="W45" s="853"/>
      <c r="X45" s="853"/>
      <c r="Y45" s="853"/>
      <c r="Z45" s="853"/>
      <c r="AA45" s="853"/>
      <c r="AB45" s="853"/>
      <c r="AC45" s="853"/>
      <c r="AD45" s="853"/>
      <c r="AE45" s="853"/>
      <c r="AF45" s="853"/>
      <c r="AG45" s="853"/>
      <c r="AH45" s="853"/>
      <c r="AI45" s="853"/>
      <c r="AJ45" s="853"/>
      <c r="AK45" s="853"/>
      <c r="AL45" s="853"/>
      <c r="AM45" s="853"/>
      <c r="AN45" s="853"/>
      <c r="AO45" s="853"/>
      <c r="AP45" s="853"/>
      <c r="AQ45" s="852"/>
      <c r="AR45" s="853"/>
      <c r="AS45" s="853"/>
    </row>
    <row r="46" spans="1:45">
      <c r="A46" s="851" t="s">
        <v>865</v>
      </c>
      <c r="B46" s="495"/>
      <c r="C46" s="495"/>
      <c r="D46" s="495"/>
      <c r="E46" s="495"/>
      <c r="F46" s="495"/>
      <c r="G46" s="495"/>
      <c r="H46" s="495"/>
      <c r="I46" s="495"/>
      <c r="J46" s="495"/>
      <c r="K46" s="495"/>
      <c r="L46" s="495"/>
      <c r="M46" s="495"/>
      <c r="N46" s="495"/>
      <c r="O46" s="495"/>
      <c r="P46" s="495"/>
      <c r="Q46" s="495"/>
      <c r="R46" s="495"/>
      <c r="S46" s="495"/>
      <c r="T46" s="495"/>
      <c r="U46" s="495"/>
      <c r="V46" s="495"/>
      <c r="W46" s="495"/>
      <c r="X46" s="495"/>
      <c r="Y46" s="495"/>
      <c r="Z46" s="495"/>
      <c r="AA46" s="495"/>
      <c r="AB46" s="495"/>
      <c r="AC46" s="495"/>
      <c r="AD46" s="495"/>
      <c r="AE46" s="495"/>
      <c r="AF46" s="495"/>
      <c r="AG46" s="495"/>
      <c r="AH46" s="495"/>
      <c r="AI46" s="495"/>
      <c r="AJ46" s="495"/>
      <c r="AK46" s="495"/>
      <c r="AL46" s="495"/>
      <c r="AM46" s="853"/>
      <c r="AN46" s="853"/>
      <c r="AO46" s="853"/>
      <c r="AP46" s="853"/>
      <c r="AQ46" s="852"/>
      <c r="AR46" s="853"/>
      <c r="AS46" s="853"/>
    </row>
    <row r="47" spans="1:45">
      <c r="A47" s="496"/>
      <c r="B47" s="495"/>
      <c r="C47" s="495"/>
      <c r="D47" s="495"/>
      <c r="E47" s="495"/>
      <c r="F47" s="495"/>
      <c r="G47" s="495"/>
      <c r="H47" s="495"/>
      <c r="I47" s="495"/>
      <c r="J47" s="495"/>
      <c r="K47" s="495"/>
      <c r="L47" s="495"/>
      <c r="M47" s="495"/>
      <c r="N47" s="495"/>
      <c r="O47" s="495"/>
      <c r="P47" s="495"/>
      <c r="Q47" s="495"/>
      <c r="R47" s="495"/>
      <c r="S47" s="495"/>
      <c r="T47" s="495"/>
      <c r="U47" s="495"/>
      <c r="V47" s="495"/>
      <c r="W47" s="495"/>
      <c r="X47" s="495"/>
      <c r="Y47" s="495"/>
      <c r="Z47" s="495"/>
      <c r="AA47" s="495"/>
      <c r="AB47" s="495"/>
      <c r="AC47" s="495"/>
      <c r="AD47" s="495"/>
      <c r="AE47" s="495"/>
      <c r="AF47" s="495"/>
      <c r="AG47" s="495"/>
      <c r="AH47" s="495"/>
      <c r="AI47" s="495"/>
      <c r="AJ47" s="495"/>
      <c r="AK47" s="495"/>
      <c r="AL47" s="495"/>
      <c r="AM47" s="853"/>
      <c r="AN47" s="853"/>
      <c r="AO47" s="853"/>
      <c r="AP47" s="853"/>
      <c r="AQ47" s="852"/>
      <c r="AR47" s="853"/>
      <c r="AS47" s="853"/>
    </row>
    <row r="48" spans="1:45">
      <c r="A48" s="496"/>
      <c r="B48" s="495"/>
      <c r="C48" s="495"/>
      <c r="D48" s="495"/>
      <c r="E48" s="495"/>
      <c r="F48" s="495"/>
      <c r="G48" s="495"/>
      <c r="H48" s="495"/>
      <c r="I48" s="495"/>
      <c r="J48" s="495"/>
      <c r="K48" s="495"/>
      <c r="L48" s="495"/>
      <c r="M48" s="495"/>
      <c r="N48" s="495"/>
      <c r="O48" s="495"/>
      <c r="P48" s="495"/>
      <c r="Q48" s="495"/>
      <c r="R48" s="495"/>
      <c r="S48" s="495"/>
      <c r="T48" s="495"/>
      <c r="U48" s="495"/>
      <c r="V48" s="495"/>
      <c r="W48" s="495"/>
      <c r="X48" s="495"/>
      <c r="Y48" s="495"/>
      <c r="Z48" s="495"/>
      <c r="AA48" s="495"/>
      <c r="AB48" s="495"/>
      <c r="AC48" s="495"/>
      <c r="AD48" s="495"/>
      <c r="AE48" s="495"/>
      <c r="AF48" s="495"/>
      <c r="AG48" s="495"/>
      <c r="AH48" s="495"/>
      <c r="AI48" s="495"/>
      <c r="AJ48" s="495"/>
      <c r="AK48" s="495"/>
      <c r="AL48" s="495"/>
      <c r="AM48" s="853"/>
      <c r="AN48" s="853"/>
      <c r="AO48" s="853"/>
      <c r="AP48" s="853"/>
      <c r="AQ48" s="852"/>
      <c r="AR48" s="853"/>
      <c r="AS48" s="853"/>
    </row>
    <row r="49" spans="1:45">
      <c r="A49" s="496"/>
      <c r="B49" s="514"/>
      <c r="C49" s="495"/>
      <c r="D49" s="495"/>
      <c r="E49" s="495"/>
      <c r="F49" s="495"/>
      <c r="G49" s="495"/>
      <c r="H49" s="495"/>
      <c r="I49" s="495"/>
      <c r="J49" s="495"/>
      <c r="K49" s="495"/>
      <c r="L49" s="495"/>
      <c r="M49" s="495"/>
      <c r="N49" s="495"/>
      <c r="O49" s="495"/>
      <c r="P49" s="495"/>
      <c r="Q49" s="495"/>
      <c r="R49" s="495"/>
      <c r="S49" s="495"/>
      <c r="T49" s="495"/>
      <c r="U49" s="495"/>
      <c r="V49" s="495"/>
      <c r="W49" s="495"/>
      <c r="X49" s="495"/>
      <c r="Y49" s="495"/>
      <c r="Z49" s="495"/>
      <c r="AA49" s="495"/>
      <c r="AB49" s="495"/>
      <c r="AC49" s="495"/>
      <c r="AD49" s="495"/>
      <c r="AE49" s="495"/>
      <c r="AF49" s="495"/>
      <c r="AG49" s="495"/>
      <c r="AH49" s="495"/>
      <c r="AI49" s="495"/>
      <c r="AJ49" s="495"/>
      <c r="AK49" s="495"/>
      <c r="AL49" s="495"/>
      <c r="AM49" s="853"/>
      <c r="AN49" s="853"/>
      <c r="AO49" s="853"/>
      <c r="AP49" s="853"/>
      <c r="AQ49" s="852"/>
      <c r="AR49" s="853"/>
      <c r="AS49" s="853"/>
    </row>
    <row r="50" spans="1:45">
      <c r="A50" s="853"/>
      <c r="B50" s="853"/>
      <c r="C50" s="853"/>
      <c r="D50" s="853"/>
      <c r="E50" s="853"/>
      <c r="F50" s="853"/>
      <c r="G50" s="853"/>
      <c r="H50" s="853"/>
      <c r="I50" s="853"/>
      <c r="J50" s="853"/>
      <c r="K50" s="853"/>
      <c r="L50" s="853"/>
      <c r="M50" s="853"/>
      <c r="N50" s="853"/>
      <c r="O50" s="853"/>
      <c r="P50" s="853"/>
      <c r="Q50" s="853"/>
      <c r="R50" s="853"/>
      <c r="S50" s="853"/>
      <c r="T50" s="853"/>
      <c r="U50" s="853"/>
      <c r="V50" s="853"/>
      <c r="W50" s="853"/>
      <c r="X50" s="853"/>
      <c r="Y50" s="853"/>
      <c r="Z50" s="853"/>
      <c r="AA50" s="853"/>
      <c r="AB50" s="853"/>
      <c r="AC50" s="853"/>
      <c r="AD50" s="853"/>
      <c r="AE50" s="853"/>
      <c r="AF50" s="853"/>
      <c r="AG50" s="853"/>
      <c r="AH50" s="853"/>
      <c r="AI50" s="853"/>
      <c r="AJ50" s="853"/>
      <c r="AK50" s="853"/>
      <c r="AL50" s="853"/>
      <c r="AM50" s="853"/>
      <c r="AN50" s="853"/>
      <c r="AO50" s="853"/>
      <c r="AP50" s="853"/>
      <c r="AQ50" s="852"/>
      <c r="AR50" s="853"/>
      <c r="AS50" s="853"/>
    </row>
    <row r="51" spans="1:45">
      <c r="A51" s="853"/>
      <c r="B51" s="853"/>
      <c r="C51" s="853"/>
      <c r="D51" s="853"/>
      <c r="E51" s="853"/>
      <c r="F51" s="853"/>
      <c r="G51" s="853"/>
      <c r="H51" s="853"/>
      <c r="I51" s="853"/>
      <c r="J51" s="853"/>
      <c r="K51" s="853"/>
      <c r="L51" s="853"/>
      <c r="M51" s="853"/>
      <c r="N51" s="853"/>
      <c r="O51" s="853"/>
      <c r="P51" s="853"/>
      <c r="Q51" s="853"/>
      <c r="R51" s="853"/>
      <c r="S51" s="853"/>
      <c r="T51" s="853"/>
      <c r="U51" s="853"/>
      <c r="V51" s="853"/>
      <c r="W51" s="853"/>
      <c r="X51" s="853"/>
      <c r="Y51" s="853"/>
      <c r="Z51" s="853"/>
      <c r="AA51" s="853"/>
      <c r="AB51" s="853"/>
      <c r="AC51" s="853"/>
      <c r="AD51" s="853"/>
      <c r="AE51" s="853"/>
      <c r="AF51" s="853"/>
      <c r="AG51" s="853"/>
      <c r="AH51" s="853"/>
      <c r="AI51" s="853"/>
      <c r="AJ51" s="853"/>
      <c r="AK51" s="853"/>
      <c r="AL51" s="853"/>
      <c r="AM51" s="853"/>
      <c r="AN51" s="853"/>
      <c r="AO51" s="853"/>
      <c r="AP51" s="853"/>
      <c r="AQ51" s="852"/>
      <c r="AR51" s="853"/>
      <c r="AS51" s="853"/>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Feuil24"/>
  <dimension ref="A1:H43"/>
  <sheetViews>
    <sheetView showGridLines="0" workbookViewId="0"/>
  </sheetViews>
  <sheetFormatPr baseColWidth="10" defaultColWidth="11.5" defaultRowHeight="11.25"/>
  <cols>
    <col min="1" max="1" width="18.6640625" style="818" customWidth="1"/>
    <col min="2" max="2" width="13.6640625" style="818" customWidth="1"/>
    <col min="3" max="5" width="18.6640625" style="818" customWidth="1"/>
    <col min="6" max="16384" width="11.5" style="818"/>
  </cols>
  <sheetData>
    <row r="1" spans="1:8" ht="12.75">
      <c r="A1" s="131" t="s">
        <v>717</v>
      </c>
      <c r="B1" s="132"/>
      <c r="C1" s="133"/>
      <c r="D1" s="94"/>
      <c r="E1" s="94"/>
    </row>
    <row r="2" spans="1:8">
      <c r="A2" s="134"/>
      <c r="B2" s="132"/>
      <c r="C2" s="133"/>
      <c r="D2" s="133"/>
      <c r="E2" s="94"/>
    </row>
    <row r="3" spans="1:8" ht="33.75">
      <c r="A3" s="527" t="s">
        <v>217</v>
      </c>
      <c r="B3" s="528" t="s">
        <v>218</v>
      </c>
      <c r="C3" s="529" t="s">
        <v>219</v>
      </c>
      <c r="D3" s="530" t="s">
        <v>715</v>
      </c>
      <c r="E3" s="531" t="s">
        <v>220</v>
      </c>
      <c r="H3" s="471"/>
    </row>
    <row r="4" spans="1:8">
      <c r="A4" s="523">
        <v>1</v>
      </c>
      <c r="B4" s="524" t="s">
        <v>221</v>
      </c>
      <c r="C4" s="532">
        <v>230095.15100000001</v>
      </c>
      <c r="D4" s="533">
        <v>3518.4190000000235</v>
      </c>
      <c r="E4" s="534">
        <f t="shared" ref="E4:E33" si="0">C4/1480350.993</f>
        <v>0.15543283456965939</v>
      </c>
    </row>
    <row r="5" spans="1:8">
      <c r="A5" s="523">
        <v>2</v>
      </c>
      <c r="B5" s="524" t="s">
        <v>222</v>
      </c>
      <c r="C5" s="532">
        <v>208744.98199999999</v>
      </c>
      <c r="D5" s="533">
        <v>23611.828999999998</v>
      </c>
      <c r="E5" s="534">
        <f t="shared" si="0"/>
        <v>0.14101046507691301</v>
      </c>
    </row>
    <row r="6" spans="1:8">
      <c r="A6" s="523">
        <v>3</v>
      </c>
      <c r="B6" s="524" t="s">
        <v>223</v>
      </c>
      <c r="C6" s="532">
        <v>178618.995</v>
      </c>
      <c r="D6" s="533">
        <v>11292.049999999988</v>
      </c>
      <c r="E6" s="534">
        <f t="shared" si="0"/>
        <v>0.1206598947443</v>
      </c>
    </row>
    <row r="7" spans="1:8">
      <c r="A7" s="523">
        <v>4</v>
      </c>
      <c r="B7" s="524" t="s">
        <v>224</v>
      </c>
      <c r="C7" s="532">
        <v>130137.10799999999</v>
      </c>
      <c r="D7" s="533">
        <v>289.56299999999464</v>
      </c>
      <c r="E7" s="534">
        <f t="shared" si="0"/>
        <v>8.7909629956251858E-2</v>
      </c>
    </row>
    <row r="8" spans="1:8">
      <c r="A8" s="523">
        <v>5</v>
      </c>
      <c r="B8" s="524" t="s">
        <v>225</v>
      </c>
      <c r="C8" s="532">
        <v>87970.645999999993</v>
      </c>
      <c r="D8" s="533">
        <v>-2397.2760000000126</v>
      </c>
      <c r="E8" s="534">
        <f t="shared" si="0"/>
        <v>5.9425532468974397E-2</v>
      </c>
    </row>
    <row r="9" spans="1:8">
      <c r="A9" s="523">
        <v>6</v>
      </c>
      <c r="B9" s="524" t="s">
        <v>226</v>
      </c>
      <c r="C9" s="532">
        <v>83119.032000000007</v>
      </c>
      <c r="D9" s="533">
        <v>1228.8870000000024</v>
      </c>
      <c r="E9" s="534">
        <f t="shared" si="0"/>
        <v>5.6148192147022803E-2</v>
      </c>
    </row>
    <row r="10" spans="1:8">
      <c r="A10" s="523">
        <v>7</v>
      </c>
      <c r="B10" s="524" t="s">
        <v>227</v>
      </c>
      <c r="C10" s="532">
        <v>66957.351999999999</v>
      </c>
      <c r="D10" s="533">
        <v>5512.0840000000026</v>
      </c>
      <c r="E10" s="534">
        <f t="shared" si="0"/>
        <v>4.5230727250912178E-2</v>
      </c>
    </row>
    <row r="11" spans="1:8">
      <c r="A11" s="523">
        <v>8</v>
      </c>
      <c r="B11" s="524" t="s">
        <v>228</v>
      </c>
      <c r="C11" s="532">
        <v>59336.591</v>
      </c>
      <c r="D11" s="533">
        <v>-438.03899999999703</v>
      </c>
      <c r="E11" s="534">
        <f t="shared" si="0"/>
        <v>4.0082785285773102E-2</v>
      </c>
    </row>
    <row r="12" spans="1:8">
      <c r="A12" s="523">
        <v>9</v>
      </c>
      <c r="B12" s="524" t="s">
        <v>229</v>
      </c>
      <c r="C12" s="532">
        <v>36077.218999999997</v>
      </c>
      <c r="D12" s="533">
        <v>-1551.0060000000012</v>
      </c>
      <c r="E12" s="534">
        <f t="shared" si="0"/>
        <v>2.4370719627031044E-2</v>
      </c>
    </row>
    <row r="13" spans="1:8">
      <c r="A13" s="523">
        <v>10</v>
      </c>
      <c r="B13" s="524" t="s">
        <v>230</v>
      </c>
      <c r="C13" s="532">
        <v>29075.075000000001</v>
      </c>
      <c r="D13" s="533">
        <v>368.97300000000178</v>
      </c>
      <c r="E13" s="534">
        <f t="shared" si="0"/>
        <v>1.9640663016733628E-2</v>
      </c>
    </row>
    <row r="14" spans="1:8">
      <c r="A14" s="523">
        <v>11</v>
      </c>
      <c r="B14" s="524" t="s">
        <v>232</v>
      </c>
      <c r="C14" s="532">
        <v>23560.6</v>
      </c>
      <c r="D14" s="533">
        <v>1023.8050000000003</v>
      </c>
      <c r="E14" s="534">
        <f t="shared" si="0"/>
        <v>1.5915549833390087E-2</v>
      </c>
    </row>
    <row r="15" spans="1:8">
      <c r="A15" s="523">
        <v>12</v>
      </c>
      <c r="B15" s="524" t="s">
        <v>231</v>
      </c>
      <c r="C15" s="532">
        <v>23377.011999999999</v>
      </c>
      <c r="D15" s="533">
        <v>203.48899999999776</v>
      </c>
      <c r="E15" s="534">
        <f t="shared" si="0"/>
        <v>1.5791533298887044E-2</v>
      </c>
    </row>
    <row r="16" spans="1:8">
      <c r="A16" s="523">
        <v>13</v>
      </c>
      <c r="B16" s="524" t="s">
        <v>233</v>
      </c>
      <c r="C16" s="532">
        <v>20707.744999999999</v>
      </c>
      <c r="D16" s="533">
        <v>260.6820000000007</v>
      </c>
      <c r="E16" s="534">
        <f t="shared" si="0"/>
        <v>1.3988402141058988E-2</v>
      </c>
    </row>
    <row r="17" spans="1:5">
      <c r="A17" s="523">
        <v>14</v>
      </c>
      <c r="B17" s="524" t="s">
        <v>234</v>
      </c>
      <c r="C17" s="532">
        <v>20071.896000000001</v>
      </c>
      <c r="D17" s="533">
        <v>-299.70499999999811</v>
      </c>
      <c r="E17" s="534">
        <f t="shared" si="0"/>
        <v>1.3558876303601062E-2</v>
      </c>
    </row>
    <row r="18" spans="1:5">
      <c r="A18" s="523">
        <v>15</v>
      </c>
      <c r="B18" s="524" t="s">
        <v>235</v>
      </c>
      <c r="C18" s="532">
        <v>19812.302</v>
      </c>
      <c r="D18" s="533">
        <v>3082.2429999999986</v>
      </c>
      <c r="E18" s="534">
        <f t="shared" si="0"/>
        <v>1.3383516540120969E-2</v>
      </c>
    </row>
    <row r="19" spans="1:5">
      <c r="A19" s="523">
        <v>16</v>
      </c>
      <c r="B19" s="524" t="s">
        <v>236</v>
      </c>
      <c r="C19" s="532">
        <v>13932.91</v>
      </c>
      <c r="D19" s="533">
        <v>-526.4989999999998</v>
      </c>
      <c r="E19" s="534">
        <f t="shared" si="0"/>
        <v>9.4118962772229524E-3</v>
      </c>
    </row>
    <row r="20" spans="1:5">
      <c r="A20" s="523">
        <v>17</v>
      </c>
      <c r="B20" s="524" t="s">
        <v>238</v>
      </c>
      <c r="C20" s="532">
        <v>13341.235000000001</v>
      </c>
      <c r="D20" s="533">
        <v>167.34300000000076</v>
      </c>
      <c r="E20" s="534">
        <f t="shared" si="0"/>
        <v>9.0122106602322522E-3</v>
      </c>
    </row>
    <row r="21" spans="1:5">
      <c r="A21" s="523">
        <v>18</v>
      </c>
      <c r="B21" s="524" t="s">
        <v>239</v>
      </c>
      <c r="C21" s="532">
        <v>12194.811</v>
      </c>
      <c r="D21" s="533">
        <v>163.89699999999903</v>
      </c>
      <c r="E21" s="534">
        <f t="shared" si="0"/>
        <v>8.2377835105758596E-3</v>
      </c>
    </row>
    <row r="22" spans="1:5">
      <c r="A22" s="523">
        <v>19</v>
      </c>
      <c r="B22" s="524" t="s">
        <v>237</v>
      </c>
      <c r="C22" s="532">
        <v>12124.014999999999</v>
      </c>
      <c r="D22" s="533">
        <v>-1520.7180000000008</v>
      </c>
      <c r="E22" s="534">
        <f t="shared" si="0"/>
        <v>8.1899597172087682E-3</v>
      </c>
    </row>
    <row r="23" spans="1:5">
      <c r="A23" s="523">
        <v>20</v>
      </c>
      <c r="B23" s="524" t="s">
        <v>240</v>
      </c>
      <c r="C23" s="532">
        <v>11877.009</v>
      </c>
      <c r="D23" s="533">
        <v>38.216000000000349</v>
      </c>
      <c r="E23" s="534">
        <f t="shared" si="0"/>
        <v>8.0231033424922361E-3</v>
      </c>
    </row>
    <row r="24" spans="1:5">
      <c r="A24" s="523">
        <v>21</v>
      </c>
      <c r="B24" s="524" t="s">
        <v>241</v>
      </c>
      <c r="C24" s="532">
        <v>11511.26</v>
      </c>
      <c r="D24" s="533">
        <v>405.08599999999933</v>
      </c>
      <c r="E24" s="534">
        <f t="shared" si="0"/>
        <v>7.7760342340649213E-3</v>
      </c>
    </row>
    <row r="25" spans="1:5">
      <c r="A25" s="523">
        <v>22</v>
      </c>
      <c r="B25" s="524" t="s">
        <v>243</v>
      </c>
      <c r="C25" s="532">
        <v>10463.036</v>
      </c>
      <c r="D25" s="533">
        <v>257.92699999999968</v>
      </c>
      <c r="E25" s="534">
        <f t="shared" si="0"/>
        <v>7.0679427037747119E-3</v>
      </c>
    </row>
    <row r="26" spans="1:5">
      <c r="A26" s="523">
        <v>23</v>
      </c>
      <c r="B26" s="524" t="s">
        <v>242</v>
      </c>
      <c r="C26" s="532">
        <v>10279.598</v>
      </c>
      <c r="D26" s="533">
        <v>-57.341000000000349</v>
      </c>
      <c r="E26" s="534">
        <f t="shared" si="0"/>
        <v>6.9440274965924921E-3</v>
      </c>
    </row>
    <row r="27" spans="1:5">
      <c r="A27" s="523">
        <v>24</v>
      </c>
      <c r="B27" s="524" t="s">
        <v>244</v>
      </c>
      <c r="C27" s="532">
        <v>9950.143</v>
      </c>
      <c r="D27" s="533">
        <v>31.814000000000306</v>
      </c>
      <c r="E27" s="534">
        <f t="shared" si="0"/>
        <v>6.7214755467117793E-3</v>
      </c>
    </row>
    <row r="28" spans="1:5">
      <c r="A28" s="857">
        <v>25</v>
      </c>
      <c r="B28" s="858" t="s">
        <v>246</v>
      </c>
      <c r="C28" s="859">
        <v>8196.9240000000009</v>
      </c>
      <c r="D28" s="860">
        <v>830.40700000000106</v>
      </c>
      <c r="E28" s="861">
        <f t="shared" si="0"/>
        <v>5.5371489861256173E-3</v>
      </c>
    </row>
    <row r="29" spans="1:5" ht="22.5">
      <c r="A29" s="523">
        <v>26</v>
      </c>
      <c r="B29" s="524" t="s">
        <v>245</v>
      </c>
      <c r="C29" s="532">
        <v>7883.4520000000002</v>
      </c>
      <c r="D29" s="533">
        <v>190.5010000000002</v>
      </c>
      <c r="E29" s="534">
        <f t="shared" si="0"/>
        <v>5.3253938000364489E-3</v>
      </c>
    </row>
    <row r="30" spans="1:5">
      <c r="A30" s="523">
        <v>27</v>
      </c>
      <c r="B30" s="524" t="s">
        <v>714</v>
      </c>
      <c r="C30" s="532">
        <f>6928.306</f>
        <v>6928.3059999999996</v>
      </c>
      <c r="D30" s="533" t="s">
        <v>716</v>
      </c>
      <c r="E30" s="534">
        <f t="shared" si="0"/>
        <v>4.680177898864016E-3</v>
      </c>
    </row>
    <row r="31" spans="1:5">
      <c r="A31" s="523">
        <v>28</v>
      </c>
      <c r="B31" s="524" t="s">
        <v>248</v>
      </c>
      <c r="C31" s="532">
        <v>6794.9049999999997</v>
      </c>
      <c r="D31" s="533">
        <v>-96.900000000000546</v>
      </c>
      <c r="E31" s="534">
        <f t="shared" si="0"/>
        <v>4.5900634593623027E-3</v>
      </c>
    </row>
    <row r="32" spans="1:5">
      <c r="A32" s="523">
        <v>29</v>
      </c>
      <c r="B32" s="524" t="s">
        <v>247</v>
      </c>
      <c r="C32" s="532">
        <v>6718.5349999999999</v>
      </c>
      <c r="D32" s="533">
        <v>-583.59500000000025</v>
      </c>
      <c r="E32" s="534">
        <f t="shared" si="0"/>
        <v>4.538474342753388E-3</v>
      </c>
    </row>
    <row r="33" spans="1:5">
      <c r="A33" s="525">
        <v>30</v>
      </c>
      <c r="B33" s="526" t="s">
        <v>249</v>
      </c>
      <c r="C33" s="535">
        <v>6605.277</v>
      </c>
      <c r="D33" s="536">
        <v>68.422999999999774</v>
      </c>
      <c r="E33" s="537">
        <f t="shared" si="0"/>
        <v>4.4619668114074078E-3</v>
      </c>
    </row>
    <row r="34" spans="1:5">
      <c r="A34" s="862"/>
      <c r="B34" s="524"/>
      <c r="C34" s="863"/>
      <c r="D34" s="533"/>
      <c r="E34" s="864"/>
    </row>
    <row r="35" spans="1:5">
      <c r="A35" s="94" t="s">
        <v>250</v>
      </c>
      <c r="B35" s="94"/>
      <c r="C35" s="94"/>
      <c r="D35" s="94"/>
      <c r="E35" s="94"/>
    </row>
    <row r="36" spans="1:5">
      <c r="A36" s="94" t="s">
        <v>251</v>
      </c>
      <c r="B36" s="97"/>
      <c r="C36" s="94"/>
      <c r="D36" s="94"/>
      <c r="E36" s="94"/>
    </row>
    <row r="37" spans="1:5">
      <c r="A37" s="94" t="s">
        <v>252</v>
      </c>
      <c r="B37" s="97"/>
      <c r="C37" s="94"/>
      <c r="D37" s="94"/>
      <c r="E37" s="94"/>
    </row>
    <row r="38" spans="1:5">
      <c r="A38" s="94" t="s">
        <v>211</v>
      </c>
      <c r="B38" s="97"/>
      <c r="C38" s="94"/>
      <c r="D38" s="94"/>
      <c r="E38" s="94"/>
    </row>
    <row r="39" spans="1:5">
      <c r="A39" s="94" t="s">
        <v>212</v>
      </c>
      <c r="B39" s="97"/>
      <c r="C39" s="94"/>
      <c r="D39" s="94"/>
      <c r="E39" s="94"/>
    </row>
    <row r="40" spans="1:5">
      <c r="A40" s="94" t="s">
        <v>253</v>
      </c>
      <c r="B40" s="94"/>
      <c r="C40" s="94"/>
      <c r="D40" s="94"/>
      <c r="E40" s="94"/>
    </row>
    <row r="41" spans="1:5">
      <c r="A41" s="220" t="s">
        <v>846</v>
      </c>
      <c r="B41" s="135"/>
      <c r="C41" s="97"/>
      <c r="D41" s="97"/>
      <c r="E41" s="97"/>
    </row>
    <row r="42" spans="1:5">
      <c r="A42" s="97"/>
      <c r="B42" s="97"/>
      <c r="C42" s="97"/>
      <c r="D42" s="97"/>
      <c r="E42" s="97"/>
    </row>
    <row r="43" spans="1:5">
      <c r="A43" s="97"/>
      <c r="B43" s="97"/>
      <c r="C43" s="97"/>
      <c r="D43" s="97"/>
      <c r="E43" s="97"/>
    </row>
  </sheetData>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Feuil25"/>
  <dimension ref="A1:AQ26"/>
  <sheetViews>
    <sheetView showGridLines="0" workbookViewId="0">
      <pane xSplit="1" ySplit="1" topLeftCell="V2" activePane="bottomRight" state="frozen"/>
      <selection pane="topRight"/>
      <selection pane="bottomLeft"/>
      <selection pane="bottomRight" activeCell="A22" sqref="A22"/>
    </sheetView>
  </sheetViews>
  <sheetFormatPr baseColWidth="10" defaultColWidth="11.5" defaultRowHeight="11.25"/>
  <cols>
    <col min="1" max="1" width="35.83203125" style="818" customWidth="1"/>
    <col min="2" max="43" width="7.1640625" style="818" customWidth="1"/>
    <col min="44" max="16384" width="11.5" style="818"/>
  </cols>
  <sheetData>
    <row r="1" spans="1:43" ht="12.75">
      <c r="A1" s="93" t="s">
        <v>710</v>
      </c>
      <c r="B1" s="136"/>
      <c r="C1" s="136"/>
      <c r="D1" s="136"/>
      <c r="E1" s="136"/>
      <c r="F1" s="137"/>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c r="AL1" s="865"/>
      <c r="AM1" s="865"/>
      <c r="AN1" s="865"/>
      <c r="AO1" s="865"/>
      <c r="AP1" s="865"/>
      <c r="AQ1" s="835"/>
    </row>
    <row r="2" spans="1:43">
      <c r="A2" s="136"/>
      <c r="B2" s="136"/>
      <c r="C2" s="136"/>
      <c r="D2" s="136"/>
      <c r="E2" s="136"/>
      <c r="F2" s="136"/>
      <c r="G2" s="136"/>
      <c r="H2" s="136"/>
      <c r="I2" s="136"/>
      <c r="J2" s="136"/>
      <c r="K2" s="136"/>
      <c r="L2" s="136"/>
      <c r="M2" s="136"/>
      <c r="N2" s="136"/>
      <c r="O2" s="136"/>
      <c r="P2" s="136"/>
      <c r="Q2" s="136"/>
      <c r="R2" s="136"/>
      <c r="S2" s="136"/>
      <c r="T2" s="136"/>
      <c r="U2" s="136"/>
      <c r="V2" s="136"/>
      <c r="W2" s="136"/>
      <c r="X2" s="136"/>
      <c r="Y2" s="136"/>
      <c r="Z2" s="136"/>
      <c r="AA2" s="136"/>
      <c r="AB2" s="136"/>
      <c r="AC2" s="136"/>
      <c r="AD2" s="136"/>
      <c r="AE2" s="136"/>
      <c r="AF2" s="136"/>
      <c r="AG2" s="136"/>
      <c r="AH2" s="136"/>
      <c r="AI2" s="136"/>
      <c r="AJ2" s="136"/>
      <c r="AK2" s="136"/>
      <c r="AL2" s="865"/>
      <c r="AM2" s="865"/>
      <c r="AN2" s="865"/>
      <c r="AO2" s="865"/>
      <c r="AP2" s="835"/>
      <c r="AQ2" s="99" t="s">
        <v>691</v>
      </c>
    </row>
    <row r="3" spans="1:43" ht="22.5">
      <c r="A3" s="555"/>
      <c r="B3" s="556">
        <v>1980</v>
      </c>
      <c r="C3" s="557">
        <v>1981</v>
      </c>
      <c r="D3" s="557">
        <v>1982</v>
      </c>
      <c r="E3" s="557">
        <v>1983</v>
      </c>
      <c r="F3" s="557">
        <v>1984</v>
      </c>
      <c r="G3" s="557">
        <v>1985</v>
      </c>
      <c r="H3" s="557">
        <v>1986</v>
      </c>
      <c r="I3" s="557">
        <v>1987</v>
      </c>
      <c r="J3" s="557">
        <v>1988</v>
      </c>
      <c r="K3" s="557">
        <v>1989</v>
      </c>
      <c r="L3" s="557" t="s">
        <v>254</v>
      </c>
      <c r="M3" s="557">
        <v>1991</v>
      </c>
      <c r="N3" s="557">
        <v>1992</v>
      </c>
      <c r="O3" s="557">
        <v>1993</v>
      </c>
      <c r="P3" s="557">
        <v>1994</v>
      </c>
      <c r="Q3" s="557">
        <v>1995</v>
      </c>
      <c r="R3" s="557">
        <v>1996</v>
      </c>
      <c r="S3" s="557">
        <v>1997</v>
      </c>
      <c r="T3" s="557">
        <v>1998</v>
      </c>
      <c r="U3" s="557" t="s">
        <v>255</v>
      </c>
      <c r="V3" s="557">
        <v>2000</v>
      </c>
      <c r="W3" s="557">
        <v>2001</v>
      </c>
      <c r="X3" s="557">
        <v>2002</v>
      </c>
      <c r="Y3" s="557">
        <v>2003</v>
      </c>
      <c r="Z3" s="557">
        <v>2004</v>
      </c>
      <c r="AA3" s="557">
        <v>2005</v>
      </c>
      <c r="AB3" s="557">
        <v>2006</v>
      </c>
      <c r="AC3" s="557">
        <v>2007</v>
      </c>
      <c r="AD3" s="557">
        <v>2008</v>
      </c>
      <c r="AE3" s="557">
        <v>2009</v>
      </c>
      <c r="AF3" s="557">
        <v>2010</v>
      </c>
      <c r="AG3" s="557">
        <v>2011</v>
      </c>
      <c r="AH3" s="557">
        <v>2012</v>
      </c>
      <c r="AI3" s="557">
        <v>2013</v>
      </c>
      <c r="AJ3" s="557">
        <v>2014</v>
      </c>
      <c r="AK3" s="557">
        <v>2015</v>
      </c>
      <c r="AL3" s="557">
        <v>2016</v>
      </c>
      <c r="AM3" s="557">
        <v>2017</v>
      </c>
      <c r="AN3" s="557">
        <v>2018</v>
      </c>
      <c r="AO3" s="557">
        <v>2019</v>
      </c>
      <c r="AP3" s="557">
        <v>2020</v>
      </c>
      <c r="AQ3" s="558">
        <v>2021</v>
      </c>
    </row>
    <row r="4" spans="1:43">
      <c r="A4" s="143" t="s">
        <v>256</v>
      </c>
      <c r="B4" s="582"/>
      <c r="C4" s="582"/>
      <c r="D4" s="582"/>
      <c r="E4" s="582"/>
      <c r="F4" s="582"/>
      <c r="G4" s="582"/>
      <c r="H4" s="582"/>
      <c r="I4" s="582"/>
      <c r="J4" s="582"/>
      <c r="K4" s="582"/>
      <c r="L4" s="582"/>
      <c r="M4" s="582"/>
      <c r="N4" s="582"/>
      <c r="O4" s="582"/>
      <c r="P4" s="582"/>
      <c r="Q4" s="582"/>
      <c r="R4" s="582"/>
      <c r="S4" s="582"/>
      <c r="T4" s="582"/>
      <c r="U4" s="582"/>
      <c r="V4" s="582"/>
      <c r="W4" s="582"/>
      <c r="X4" s="582"/>
      <c r="Y4" s="582"/>
      <c r="Z4" s="582"/>
      <c r="AA4" s="582"/>
      <c r="AB4" s="582"/>
      <c r="AC4" s="582"/>
      <c r="AD4" s="582"/>
      <c r="AE4" s="582"/>
      <c r="AF4" s="582"/>
      <c r="AG4" s="582"/>
      <c r="AH4" s="582"/>
      <c r="AI4" s="582"/>
      <c r="AJ4" s="582"/>
      <c r="AK4" s="582"/>
      <c r="AL4" s="582"/>
      <c r="AM4" s="582"/>
      <c r="AN4" s="582"/>
      <c r="AO4" s="582"/>
      <c r="AP4" s="582"/>
      <c r="AQ4" s="583"/>
    </row>
    <row r="5" spans="1:43">
      <c r="A5" s="144" t="s">
        <v>257</v>
      </c>
      <c r="B5" s="559">
        <v>183840</v>
      </c>
      <c r="C5" s="559">
        <v>192740</v>
      </c>
      <c r="D5" s="559">
        <v>199590</v>
      </c>
      <c r="E5" s="559">
        <v>205226</v>
      </c>
      <c r="F5" s="559">
        <v>209931</v>
      </c>
      <c r="G5" s="559">
        <v>214438</v>
      </c>
      <c r="H5" s="559">
        <v>218709</v>
      </c>
      <c r="I5" s="559">
        <v>222453</v>
      </c>
      <c r="J5" s="559">
        <v>226406</v>
      </c>
      <c r="K5" s="559">
        <v>229422</v>
      </c>
      <c r="L5" s="559">
        <v>232113</v>
      </c>
      <c r="M5" s="559">
        <v>232635</v>
      </c>
      <c r="N5" s="559">
        <v>237445</v>
      </c>
      <c r="O5" s="559">
        <v>243463</v>
      </c>
      <c r="P5" s="559">
        <v>245977</v>
      </c>
      <c r="Q5" s="559">
        <v>248638</v>
      </c>
      <c r="R5" s="559">
        <v>251323</v>
      </c>
      <c r="S5" s="559">
        <v>253563</v>
      </c>
      <c r="T5" s="559">
        <v>256950</v>
      </c>
      <c r="U5" s="559">
        <v>166099</v>
      </c>
      <c r="V5" s="559">
        <v>168946</v>
      </c>
      <c r="W5" s="559">
        <v>172127</v>
      </c>
      <c r="X5" s="559">
        <v>174840</v>
      </c>
      <c r="Y5" s="559">
        <v>174949</v>
      </c>
      <c r="Z5" s="559">
        <v>178708</v>
      </c>
      <c r="AA5" s="559">
        <v>178783</v>
      </c>
      <c r="AB5" s="559">
        <v>181914</v>
      </c>
      <c r="AC5" s="559">
        <v>184785</v>
      </c>
      <c r="AD5" s="559">
        <v>187599</v>
      </c>
      <c r="AE5" s="559">
        <v>189893</v>
      </c>
      <c r="AF5" s="559">
        <v>191814</v>
      </c>
      <c r="AG5" s="559">
        <v>194024</v>
      </c>
      <c r="AH5" s="559">
        <v>196108</v>
      </c>
      <c r="AI5" s="559">
        <v>197826</v>
      </c>
      <c r="AJ5" s="559">
        <v>199166</v>
      </c>
      <c r="AK5" s="559">
        <v>200466</v>
      </c>
      <c r="AL5" s="559">
        <v>201662</v>
      </c>
      <c r="AM5" s="559">
        <v>202952</v>
      </c>
      <c r="AN5" s="559">
        <v>204047</v>
      </c>
      <c r="AO5" s="559">
        <v>205385</v>
      </c>
      <c r="AP5" s="559">
        <v>204711</v>
      </c>
      <c r="AQ5" s="560">
        <v>205534</v>
      </c>
    </row>
    <row r="6" spans="1:43">
      <c r="A6" s="144" t="s">
        <v>258</v>
      </c>
      <c r="B6" s="559">
        <v>337523</v>
      </c>
      <c r="C6" s="559">
        <v>359174</v>
      </c>
      <c r="D6" s="559">
        <v>379838</v>
      </c>
      <c r="E6" s="559">
        <v>399497</v>
      </c>
      <c r="F6" s="559">
        <v>416369</v>
      </c>
      <c r="G6" s="559">
        <v>433199</v>
      </c>
      <c r="H6" s="559">
        <v>450551</v>
      </c>
      <c r="I6" s="559">
        <v>467586</v>
      </c>
      <c r="J6" s="559">
        <v>486611</v>
      </c>
      <c r="K6" s="559">
        <v>504670</v>
      </c>
      <c r="L6" s="559">
        <v>523679</v>
      </c>
      <c r="M6" s="559">
        <v>542816</v>
      </c>
      <c r="N6" s="559">
        <v>556568</v>
      </c>
      <c r="O6" s="559">
        <v>594392</v>
      </c>
      <c r="P6" s="559">
        <v>609789</v>
      </c>
      <c r="Q6" s="559">
        <v>625029</v>
      </c>
      <c r="R6" s="559">
        <v>638625</v>
      </c>
      <c r="S6" s="559">
        <v>650381</v>
      </c>
      <c r="T6" s="559">
        <v>664985</v>
      </c>
      <c r="U6" s="559">
        <v>569214</v>
      </c>
      <c r="V6" s="559">
        <v>586248</v>
      </c>
      <c r="W6" s="559">
        <v>607717</v>
      </c>
      <c r="X6" s="559">
        <v>610783</v>
      </c>
      <c r="Y6" s="559">
        <v>606174</v>
      </c>
      <c r="Z6" s="559">
        <v>624996</v>
      </c>
      <c r="AA6" s="559">
        <v>632680</v>
      </c>
      <c r="AB6" s="559">
        <v>650066</v>
      </c>
      <c r="AC6" s="559">
        <v>665890</v>
      </c>
      <c r="AD6" s="559">
        <v>681440</v>
      </c>
      <c r="AE6" s="559">
        <v>693392</v>
      </c>
      <c r="AF6" s="559">
        <v>705253</v>
      </c>
      <c r="AG6" s="559">
        <v>716043</v>
      </c>
      <c r="AH6" s="559">
        <v>725309</v>
      </c>
      <c r="AI6" s="559">
        <v>731117</v>
      </c>
      <c r="AJ6" s="559">
        <v>737083</v>
      </c>
      <c r="AK6" s="559">
        <v>742425</v>
      </c>
      <c r="AL6" s="559">
        <v>747704</v>
      </c>
      <c r="AM6" s="559">
        <v>754890</v>
      </c>
      <c r="AN6" s="559">
        <v>761932</v>
      </c>
      <c r="AO6" s="559">
        <v>769500</v>
      </c>
      <c r="AP6" s="559">
        <v>773333</v>
      </c>
      <c r="AQ6" s="560">
        <v>779773</v>
      </c>
    </row>
    <row r="7" spans="1:43">
      <c r="A7" s="144" t="s">
        <v>259</v>
      </c>
      <c r="B7" s="559"/>
      <c r="C7" s="559"/>
      <c r="D7" s="559"/>
      <c r="E7" s="559"/>
      <c r="F7" s="559"/>
      <c r="G7" s="559"/>
      <c r="H7" s="559"/>
      <c r="I7" s="559"/>
      <c r="J7" s="559"/>
      <c r="K7" s="559"/>
      <c r="L7" s="559"/>
      <c r="M7" s="559"/>
      <c r="N7" s="559"/>
      <c r="O7" s="559"/>
      <c r="P7" s="559"/>
      <c r="Q7" s="559"/>
      <c r="R7" s="559">
        <v>15904</v>
      </c>
      <c r="S7" s="559">
        <v>17633</v>
      </c>
      <c r="T7" s="559">
        <v>20281</v>
      </c>
      <c r="U7" s="559">
        <v>33383</v>
      </c>
      <c r="V7" s="559">
        <v>33444</v>
      </c>
      <c r="W7" s="559">
        <v>30103</v>
      </c>
      <c r="X7" s="559">
        <v>30435</v>
      </c>
      <c r="Y7" s="559">
        <v>28703</v>
      </c>
      <c r="Z7" s="559">
        <v>29559</v>
      </c>
      <c r="AA7" s="559">
        <v>29846</v>
      </c>
      <c r="AB7" s="559">
        <v>31370</v>
      </c>
      <c r="AC7" s="559">
        <v>34880</v>
      </c>
      <c r="AD7" s="559">
        <v>37552</v>
      </c>
      <c r="AE7" s="559">
        <v>40221</v>
      </c>
      <c r="AF7" s="559">
        <v>42850</v>
      </c>
      <c r="AG7" s="559">
        <v>45498</v>
      </c>
      <c r="AH7" s="559">
        <v>48227</v>
      </c>
      <c r="AI7" s="559">
        <v>50770</v>
      </c>
      <c r="AJ7" s="559">
        <v>52897</v>
      </c>
      <c r="AK7" s="559">
        <v>54190</v>
      </c>
      <c r="AL7" s="559">
        <v>55165</v>
      </c>
      <c r="AM7" s="559">
        <v>56601</v>
      </c>
      <c r="AN7" s="559">
        <v>57312</v>
      </c>
      <c r="AO7" s="559">
        <v>58585</v>
      </c>
      <c r="AP7" s="559">
        <v>59256</v>
      </c>
      <c r="AQ7" s="560">
        <v>60318</v>
      </c>
    </row>
    <row r="8" spans="1:43">
      <c r="A8" s="145" t="s">
        <v>260</v>
      </c>
      <c r="B8" s="142">
        <v>521363</v>
      </c>
      <c r="C8" s="142">
        <v>551914</v>
      </c>
      <c r="D8" s="142">
        <v>579428</v>
      </c>
      <c r="E8" s="142">
        <v>604723</v>
      </c>
      <c r="F8" s="142">
        <v>626300</v>
      </c>
      <c r="G8" s="142">
        <v>647637</v>
      </c>
      <c r="H8" s="142">
        <v>669260</v>
      </c>
      <c r="I8" s="142">
        <v>690039</v>
      </c>
      <c r="J8" s="142">
        <v>713017</v>
      </c>
      <c r="K8" s="142">
        <v>734092</v>
      </c>
      <c r="L8" s="142">
        <v>755792</v>
      </c>
      <c r="M8" s="142">
        <v>775451</v>
      </c>
      <c r="N8" s="142">
        <v>794013</v>
      </c>
      <c r="O8" s="142">
        <v>837855</v>
      </c>
      <c r="P8" s="142">
        <v>855766</v>
      </c>
      <c r="Q8" s="142">
        <v>873667</v>
      </c>
      <c r="R8" s="142">
        <v>905852</v>
      </c>
      <c r="S8" s="142">
        <v>921577</v>
      </c>
      <c r="T8" s="142">
        <v>942216</v>
      </c>
      <c r="U8" s="142">
        <v>768696</v>
      </c>
      <c r="V8" s="142">
        <v>788638</v>
      </c>
      <c r="W8" s="142">
        <v>809947</v>
      </c>
      <c r="X8" s="142">
        <v>816058</v>
      </c>
      <c r="Y8" s="142">
        <v>809826</v>
      </c>
      <c r="Z8" s="142">
        <v>833263</v>
      </c>
      <c r="AA8" s="142">
        <v>841309</v>
      </c>
      <c r="AB8" s="142">
        <v>863350</v>
      </c>
      <c r="AC8" s="142">
        <v>885555</v>
      </c>
      <c r="AD8" s="142">
        <v>906591</v>
      </c>
      <c r="AE8" s="142">
        <v>923506</v>
      </c>
      <c r="AF8" s="142">
        <v>939917</v>
      </c>
      <c r="AG8" s="142">
        <v>955565</v>
      </c>
      <c r="AH8" s="142">
        <v>969644</v>
      </c>
      <c r="AI8" s="142">
        <v>979713</v>
      </c>
      <c r="AJ8" s="142">
        <v>989146</v>
      </c>
      <c r="AK8" s="142">
        <v>997081</v>
      </c>
      <c r="AL8" s="142">
        <v>1004531</v>
      </c>
      <c r="AM8" s="142">
        <v>1014043</v>
      </c>
      <c r="AN8" s="142">
        <v>1023291</v>
      </c>
      <c r="AO8" s="142">
        <v>1033470</v>
      </c>
      <c r="AP8" s="142">
        <v>1037300</v>
      </c>
      <c r="AQ8" s="147">
        <f>SUM(AQ5:AQ7)</f>
        <v>1045625</v>
      </c>
    </row>
    <row r="9" spans="1:43">
      <c r="A9" s="146" t="s">
        <v>261</v>
      </c>
      <c r="B9" s="138"/>
      <c r="C9" s="138"/>
      <c r="D9" s="138"/>
      <c r="E9" s="138"/>
      <c r="F9" s="138"/>
      <c r="G9" s="138"/>
      <c r="H9" s="138"/>
      <c r="I9" s="138"/>
      <c r="J9" s="138"/>
      <c r="K9" s="138"/>
      <c r="L9" s="138"/>
      <c r="M9" s="138"/>
      <c r="N9" s="138"/>
      <c r="O9" s="138"/>
      <c r="P9" s="138"/>
      <c r="Q9" s="138"/>
      <c r="R9" s="138"/>
      <c r="S9" s="138"/>
      <c r="T9" s="138"/>
      <c r="U9" s="138"/>
      <c r="V9" s="138"/>
      <c r="W9" s="138"/>
      <c r="X9" s="138"/>
      <c r="Y9" s="138"/>
      <c r="Z9" s="138"/>
      <c r="AA9" s="138"/>
      <c r="AB9" s="138"/>
      <c r="AC9" s="138"/>
      <c r="AD9" s="138"/>
      <c r="AE9" s="138"/>
      <c r="AF9" s="138"/>
      <c r="AG9" s="138"/>
      <c r="AH9" s="138"/>
      <c r="AI9" s="138"/>
      <c r="AJ9" s="138"/>
      <c r="AK9" s="138"/>
      <c r="AL9" s="138"/>
      <c r="AM9" s="138"/>
      <c r="AN9" s="138"/>
      <c r="AO9" s="138"/>
      <c r="AP9" s="138"/>
      <c r="AQ9" s="148"/>
    </row>
    <row r="10" spans="1:43">
      <c r="A10" s="144" t="s">
        <v>257</v>
      </c>
      <c r="B10" s="559">
        <v>10739</v>
      </c>
      <c r="C10" s="559">
        <v>8883</v>
      </c>
      <c r="D10" s="559">
        <v>6850</v>
      </c>
      <c r="E10" s="559">
        <v>5636</v>
      </c>
      <c r="F10" s="559">
        <v>4705</v>
      </c>
      <c r="G10" s="559">
        <v>4507</v>
      </c>
      <c r="H10" s="559">
        <v>4271</v>
      </c>
      <c r="I10" s="559">
        <v>3744</v>
      </c>
      <c r="J10" s="559">
        <v>3953</v>
      </c>
      <c r="K10" s="559">
        <v>3016</v>
      </c>
      <c r="L10" s="559">
        <v>2691</v>
      </c>
      <c r="M10" s="559">
        <v>2641</v>
      </c>
      <c r="N10" s="559">
        <v>2713</v>
      </c>
      <c r="O10" s="559">
        <v>2697</v>
      </c>
      <c r="P10" s="559">
        <v>2585</v>
      </c>
      <c r="Q10" s="559">
        <v>2817</v>
      </c>
      <c r="R10" s="559">
        <v>2685</v>
      </c>
      <c r="S10" s="559">
        <v>2250</v>
      </c>
      <c r="T10" s="559">
        <v>3287</v>
      </c>
      <c r="U10" s="559">
        <v>3143</v>
      </c>
      <c r="V10" s="559">
        <v>3396</v>
      </c>
      <c r="W10" s="559">
        <v>3328</v>
      </c>
      <c r="X10" s="559">
        <v>3457</v>
      </c>
      <c r="Y10" s="559">
        <v>3239</v>
      </c>
      <c r="Z10" s="559">
        <v>3607</v>
      </c>
      <c r="AA10" s="559">
        <v>3614</v>
      </c>
      <c r="AB10" s="559">
        <v>3902</v>
      </c>
      <c r="AC10" s="559">
        <v>3620</v>
      </c>
      <c r="AD10" s="559">
        <v>3473</v>
      </c>
      <c r="AE10" s="559">
        <v>2787</v>
      </c>
      <c r="AF10" s="559">
        <v>2610</v>
      </c>
      <c r="AG10" s="559">
        <v>2762</v>
      </c>
      <c r="AH10" s="559">
        <v>2470</v>
      </c>
      <c r="AI10" s="559">
        <v>2138</v>
      </c>
      <c r="AJ10" s="559">
        <v>1881</v>
      </c>
      <c r="AK10" s="559">
        <v>1851</v>
      </c>
      <c r="AL10" s="559">
        <v>1948</v>
      </c>
      <c r="AM10" s="559">
        <v>1954</v>
      </c>
      <c r="AN10" s="559">
        <v>1846</v>
      </c>
      <c r="AO10" s="559">
        <v>1869</v>
      </c>
      <c r="AP10" s="559">
        <v>1711</v>
      </c>
      <c r="AQ10" s="560">
        <v>1857</v>
      </c>
    </row>
    <row r="11" spans="1:43">
      <c r="A11" s="144" t="s">
        <v>258</v>
      </c>
      <c r="B11" s="559">
        <v>23563</v>
      </c>
      <c r="C11" s="559">
        <v>21668</v>
      </c>
      <c r="D11" s="559">
        <v>20664</v>
      </c>
      <c r="E11" s="559">
        <v>19659</v>
      </c>
      <c r="F11" s="559">
        <v>16872</v>
      </c>
      <c r="G11" s="559">
        <v>16830</v>
      </c>
      <c r="H11" s="559">
        <v>17352</v>
      </c>
      <c r="I11" s="559">
        <v>17035</v>
      </c>
      <c r="J11" s="559">
        <v>19025</v>
      </c>
      <c r="K11" s="559">
        <v>18059</v>
      </c>
      <c r="L11" s="559">
        <v>19009</v>
      </c>
      <c r="M11" s="559">
        <v>18619</v>
      </c>
      <c r="N11" s="559">
        <v>16689</v>
      </c>
      <c r="O11" s="559">
        <v>16698</v>
      </c>
      <c r="P11" s="559">
        <v>15648</v>
      </c>
      <c r="Q11" s="559">
        <v>14496</v>
      </c>
      <c r="R11" s="559">
        <v>13596</v>
      </c>
      <c r="S11" s="559">
        <v>11756</v>
      </c>
      <c r="T11" s="559">
        <v>14604</v>
      </c>
      <c r="U11" s="559">
        <v>16594</v>
      </c>
      <c r="V11" s="559">
        <v>18492</v>
      </c>
      <c r="W11" s="559">
        <v>18095</v>
      </c>
      <c r="X11" s="559">
        <v>18093</v>
      </c>
      <c r="Y11" s="559">
        <v>17860</v>
      </c>
      <c r="Z11" s="559">
        <v>18517</v>
      </c>
      <c r="AA11" s="559">
        <v>18757</v>
      </c>
      <c r="AB11" s="559">
        <v>18573</v>
      </c>
      <c r="AC11" s="559">
        <v>18176</v>
      </c>
      <c r="AD11" s="559">
        <v>17216</v>
      </c>
      <c r="AE11" s="559">
        <v>13902</v>
      </c>
      <c r="AF11" s="559">
        <v>13712</v>
      </c>
      <c r="AG11" s="559">
        <v>12699</v>
      </c>
      <c r="AH11" s="559">
        <v>11120</v>
      </c>
      <c r="AI11" s="559">
        <v>8969</v>
      </c>
      <c r="AJ11" s="559">
        <v>8754</v>
      </c>
      <c r="AK11" s="559">
        <v>8737</v>
      </c>
      <c r="AL11" s="559">
        <v>8600</v>
      </c>
      <c r="AM11" s="559">
        <v>9959</v>
      </c>
      <c r="AN11" s="559">
        <v>9242</v>
      </c>
      <c r="AO11" s="559">
        <v>9508</v>
      </c>
      <c r="AP11" s="559">
        <v>8380</v>
      </c>
      <c r="AQ11" s="560">
        <v>9990</v>
      </c>
    </row>
    <row r="12" spans="1:43">
      <c r="A12" s="144" t="s">
        <v>259</v>
      </c>
      <c r="B12" s="559"/>
      <c r="C12" s="559"/>
      <c r="D12" s="559"/>
      <c r="E12" s="559"/>
      <c r="F12" s="559"/>
      <c r="G12" s="559"/>
      <c r="H12" s="559"/>
      <c r="I12" s="559"/>
      <c r="J12" s="559"/>
      <c r="K12" s="559"/>
      <c r="L12" s="559"/>
      <c r="M12" s="559"/>
      <c r="N12" s="559"/>
      <c r="O12" s="559"/>
      <c r="P12" s="559"/>
      <c r="Q12" s="559"/>
      <c r="R12" s="559">
        <v>2112</v>
      </c>
      <c r="S12" s="559">
        <v>1729</v>
      </c>
      <c r="T12" s="559">
        <v>2648</v>
      </c>
      <c r="U12" s="559">
        <v>174</v>
      </c>
      <c r="V12" s="559">
        <v>104</v>
      </c>
      <c r="W12" s="559">
        <v>188</v>
      </c>
      <c r="X12" s="559">
        <v>367</v>
      </c>
      <c r="Y12" s="559">
        <v>1162</v>
      </c>
      <c r="Z12" s="559">
        <v>899</v>
      </c>
      <c r="AA12" s="559">
        <v>1024</v>
      </c>
      <c r="AB12" s="559">
        <v>1821</v>
      </c>
      <c r="AC12" s="559">
        <v>3595</v>
      </c>
      <c r="AD12" s="559">
        <v>2745</v>
      </c>
      <c r="AE12" s="559">
        <v>2754</v>
      </c>
      <c r="AF12" s="559">
        <v>2696</v>
      </c>
      <c r="AG12" s="559">
        <v>2759</v>
      </c>
      <c r="AH12" s="559">
        <v>2875</v>
      </c>
      <c r="AI12" s="559">
        <v>2871</v>
      </c>
      <c r="AJ12" s="559">
        <v>2176</v>
      </c>
      <c r="AK12" s="559">
        <v>1169</v>
      </c>
      <c r="AL12" s="559">
        <v>1008</v>
      </c>
      <c r="AM12" s="559">
        <v>1072</v>
      </c>
      <c r="AN12" s="559">
        <v>1112</v>
      </c>
      <c r="AO12" s="559">
        <v>1269</v>
      </c>
      <c r="AP12" s="559">
        <v>817</v>
      </c>
      <c r="AQ12" s="560">
        <v>1128</v>
      </c>
    </row>
    <row r="13" spans="1:43">
      <c r="A13" s="145" t="s">
        <v>260</v>
      </c>
      <c r="B13" s="142">
        <v>34302</v>
      </c>
      <c r="C13" s="142">
        <v>30551</v>
      </c>
      <c r="D13" s="142">
        <v>27514</v>
      </c>
      <c r="E13" s="142">
        <v>25295</v>
      </c>
      <c r="F13" s="142">
        <v>21577</v>
      </c>
      <c r="G13" s="142">
        <v>21337</v>
      </c>
      <c r="H13" s="142">
        <v>21623</v>
      </c>
      <c r="I13" s="142">
        <v>20779</v>
      </c>
      <c r="J13" s="142">
        <v>22978</v>
      </c>
      <c r="K13" s="142">
        <v>21075</v>
      </c>
      <c r="L13" s="142">
        <v>21700</v>
      </c>
      <c r="M13" s="142">
        <v>21260</v>
      </c>
      <c r="N13" s="142">
        <v>19402</v>
      </c>
      <c r="O13" s="142">
        <v>19395</v>
      </c>
      <c r="P13" s="142">
        <v>18233</v>
      </c>
      <c r="Q13" s="142">
        <v>17313</v>
      </c>
      <c r="R13" s="142">
        <v>18393</v>
      </c>
      <c r="S13" s="142">
        <v>15735</v>
      </c>
      <c r="T13" s="142">
        <v>20539</v>
      </c>
      <c r="U13" s="142">
        <v>19911</v>
      </c>
      <c r="V13" s="142">
        <v>21992</v>
      </c>
      <c r="W13" s="142">
        <v>21611</v>
      </c>
      <c r="X13" s="142">
        <v>21917</v>
      </c>
      <c r="Y13" s="142">
        <v>22261</v>
      </c>
      <c r="Z13" s="142">
        <v>23023</v>
      </c>
      <c r="AA13" s="142">
        <v>23395</v>
      </c>
      <c r="AB13" s="142">
        <v>24296</v>
      </c>
      <c r="AC13" s="142">
        <v>25391</v>
      </c>
      <c r="AD13" s="142">
        <v>23434</v>
      </c>
      <c r="AE13" s="142">
        <v>19443</v>
      </c>
      <c r="AF13" s="142">
        <v>19018</v>
      </c>
      <c r="AG13" s="142">
        <v>18220</v>
      </c>
      <c r="AH13" s="142">
        <v>16465</v>
      </c>
      <c r="AI13" s="142">
        <v>13978</v>
      </c>
      <c r="AJ13" s="142">
        <v>12821</v>
      </c>
      <c r="AK13" s="142">
        <v>11757</v>
      </c>
      <c r="AL13" s="142">
        <v>11556</v>
      </c>
      <c r="AM13" s="142">
        <v>12585</v>
      </c>
      <c r="AN13" s="142">
        <v>12200</v>
      </c>
      <c r="AO13" s="142">
        <v>12646</v>
      </c>
      <c r="AP13" s="142">
        <v>10908</v>
      </c>
      <c r="AQ13" s="147">
        <f>SUM(AQ10:AQ12)</f>
        <v>12975</v>
      </c>
    </row>
    <row r="14" spans="1:43">
      <c r="A14" s="139"/>
      <c r="B14" s="140"/>
      <c r="C14" s="140"/>
      <c r="D14" s="140"/>
      <c r="E14" s="140"/>
      <c r="F14" s="140"/>
      <c r="G14" s="140"/>
      <c r="H14" s="140"/>
      <c r="I14" s="140"/>
      <c r="J14" s="140"/>
      <c r="K14" s="140"/>
      <c r="L14" s="140"/>
      <c r="M14" s="140"/>
      <c r="N14" s="140"/>
      <c r="O14" s="140"/>
      <c r="P14" s="140"/>
      <c r="Q14" s="140"/>
      <c r="R14" s="140"/>
      <c r="S14" s="140"/>
      <c r="T14" s="140"/>
      <c r="U14" s="140"/>
      <c r="V14" s="140"/>
      <c r="W14" s="140"/>
      <c r="X14" s="140"/>
      <c r="Y14" s="140"/>
      <c r="Z14" s="140"/>
      <c r="AA14" s="140"/>
      <c r="AB14" s="140"/>
      <c r="AC14" s="140"/>
      <c r="AD14" s="140"/>
      <c r="AE14" s="140"/>
      <c r="AF14" s="140"/>
      <c r="AG14" s="140"/>
      <c r="AH14" s="140"/>
      <c r="AI14" s="140"/>
      <c r="AJ14" s="140"/>
      <c r="AK14" s="140"/>
      <c r="AL14" s="140"/>
      <c r="AM14" s="140"/>
      <c r="AN14" s="140"/>
      <c r="AO14" s="140"/>
      <c r="AP14" s="865"/>
      <c r="AQ14" s="835"/>
    </row>
    <row r="15" spans="1:43">
      <c r="A15" s="141" t="s">
        <v>262</v>
      </c>
      <c r="B15" s="136"/>
      <c r="C15" s="136"/>
      <c r="D15" s="136"/>
      <c r="E15" s="136"/>
      <c r="F15" s="136"/>
      <c r="G15" s="136"/>
      <c r="H15" s="136"/>
      <c r="I15" s="136"/>
      <c r="J15" s="136"/>
      <c r="K15" s="136"/>
      <c r="L15" s="136"/>
      <c r="M15" s="136"/>
      <c r="N15" s="136"/>
      <c r="O15" s="136"/>
      <c r="P15" s="136"/>
      <c r="Q15" s="136"/>
      <c r="R15" s="136"/>
      <c r="S15" s="136"/>
      <c r="T15" s="136"/>
      <c r="U15" s="136"/>
      <c r="V15" s="136"/>
      <c r="W15" s="136"/>
      <c r="X15" s="136"/>
      <c r="Y15" s="136"/>
      <c r="Z15" s="136"/>
      <c r="AA15" s="136"/>
      <c r="AB15" s="136"/>
      <c r="AC15" s="136"/>
      <c r="AD15" s="136"/>
      <c r="AE15" s="136"/>
      <c r="AF15" s="136"/>
      <c r="AG15" s="136"/>
      <c r="AH15" s="136"/>
      <c r="AI15" s="136"/>
      <c r="AJ15" s="136"/>
      <c r="AK15" s="136"/>
      <c r="AL15" s="865"/>
      <c r="AM15" s="865"/>
      <c r="AN15" s="865"/>
      <c r="AO15" s="865"/>
      <c r="AP15" s="865"/>
      <c r="AQ15" s="835"/>
    </row>
    <row r="16" spans="1:43">
      <c r="A16" s="141" t="s">
        <v>263</v>
      </c>
      <c r="B16" s="136"/>
      <c r="C16" s="136"/>
      <c r="D16" s="136"/>
      <c r="E16" s="136"/>
      <c r="F16" s="136"/>
      <c r="G16" s="136"/>
      <c r="H16" s="136"/>
      <c r="I16" s="136"/>
      <c r="J16" s="136"/>
      <c r="K16" s="136"/>
      <c r="L16" s="136"/>
      <c r="M16" s="136"/>
      <c r="N16" s="136"/>
      <c r="O16" s="136"/>
      <c r="P16" s="136"/>
      <c r="Q16" s="136"/>
      <c r="R16" s="136"/>
      <c r="S16" s="136"/>
      <c r="T16" s="136"/>
      <c r="U16" s="136"/>
      <c r="V16" s="136"/>
      <c r="W16" s="136"/>
      <c r="X16" s="136"/>
      <c r="Y16" s="136"/>
      <c r="Z16" s="136"/>
      <c r="AA16" s="136"/>
      <c r="AB16" s="136"/>
      <c r="AC16" s="136"/>
      <c r="AD16" s="136"/>
      <c r="AE16" s="136"/>
      <c r="AF16" s="136"/>
      <c r="AG16" s="136"/>
      <c r="AH16" s="136"/>
      <c r="AI16" s="136"/>
      <c r="AJ16" s="136"/>
      <c r="AK16" s="136"/>
      <c r="AL16" s="865"/>
      <c r="AM16" s="865"/>
      <c r="AN16" s="865"/>
      <c r="AO16" s="865"/>
      <c r="AP16" s="865"/>
      <c r="AQ16" s="835"/>
    </row>
    <row r="17" spans="1:43">
      <c r="A17" s="141" t="s">
        <v>264</v>
      </c>
      <c r="B17" s="136"/>
      <c r="C17" s="136"/>
      <c r="D17" s="136"/>
      <c r="E17" s="136"/>
      <c r="F17" s="136"/>
      <c r="G17" s="136"/>
      <c r="H17" s="136"/>
      <c r="I17" s="136"/>
      <c r="J17" s="136"/>
      <c r="K17" s="136"/>
      <c r="L17" s="136"/>
      <c r="M17" s="136"/>
      <c r="N17" s="136"/>
      <c r="O17" s="136"/>
      <c r="P17" s="136"/>
      <c r="Q17" s="136"/>
      <c r="R17" s="136"/>
      <c r="S17" s="136"/>
      <c r="T17" s="136"/>
      <c r="U17" s="136"/>
      <c r="V17" s="136"/>
      <c r="W17" s="136"/>
      <c r="X17" s="136"/>
      <c r="Y17" s="136"/>
      <c r="Z17" s="136"/>
      <c r="AA17" s="136"/>
      <c r="AB17" s="136"/>
      <c r="AC17" s="136"/>
      <c r="AD17" s="136"/>
      <c r="AE17" s="136"/>
      <c r="AF17" s="136"/>
      <c r="AG17" s="136"/>
      <c r="AH17" s="136"/>
      <c r="AI17" s="136"/>
      <c r="AJ17" s="136"/>
      <c r="AK17" s="136"/>
      <c r="AL17" s="835"/>
      <c r="AM17" s="835"/>
      <c r="AN17" s="835"/>
      <c r="AO17" s="835"/>
      <c r="AP17" s="835"/>
      <c r="AQ17" s="835"/>
    </row>
    <row r="18" spans="1:43">
      <c r="A18" s="141" t="s">
        <v>265</v>
      </c>
      <c r="B18" s="136"/>
      <c r="C18" s="136"/>
      <c r="D18" s="136"/>
      <c r="E18" s="136"/>
      <c r="F18" s="136"/>
      <c r="G18" s="136"/>
      <c r="H18" s="136"/>
      <c r="I18" s="136"/>
      <c r="J18" s="136"/>
      <c r="K18" s="136"/>
      <c r="L18" s="136"/>
      <c r="M18" s="136"/>
      <c r="N18" s="136"/>
      <c r="O18" s="136"/>
      <c r="P18" s="136"/>
      <c r="Q18" s="136"/>
      <c r="R18" s="136"/>
      <c r="S18" s="136"/>
      <c r="T18" s="136"/>
      <c r="U18" s="136"/>
      <c r="V18" s="136"/>
      <c r="W18" s="136"/>
      <c r="X18" s="136"/>
      <c r="Y18" s="136"/>
      <c r="Z18" s="136"/>
      <c r="AA18" s="136"/>
      <c r="AB18" s="136"/>
      <c r="AC18" s="136"/>
      <c r="AD18" s="136"/>
      <c r="AE18" s="136"/>
      <c r="AF18" s="136"/>
      <c r="AG18" s="136"/>
      <c r="AH18" s="136"/>
      <c r="AI18" s="136"/>
      <c r="AJ18" s="136"/>
      <c r="AK18" s="136"/>
      <c r="AL18" s="835"/>
      <c r="AM18" s="835"/>
      <c r="AN18" s="835"/>
      <c r="AO18" s="835"/>
      <c r="AP18" s="835"/>
      <c r="AQ18" s="835"/>
    </row>
    <row r="19" spans="1:43">
      <c r="A19" s="458" t="s">
        <v>266</v>
      </c>
      <c r="B19" s="865"/>
      <c r="C19" s="136"/>
      <c r="D19" s="136"/>
      <c r="E19" s="136"/>
      <c r="F19" s="136"/>
      <c r="G19" s="136"/>
      <c r="H19" s="136"/>
      <c r="I19" s="136"/>
      <c r="J19" s="136"/>
      <c r="K19" s="136"/>
      <c r="L19" s="136"/>
      <c r="M19" s="136"/>
      <c r="N19" s="136"/>
      <c r="O19" s="136"/>
      <c r="P19" s="136"/>
      <c r="Q19" s="136"/>
      <c r="R19" s="136"/>
      <c r="S19" s="136"/>
      <c r="T19" s="136"/>
      <c r="U19" s="136"/>
      <c r="V19" s="136"/>
      <c r="W19" s="136"/>
      <c r="X19" s="136"/>
      <c r="Y19" s="136"/>
      <c r="Z19" s="136"/>
      <c r="AA19" s="136"/>
      <c r="AB19" s="136"/>
      <c r="AC19" s="136"/>
      <c r="AD19" s="136"/>
      <c r="AE19" s="136"/>
      <c r="AF19" s="136"/>
      <c r="AG19" s="136"/>
      <c r="AH19" s="136"/>
      <c r="AI19" s="136"/>
      <c r="AJ19" s="136"/>
      <c r="AK19" s="136"/>
      <c r="AL19" s="835"/>
      <c r="AM19" s="835"/>
      <c r="AN19" s="835"/>
      <c r="AO19" s="835"/>
      <c r="AP19" s="835"/>
      <c r="AQ19" s="835"/>
    </row>
    <row r="20" spans="1:43">
      <c r="A20" s="458" t="s">
        <v>267</v>
      </c>
      <c r="B20" s="865"/>
      <c r="C20" s="136"/>
      <c r="D20" s="136"/>
      <c r="E20" s="136"/>
      <c r="F20" s="136"/>
      <c r="G20" s="136"/>
      <c r="H20" s="136"/>
      <c r="I20" s="136"/>
      <c r="J20" s="136"/>
      <c r="K20" s="136"/>
      <c r="L20" s="136"/>
      <c r="M20" s="136"/>
      <c r="N20" s="136"/>
      <c r="O20" s="136"/>
      <c r="P20" s="136"/>
      <c r="Q20" s="136"/>
      <c r="R20" s="136"/>
      <c r="S20" s="136"/>
      <c r="T20" s="136"/>
      <c r="U20" s="136"/>
      <c r="V20" s="136"/>
      <c r="W20" s="136"/>
      <c r="X20" s="136"/>
      <c r="Y20" s="136"/>
      <c r="Z20" s="136"/>
      <c r="AA20" s="136"/>
      <c r="AB20" s="136"/>
      <c r="AC20" s="136"/>
      <c r="AD20" s="136"/>
      <c r="AE20" s="136"/>
      <c r="AF20" s="136"/>
      <c r="AG20" s="136"/>
      <c r="AH20" s="136"/>
      <c r="AI20" s="136"/>
      <c r="AJ20" s="136"/>
      <c r="AK20" s="136"/>
      <c r="AL20" s="835"/>
      <c r="AM20" s="835"/>
      <c r="AN20" s="835"/>
      <c r="AO20" s="835"/>
      <c r="AP20" s="835"/>
      <c r="AQ20" s="835"/>
    </row>
    <row r="21" spans="1:43">
      <c r="A21" s="458" t="s">
        <v>268</v>
      </c>
      <c r="B21" s="865"/>
      <c r="C21" s="136"/>
      <c r="D21" s="136"/>
      <c r="E21" s="136"/>
      <c r="F21" s="136"/>
      <c r="G21" s="136"/>
      <c r="H21" s="136"/>
      <c r="I21" s="136"/>
      <c r="J21" s="136"/>
      <c r="K21" s="136"/>
      <c r="L21" s="136"/>
      <c r="M21" s="136"/>
      <c r="N21" s="136"/>
      <c r="O21" s="136"/>
      <c r="P21" s="136"/>
      <c r="Q21" s="136"/>
      <c r="R21" s="136"/>
      <c r="S21" s="136"/>
      <c r="T21" s="136"/>
      <c r="U21" s="136"/>
      <c r="V21" s="136"/>
      <c r="W21" s="136"/>
      <c r="X21" s="136"/>
      <c r="Y21" s="136"/>
      <c r="Z21" s="136"/>
      <c r="AA21" s="136"/>
      <c r="AB21" s="136"/>
      <c r="AC21" s="136"/>
      <c r="AD21" s="136"/>
      <c r="AE21" s="136"/>
      <c r="AF21" s="136"/>
      <c r="AG21" s="136"/>
      <c r="AH21" s="136"/>
      <c r="AI21" s="136"/>
      <c r="AJ21" s="136"/>
      <c r="AK21" s="136"/>
      <c r="AL21" s="835"/>
      <c r="AM21" s="835"/>
      <c r="AN21" s="835"/>
      <c r="AO21" s="835"/>
      <c r="AP21" s="835"/>
      <c r="AQ21" s="835"/>
    </row>
    <row r="22" spans="1:43">
      <c r="A22" s="815" t="s">
        <v>847</v>
      </c>
      <c r="B22" s="865"/>
      <c r="C22" s="865"/>
      <c r="D22" s="865"/>
      <c r="E22" s="865"/>
      <c r="F22" s="865"/>
      <c r="G22" s="865"/>
      <c r="H22" s="865"/>
      <c r="I22" s="865"/>
      <c r="J22" s="865"/>
      <c r="K22" s="865"/>
      <c r="L22" s="865"/>
      <c r="M22" s="865"/>
      <c r="N22" s="865"/>
      <c r="O22" s="865"/>
      <c r="P22" s="865"/>
      <c r="Q22" s="865"/>
      <c r="R22" s="865"/>
      <c r="S22" s="865"/>
      <c r="T22" s="865"/>
      <c r="U22" s="865"/>
      <c r="V22" s="865"/>
      <c r="W22" s="865"/>
      <c r="X22" s="865"/>
      <c r="Y22" s="865"/>
      <c r="Z22" s="865"/>
      <c r="AA22" s="865"/>
      <c r="AB22" s="865"/>
      <c r="AC22" s="865"/>
      <c r="AD22" s="865"/>
      <c r="AE22" s="865"/>
      <c r="AF22" s="865"/>
      <c r="AG22" s="865"/>
      <c r="AH22" s="865"/>
      <c r="AI22" s="865"/>
      <c r="AJ22" s="865"/>
      <c r="AK22" s="865"/>
      <c r="AL22" s="835"/>
      <c r="AM22" s="835"/>
      <c r="AN22" s="835"/>
      <c r="AO22" s="835"/>
      <c r="AP22" s="835"/>
      <c r="AQ22" s="835"/>
    </row>
    <row r="23" spans="1:43">
      <c r="A23" s="835"/>
      <c r="B23" s="835"/>
      <c r="C23" s="835"/>
      <c r="D23" s="835"/>
      <c r="E23" s="835"/>
      <c r="F23" s="835"/>
      <c r="G23" s="835"/>
      <c r="H23" s="835"/>
      <c r="I23" s="835"/>
      <c r="J23" s="835"/>
      <c r="K23" s="835"/>
      <c r="L23" s="835"/>
      <c r="M23" s="835"/>
      <c r="N23" s="835"/>
      <c r="O23" s="835"/>
      <c r="P23" s="835"/>
      <c r="Q23" s="835"/>
      <c r="R23" s="835"/>
      <c r="S23" s="835"/>
      <c r="T23" s="835"/>
      <c r="U23" s="835"/>
      <c r="V23" s="835"/>
      <c r="W23" s="835"/>
      <c r="X23" s="835"/>
      <c r="Y23" s="835"/>
      <c r="Z23" s="835"/>
      <c r="AA23" s="835"/>
      <c r="AB23" s="835"/>
      <c r="AC23" s="835"/>
      <c r="AD23" s="835"/>
      <c r="AE23" s="835"/>
      <c r="AF23" s="835"/>
      <c r="AG23" s="835"/>
      <c r="AH23" s="835"/>
      <c r="AI23" s="835"/>
      <c r="AJ23" s="835"/>
      <c r="AK23" s="835"/>
      <c r="AL23" s="835"/>
      <c r="AM23" s="835"/>
      <c r="AN23" s="835"/>
      <c r="AO23" s="835"/>
      <c r="AP23" s="835"/>
      <c r="AQ23" s="835"/>
    </row>
    <row r="24" spans="1:43">
      <c r="A24" s="835"/>
      <c r="B24" s="835"/>
      <c r="C24" s="835"/>
      <c r="D24" s="835"/>
      <c r="E24" s="835"/>
      <c r="F24" s="835"/>
      <c r="G24" s="835"/>
      <c r="H24" s="835"/>
      <c r="I24" s="835"/>
      <c r="J24" s="835"/>
      <c r="K24" s="835"/>
      <c r="L24" s="835"/>
      <c r="M24" s="835"/>
      <c r="N24" s="835"/>
      <c r="O24" s="835"/>
      <c r="P24" s="835"/>
      <c r="Q24" s="835"/>
      <c r="R24" s="835"/>
      <c r="S24" s="835"/>
      <c r="T24" s="835"/>
      <c r="U24" s="835"/>
      <c r="V24" s="835"/>
      <c r="W24" s="835"/>
      <c r="X24" s="835"/>
      <c r="Y24" s="835"/>
      <c r="Z24" s="835"/>
      <c r="AA24" s="835"/>
      <c r="AB24" s="835"/>
      <c r="AC24" s="835"/>
      <c r="AD24" s="835"/>
      <c r="AE24" s="835"/>
      <c r="AF24" s="835"/>
      <c r="AG24" s="835"/>
      <c r="AH24" s="835"/>
      <c r="AI24" s="835"/>
      <c r="AJ24" s="835"/>
      <c r="AK24" s="835"/>
      <c r="AL24" s="835"/>
      <c r="AM24" s="835"/>
      <c r="AN24" s="835"/>
      <c r="AO24" s="835"/>
      <c r="AP24" s="835"/>
      <c r="AQ24" s="835"/>
    </row>
    <row r="25" spans="1:43">
      <c r="A25" s="835"/>
      <c r="B25" s="835"/>
      <c r="C25" s="835"/>
      <c r="D25" s="835"/>
      <c r="E25" s="835"/>
      <c r="F25" s="835"/>
      <c r="G25" s="835"/>
      <c r="H25" s="835"/>
      <c r="I25" s="835"/>
      <c r="J25" s="835"/>
      <c r="K25" s="835"/>
      <c r="L25" s="835"/>
      <c r="M25" s="835"/>
      <c r="N25" s="835"/>
      <c r="O25" s="835"/>
      <c r="P25" s="835"/>
      <c r="Q25" s="835"/>
      <c r="R25" s="835"/>
      <c r="S25" s="835"/>
      <c r="T25" s="835"/>
      <c r="U25" s="835"/>
      <c r="V25" s="835"/>
      <c r="W25" s="835"/>
      <c r="X25" s="835"/>
      <c r="Y25" s="835"/>
      <c r="Z25" s="835"/>
      <c r="AA25" s="835"/>
      <c r="AB25" s="835"/>
      <c r="AC25" s="835"/>
      <c r="AD25" s="835"/>
      <c r="AE25" s="835"/>
      <c r="AF25" s="835"/>
      <c r="AG25" s="835"/>
      <c r="AH25" s="835"/>
      <c r="AI25" s="835"/>
      <c r="AJ25" s="835"/>
      <c r="AK25" s="835"/>
      <c r="AL25" s="835"/>
      <c r="AM25" s="835"/>
      <c r="AN25" s="835"/>
      <c r="AO25" s="835"/>
      <c r="AP25" s="835"/>
      <c r="AQ25" s="835"/>
    </row>
    <row r="26" spans="1:43">
      <c r="A26" s="835"/>
      <c r="B26" s="835"/>
      <c r="C26" s="835"/>
      <c r="D26" s="835"/>
      <c r="E26" s="835"/>
      <c r="F26" s="835"/>
      <c r="G26" s="835"/>
      <c r="H26" s="835"/>
      <c r="I26" s="835"/>
      <c r="J26" s="835"/>
      <c r="K26" s="835"/>
      <c r="L26" s="835"/>
      <c r="M26" s="835"/>
      <c r="N26" s="835"/>
      <c r="O26" s="835"/>
      <c r="P26" s="835"/>
      <c r="Q26" s="835"/>
      <c r="R26" s="835"/>
      <c r="S26" s="835"/>
      <c r="T26" s="835"/>
      <c r="U26" s="835"/>
      <c r="V26" s="835"/>
      <c r="W26" s="835"/>
      <c r="X26" s="835"/>
      <c r="Y26" s="835"/>
      <c r="Z26" s="835"/>
      <c r="AA26" s="835"/>
      <c r="AB26" s="835"/>
      <c r="AC26" s="835"/>
      <c r="AD26" s="835"/>
      <c r="AE26" s="835"/>
      <c r="AF26" s="835"/>
      <c r="AG26" s="835"/>
      <c r="AH26" s="835"/>
      <c r="AI26" s="835"/>
      <c r="AJ26" s="835"/>
      <c r="AK26" s="835"/>
      <c r="AL26" s="835"/>
      <c r="AM26" s="835"/>
      <c r="AN26" s="835"/>
      <c r="AO26" s="835"/>
      <c r="AP26" s="835"/>
      <c r="AQ26" s="835"/>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5"/>
  <sheetViews>
    <sheetView showGridLines="0" workbookViewId="0"/>
  </sheetViews>
  <sheetFormatPr baseColWidth="10" defaultColWidth="11.5" defaultRowHeight="11.25"/>
  <cols>
    <col min="1" max="1" width="22" style="819" customWidth="1"/>
    <col min="2" max="16384" width="11.5" style="818"/>
  </cols>
  <sheetData>
    <row r="1" spans="1:17" ht="12.75">
      <c r="A1" s="541" t="s">
        <v>711</v>
      </c>
      <c r="B1" s="544"/>
      <c r="C1" s="544"/>
      <c r="D1" s="544"/>
      <c r="E1" s="544"/>
      <c r="F1" s="544"/>
      <c r="G1" s="544"/>
      <c r="H1" s="544"/>
      <c r="I1" s="544"/>
      <c r="J1" s="544"/>
      <c r="K1" s="544"/>
      <c r="L1" s="544"/>
      <c r="M1" s="544"/>
      <c r="N1" s="544"/>
      <c r="O1" s="544"/>
      <c r="P1" s="544"/>
      <c r="Q1" s="97"/>
    </row>
    <row r="2" spans="1:17">
      <c r="A2" s="542"/>
      <c r="B2" s="544"/>
      <c r="C2" s="544"/>
      <c r="D2" s="544"/>
      <c r="E2" s="544"/>
      <c r="F2" s="544"/>
      <c r="G2" s="544"/>
      <c r="H2" s="544"/>
      <c r="I2" s="544"/>
      <c r="J2" s="544"/>
      <c r="K2" s="544"/>
      <c r="L2" s="544"/>
      <c r="M2" s="544"/>
      <c r="N2" s="544"/>
      <c r="O2" s="544"/>
      <c r="P2" s="544"/>
      <c r="Q2" s="97"/>
    </row>
    <row r="3" spans="1:17">
      <c r="A3" s="543"/>
      <c r="B3" s="544"/>
      <c r="C3" s="544"/>
      <c r="D3" s="544"/>
      <c r="E3" s="544"/>
      <c r="F3" s="544"/>
      <c r="G3" s="544"/>
      <c r="H3" s="544"/>
      <c r="I3" s="544"/>
      <c r="J3" s="544"/>
      <c r="K3" s="544"/>
      <c r="L3" s="544"/>
      <c r="M3" s="866"/>
      <c r="N3" s="544"/>
      <c r="O3" s="867" t="s">
        <v>848</v>
      </c>
      <c r="P3" s="544"/>
      <c r="Q3" s="97"/>
    </row>
    <row r="4" spans="1:17">
      <c r="A4" s="545"/>
      <c r="B4" s="546">
        <v>2008</v>
      </c>
      <c r="C4" s="547">
        <v>2009</v>
      </c>
      <c r="D4" s="547">
        <v>2010</v>
      </c>
      <c r="E4" s="547">
        <v>2011</v>
      </c>
      <c r="F4" s="547">
        <v>2012</v>
      </c>
      <c r="G4" s="547">
        <v>2013</v>
      </c>
      <c r="H4" s="547">
        <v>2014</v>
      </c>
      <c r="I4" s="547">
        <v>2015</v>
      </c>
      <c r="J4" s="547">
        <v>2016</v>
      </c>
      <c r="K4" s="547">
        <v>2017</v>
      </c>
      <c r="L4" s="547">
        <v>2018</v>
      </c>
      <c r="M4" s="547">
        <v>2019</v>
      </c>
      <c r="N4" s="547">
        <v>2020</v>
      </c>
      <c r="O4" s="548">
        <v>2021</v>
      </c>
      <c r="P4" s="544"/>
      <c r="Q4" s="97"/>
    </row>
    <row r="5" spans="1:17">
      <c r="A5" s="549" t="s">
        <v>668</v>
      </c>
      <c r="B5" s="550">
        <v>873</v>
      </c>
      <c r="C5" s="550">
        <v>863</v>
      </c>
      <c r="D5" s="550">
        <v>794</v>
      </c>
      <c r="E5" s="550">
        <v>780</v>
      </c>
      <c r="F5" s="550">
        <v>765</v>
      </c>
      <c r="G5" s="550">
        <v>765</v>
      </c>
      <c r="H5" s="550">
        <v>735</v>
      </c>
      <c r="I5" s="550">
        <v>851</v>
      </c>
      <c r="J5" s="550">
        <v>807</v>
      </c>
      <c r="K5" s="550">
        <v>1010</v>
      </c>
      <c r="L5" s="550">
        <v>1135</v>
      </c>
      <c r="M5" s="550">
        <v>1098</v>
      </c>
      <c r="N5" s="550">
        <v>1241</v>
      </c>
      <c r="O5" s="540">
        <v>980</v>
      </c>
      <c r="P5" s="544"/>
      <c r="Q5" s="97"/>
    </row>
    <row r="6" spans="1:17">
      <c r="A6" s="332" t="s">
        <v>669</v>
      </c>
      <c r="B6" s="551">
        <v>9140</v>
      </c>
      <c r="C6" s="551">
        <v>8329</v>
      </c>
      <c r="D6" s="551">
        <v>8500</v>
      </c>
      <c r="E6" s="551">
        <v>8210</v>
      </c>
      <c r="F6" s="551">
        <v>8659</v>
      </c>
      <c r="G6" s="551">
        <v>8203</v>
      </c>
      <c r="H6" s="551">
        <v>7852</v>
      </c>
      <c r="I6" s="551">
        <v>7933</v>
      </c>
      <c r="J6" s="551">
        <v>7605</v>
      </c>
      <c r="K6" s="551">
        <v>7382</v>
      </c>
      <c r="L6" s="551">
        <v>7967</v>
      </c>
      <c r="M6" s="551">
        <v>7974</v>
      </c>
      <c r="N6" s="551">
        <v>8582</v>
      </c>
      <c r="O6" s="539">
        <v>9171</v>
      </c>
      <c r="P6" s="544"/>
      <c r="Q6" s="97"/>
    </row>
    <row r="7" spans="1:17">
      <c r="A7" s="552" t="s">
        <v>72</v>
      </c>
      <c r="B7" s="553">
        <v>10013</v>
      </c>
      <c r="C7" s="553">
        <v>9192</v>
      </c>
      <c r="D7" s="553">
        <v>9294</v>
      </c>
      <c r="E7" s="553">
        <v>8990</v>
      </c>
      <c r="F7" s="553">
        <v>9424</v>
      </c>
      <c r="G7" s="553">
        <v>8968</v>
      </c>
      <c r="H7" s="553">
        <v>8557</v>
      </c>
      <c r="I7" s="553">
        <v>8784</v>
      </c>
      <c r="J7" s="553">
        <v>8412</v>
      </c>
      <c r="K7" s="553">
        <v>8392</v>
      </c>
      <c r="L7" s="553">
        <v>9102</v>
      </c>
      <c r="M7" s="553">
        <v>9072</v>
      </c>
      <c r="N7" s="553">
        <v>9823</v>
      </c>
      <c r="O7" s="538">
        <v>10151</v>
      </c>
      <c r="P7" s="544"/>
      <c r="Q7" s="97"/>
    </row>
    <row r="8" spans="1:17">
      <c r="A8" s="543"/>
      <c r="B8" s="544"/>
      <c r="C8" s="544"/>
      <c r="D8" s="544"/>
      <c r="E8" s="544"/>
      <c r="F8" s="544"/>
      <c r="G8" s="544"/>
      <c r="H8" s="544"/>
      <c r="I8" s="544"/>
      <c r="J8" s="544"/>
      <c r="K8" s="544"/>
      <c r="L8" s="544"/>
      <c r="M8" s="544"/>
      <c r="N8" s="544"/>
      <c r="O8" s="544"/>
      <c r="P8" s="544"/>
      <c r="Q8" s="97"/>
    </row>
    <row r="9" spans="1:17">
      <c r="A9" s="554" t="s">
        <v>670</v>
      </c>
      <c r="B9" s="544"/>
      <c r="C9" s="544"/>
      <c r="D9" s="544"/>
      <c r="E9" s="544"/>
      <c r="F9" s="544"/>
      <c r="G9" s="544"/>
      <c r="H9" s="544"/>
      <c r="I9" s="544"/>
      <c r="J9" s="544"/>
      <c r="K9" s="544"/>
      <c r="L9" s="544"/>
      <c r="M9" s="544"/>
      <c r="N9" s="544"/>
      <c r="O9" s="544"/>
      <c r="P9" s="544"/>
      <c r="Q9" s="97"/>
    </row>
    <row r="10" spans="1:17">
      <c r="A10" s="817" t="s">
        <v>849</v>
      </c>
      <c r="B10" s="314"/>
      <c r="C10" s="544"/>
      <c r="D10" s="544"/>
      <c r="E10" s="544"/>
      <c r="F10" s="544"/>
      <c r="G10" s="544"/>
      <c r="H10" s="544"/>
      <c r="I10" s="544"/>
      <c r="J10" s="544"/>
      <c r="K10" s="544"/>
      <c r="L10" s="544"/>
      <c r="M10" s="544"/>
      <c r="N10" s="544"/>
      <c r="O10" s="544"/>
      <c r="P10" s="544"/>
      <c r="Q10" s="97"/>
    </row>
    <row r="11" spans="1:17">
      <c r="A11" s="543"/>
      <c r="B11" s="544"/>
      <c r="C11" s="544"/>
      <c r="D11" s="544"/>
      <c r="E11" s="544"/>
      <c r="F11" s="544"/>
      <c r="G11" s="544"/>
      <c r="H11" s="544"/>
      <c r="I11" s="544"/>
      <c r="J11" s="544"/>
      <c r="K11" s="544"/>
      <c r="L11" s="544"/>
      <c r="M11" s="544"/>
      <c r="N11" s="544"/>
      <c r="O11" s="544"/>
      <c r="P11" s="544"/>
      <c r="Q11" s="97"/>
    </row>
    <row r="12" spans="1:17">
      <c r="A12" s="543"/>
      <c r="B12" s="544"/>
      <c r="C12" s="544"/>
      <c r="D12" s="544"/>
      <c r="E12" s="544"/>
      <c r="F12" s="544"/>
      <c r="G12" s="544"/>
      <c r="H12" s="544"/>
      <c r="I12" s="544"/>
      <c r="J12" s="544"/>
      <c r="K12" s="544"/>
      <c r="L12" s="544"/>
      <c r="M12" s="544"/>
      <c r="N12" s="544"/>
      <c r="O12" s="544"/>
      <c r="P12" s="544"/>
      <c r="Q12" s="97"/>
    </row>
    <row r="13" spans="1:17">
      <c r="A13" s="543"/>
      <c r="B13" s="544"/>
      <c r="C13" s="544"/>
      <c r="D13" s="544"/>
      <c r="E13" s="544"/>
      <c r="F13" s="544"/>
      <c r="G13" s="544"/>
      <c r="H13" s="544"/>
      <c r="I13" s="544"/>
      <c r="J13" s="544"/>
      <c r="K13" s="544"/>
      <c r="L13" s="544"/>
      <c r="M13" s="544"/>
      <c r="N13" s="544"/>
      <c r="O13" s="544"/>
      <c r="P13" s="544"/>
      <c r="Q13" s="97"/>
    </row>
    <row r="14" spans="1:17">
      <c r="A14" s="543"/>
      <c r="B14" s="544"/>
      <c r="C14" s="544"/>
      <c r="D14" s="544"/>
      <c r="E14" s="544"/>
      <c r="F14" s="544"/>
      <c r="G14" s="544"/>
      <c r="H14" s="544"/>
      <c r="I14" s="544"/>
      <c r="J14" s="544"/>
      <c r="K14" s="544"/>
      <c r="L14" s="544"/>
      <c r="M14" s="544"/>
      <c r="N14" s="544"/>
      <c r="O14" s="544"/>
      <c r="P14" s="544"/>
      <c r="Q14" s="97"/>
    </row>
    <row r="15" spans="1:17">
      <c r="A15" s="543"/>
      <c r="B15" s="544"/>
      <c r="C15" s="544"/>
      <c r="D15" s="544"/>
      <c r="E15" s="544"/>
      <c r="F15" s="544"/>
      <c r="G15" s="544"/>
      <c r="H15" s="544"/>
      <c r="I15" s="544"/>
      <c r="J15" s="544"/>
      <c r="K15" s="544"/>
      <c r="L15" s="544"/>
      <c r="M15" s="544"/>
      <c r="N15" s="544"/>
      <c r="O15" s="544"/>
      <c r="P15" s="544"/>
      <c r="Q15" s="9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47"/>
  <sheetViews>
    <sheetView showGridLines="0" workbookViewId="0">
      <pane xSplit="1" topLeftCell="N1" activePane="topRight" state="frozen"/>
      <selection activeCell="A38" sqref="A38"/>
      <selection pane="topRight" activeCell="AH4" sqref="AH4"/>
    </sheetView>
  </sheetViews>
  <sheetFormatPr baseColWidth="10" defaultColWidth="13.33203125" defaultRowHeight="11.25"/>
  <cols>
    <col min="1" max="1" width="42.83203125" style="7" customWidth="1"/>
    <col min="2" max="30" width="6.33203125" style="7" customWidth="1"/>
    <col min="31" max="31" width="8.6640625" style="7" customWidth="1"/>
    <col min="32" max="32" width="10" style="7" customWidth="1"/>
    <col min="33" max="33" width="7.1640625" style="7" customWidth="1"/>
    <col min="34" max="16384" width="13.33203125" style="7"/>
  </cols>
  <sheetData>
    <row r="1" spans="1:33" ht="12.75">
      <c r="A1" s="8" t="s">
        <v>41</v>
      </c>
    </row>
    <row r="2" spans="1:33" s="9" customFormat="1">
      <c r="B2" s="15"/>
      <c r="H2" s="15"/>
      <c r="AG2" s="11" t="s">
        <v>45</v>
      </c>
    </row>
    <row r="3" spans="1:33" s="13" customFormat="1">
      <c r="A3" s="51"/>
      <c r="B3" s="642">
        <v>1990</v>
      </c>
      <c r="C3" s="631">
        <v>1991</v>
      </c>
      <c r="D3" s="631">
        <v>1992</v>
      </c>
      <c r="E3" s="631">
        <v>1993</v>
      </c>
      <c r="F3" s="631">
        <v>1994</v>
      </c>
      <c r="G3" s="631">
        <v>1995</v>
      </c>
      <c r="H3" s="19">
        <v>1996</v>
      </c>
      <c r="I3" s="19">
        <v>1997</v>
      </c>
      <c r="J3" s="19">
        <v>1998</v>
      </c>
      <c r="K3" s="19">
        <v>1999</v>
      </c>
      <c r="L3" s="19">
        <v>2000</v>
      </c>
      <c r="M3" s="631">
        <v>2001</v>
      </c>
      <c r="N3" s="631">
        <v>2002</v>
      </c>
      <c r="O3" s="631">
        <v>2003</v>
      </c>
      <c r="P3" s="19">
        <v>2004</v>
      </c>
      <c r="Q3" s="19">
        <v>2005</v>
      </c>
      <c r="R3" s="19">
        <v>2006</v>
      </c>
      <c r="S3" s="19">
        <v>2007</v>
      </c>
      <c r="T3" s="19">
        <v>2008</v>
      </c>
      <c r="U3" s="631">
        <v>2009</v>
      </c>
      <c r="V3" s="631">
        <v>2010</v>
      </c>
      <c r="W3" s="631">
        <v>2011</v>
      </c>
      <c r="X3" s="19">
        <v>2012</v>
      </c>
      <c r="Y3" s="19">
        <v>2013</v>
      </c>
      <c r="Z3" s="19">
        <v>2014</v>
      </c>
      <c r="AA3" s="19">
        <v>2015</v>
      </c>
      <c r="AB3" s="19">
        <v>2016</v>
      </c>
      <c r="AC3" s="631">
        <v>2017</v>
      </c>
      <c r="AD3" s="631">
        <v>2018</v>
      </c>
      <c r="AE3" s="631">
        <v>2019</v>
      </c>
      <c r="AF3" s="631">
        <v>2020</v>
      </c>
      <c r="AG3" s="643">
        <v>2021</v>
      </c>
    </row>
    <row r="4" spans="1:33">
      <c r="A4" s="43" t="s">
        <v>39</v>
      </c>
      <c r="B4" s="37">
        <v>310.93053861112469</v>
      </c>
      <c r="C4" s="37">
        <v>314.9443732867212</v>
      </c>
      <c r="D4" s="37">
        <v>324.41167311191555</v>
      </c>
      <c r="E4" s="37">
        <v>327.14641198952955</v>
      </c>
      <c r="F4" s="37">
        <v>333.70051261829548</v>
      </c>
      <c r="G4" s="37">
        <v>343.01754011313312</v>
      </c>
      <c r="H4" s="37">
        <v>346.77834148626232</v>
      </c>
      <c r="I4" s="37">
        <v>352.77432874798041</v>
      </c>
      <c r="J4" s="37">
        <v>363.53878119303818</v>
      </c>
      <c r="K4" s="37">
        <v>375.5515390209564</v>
      </c>
      <c r="L4" s="37">
        <v>377.50639267311095</v>
      </c>
      <c r="M4" s="37">
        <v>394.97979974101179</v>
      </c>
      <c r="N4" s="37">
        <v>400.53898272989727</v>
      </c>
      <c r="O4" s="37">
        <v>405.96655762865282</v>
      </c>
      <c r="P4" s="37">
        <v>407.75217095541052</v>
      </c>
      <c r="Q4" s="37">
        <v>404.80264040527061</v>
      </c>
      <c r="R4" s="37">
        <v>405.95005781419059</v>
      </c>
      <c r="S4" s="37">
        <v>411.48512968555372</v>
      </c>
      <c r="T4" s="37">
        <v>409.68922616097848</v>
      </c>
      <c r="U4" s="37">
        <v>414.66419854913306</v>
      </c>
      <c r="V4" s="37">
        <v>420.35671329224806</v>
      </c>
      <c r="W4" s="37">
        <v>423.60246886496213</v>
      </c>
      <c r="X4" s="37">
        <v>427.36336265952991</v>
      </c>
      <c r="Y4" s="37">
        <v>431.06979322783548</v>
      </c>
      <c r="Z4" s="37">
        <v>438.09924807182074</v>
      </c>
      <c r="AA4" s="37">
        <v>445.18553497738839</v>
      </c>
      <c r="AB4" s="37">
        <v>452.78494482283224</v>
      </c>
      <c r="AC4" s="37">
        <v>454.2849290170268</v>
      </c>
      <c r="AD4" s="37">
        <v>451.68576791414074</v>
      </c>
      <c r="AE4" s="37">
        <v>449.08921506329938</v>
      </c>
      <c r="AF4" s="37">
        <v>376.47220808196511</v>
      </c>
      <c r="AG4" s="38">
        <v>402.33337878367774</v>
      </c>
    </row>
    <row r="5" spans="1:33">
      <c r="A5" s="44" t="s">
        <v>52</v>
      </c>
      <c r="B5" s="42">
        <v>74.894273843609966</v>
      </c>
      <c r="C5" s="42">
        <v>85.22471843358602</v>
      </c>
      <c r="D5" s="42">
        <v>95.925498895673897</v>
      </c>
      <c r="E5" s="42">
        <v>104.24862139441169</v>
      </c>
      <c r="F5" s="42">
        <v>119.08543919521414</v>
      </c>
      <c r="G5" s="42">
        <v>134.4494642707335</v>
      </c>
      <c r="H5" s="42">
        <v>144.20155735523207</v>
      </c>
      <c r="I5" s="42">
        <v>149.45097338797183</v>
      </c>
      <c r="J5" s="42">
        <v>161.92228220751485</v>
      </c>
      <c r="K5" s="42">
        <v>174.61811331957463</v>
      </c>
      <c r="L5" s="42">
        <v>182.03796577957863</v>
      </c>
      <c r="M5" s="42">
        <v>202.35757604728508</v>
      </c>
      <c r="N5" s="42">
        <v>213.89407869987775</v>
      </c>
      <c r="O5" s="42">
        <v>227.1938725818336</v>
      </c>
      <c r="P5" s="42">
        <v>237.80398709762608</v>
      </c>
      <c r="Q5" s="42">
        <v>244.25847989445461</v>
      </c>
      <c r="R5" s="42">
        <v>257.50936704085785</v>
      </c>
      <c r="S5" s="42">
        <v>271.13929966368488</v>
      </c>
      <c r="T5" s="42">
        <v>277.03772617822415</v>
      </c>
      <c r="U5" s="42">
        <v>290.36683881761041</v>
      </c>
      <c r="V5" s="42">
        <v>300.82180184686251</v>
      </c>
      <c r="W5" s="42">
        <v>310.30269093518871</v>
      </c>
      <c r="X5" s="42">
        <v>322.47357041922425</v>
      </c>
      <c r="Y5" s="42">
        <v>328.12777259118388</v>
      </c>
      <c r="Z5" s="42">
        <v>334.67053559267697</v>
      </c>
      <c r="AA5" s="42">
        <v>339.4773169538866</v>
      </c>
      <c r="AB5" s="42">
        <v>342.54269704026029</v>
      </c>
      <c r="AC5" s="42">
        <v>339.11357910313512</v>
      </c>
      <c r="AD5" s="42">
        <v>329.79794699950332</v>
      </c>
      <c r="AE5" s="42">
        <v>318.56117165226095</v>
      </c>
      <c r="AF5" s="42">
        <v>258.15600805995422</v>
      </c>
      <c r="AG5" s="644">
        <v>267.32410505537672</v>
      </c>
    </row>
    <row r="6" spans="1:33">
      <c r="A6" s="45" t="s">
        <v>55</v>
      </c>
      <c r="B6" s="23"/>
      <c r="C6" s="23"/>
      <c r="D6" s="23"/>
      <c r="E6" s="23"/>
      <c r="F6" s="23"/>
      <c r="G6" s="23"/>
      <c r="H6" s="23"/>
      <c r="I6" s="23"/>
      <c r="J6" s="23"/>
      <c r="K6" s="23"/>
      <c r="L6" s="23"/>
      <c r="M6" s="23"/>
      <c r="N6" s="23"/>
      <c r="O6" s="23"/>
      <c r="P6" s="23"/>
      <c r="Q6" s="23"/>
      <c r="R6" s="23"/>
      <c r="S6" s="23"/>
      <c r="T6" s="23"/>
      <c r="U6" s="23"/>
      <c r="V6" s="23"/>
      <c r="W6" s="23"/>
      <c r="X6" s="25">
        <v>322.39779023549409</v>
      </c>
      <c r="Y6" s="25">
        <v>327.79204473453228</v>
      </c>
      <c r="Z6" s="25">
        <v>334.08399209220534</v>
      </c>
      <c r="AA6" s="25">
        <v>338.60462889494687</v>
      </c>
      <c r="AB6" s="25">
        <v>341.39153278371003</v>
      </c>
      <c r="AC6" s="25">
        <v>337.9746079527057</v>
      </c>
      <c r="AD6" s="25">
        <v>328.69888067423688</v>
      </c>
      <c r="AE6" s="25">
        <v>317.43349793554444</v>
      </c>
      <c r="AF6" s="25">
        <v>257.03304764382921</v>
      </c>
      <c r="AG6" s="20">
        <v>265.49960943507165</v>
      </c>
    </row>
    <row r="7" spans="1:33">
      <c r="A7" s="45" t="s">
        <v>56</v>
      </c>
      <c r="B7" s="23"/>
      <c r="C7" s="23"/>
      <c r="D7" s="23"/>
      <c r="E7" s="23"/>
      <c r="F7" s="23"/>
      <c r="G7" s="23"/>
      <c r="H7" s="23"/>
      <c r="I7" s="23"/>
      <c r="J7" s="23"/>
      <c r="K7" s="23"/>
      <c r="L7" s="23"/>
      <c r="M7" s="23"/>
      <c r="N7" s="23"/>
      <c r="O7" s="23"/>
      <c r="P7" s="23"/>
      <c r="Q7" s="23"/>
      <c r="R7" s="23"/>
      <c r="S7" s="23"/>
      <c r="T7" s="23"/>
      <c r="U7" s="23"/>
      <c r="V7" s="23"/>
      <c r="W7" s="23"/>
      <c r="X7" s="25">
        <v>7.0286971979095225E-2</v>
      </c>
      <c r="Y7" s="25">
        <v>0.32714522112168609</v>
      </c>
      <c r="Z7" s="25">
        <v>0.57539712637839469</v>
      </c>
      <c r="AA7" s="25">
        <v>0.86093071260967713</v>
      </c>
      <c r="AB7" s="25">
        <v>1.1383652765240018</v>
      </c>
      <c r="AC7" s="25">
        <v>1.1222853298509958</v>
      </c>
      <c r="AD7" s="25">
        <v>1.0782865299084665</v>
      </c>
      <c r="AE7" s="25">
        <v>1.1016250673432249</v>
      </c>
      <c r="AF7" s="25">
        <v>1.0885397899873148</v>
      </c>
      <c r="AG7" s="20">
        <v>1.7036243109579157</v>
      </c>
    </row>
    <row r="8" spans="1:33">
      <c r="A8" s="45" t="s">
        <v>57</v>
      </c>
      <c r="B8" s="23"/>
      <c r="C8" s="23"/>
      <c r="D8" s="23"/>
      <c r="E8" s="23"/>
      <c r="F8" s="23"/>
      <c r="G8" s="23"/>
      <c r="H8" s="23"/>
      <c r="I8" s="23"/>
      <c r="J8" s="23"/>
      <c r="K8" s="23"/>
      <c r="L8" s="23"/>
      <c r="M8" s="23"/>
      <c r="N8" s="23"/>
      <c r="O8" s="23"/>
      <c r="P8" s="23"/>
      <c r="Q8" s="23"/>
      <c r="R8" s="23"/>
      <c r="S8" s="23"/>
      <c r="T8" s="23"/>
      <c r="U8" s="23"/>
      <c r="V8" s="23"/>
      <c r="W8" s="23"/>
      <c r="X8" s="25">
        <v>5.4932117510826583E-3</v>
      </c>
      <c r="Y8" s="25">
        <v>8.5826355299549548E-3</v>
      </c>
      <c r="Z8" s="25">
        <v>1.1146374093223761E-2</v>
      </c>
      <c r="AA8" s="25">
        <v>1.1757346330059945E-2</v>
      </c>
      <c r="AB8" s="25">
        <v>1.2798980026303442E-2</v>
      </c>
      <c r="AC8" s="25">
        <v>1.6685820578486294E-2</v>
      </c>
      <c r="AD8" s="25">
        <v>2.0779795357982984E-2</v>
      </c>
      <c r="AE8" s="25">
        <v>2.6048649373298063E-2</v>
      </c>
      <c r="AF8" s="25">
        <v>3.4420626137723544E-2</v>
      </c>
      <c r="AG8" s="20">
        <v>0.12087130934711043</v>
      </c>
    </row>
    <row r="9" spans="1:33">
      <c r="A9" s="46" t="s">
        <v>49</v>
      </c>
      <c r="B9" s="645">
        <v>236.03626476751472</v>
      </c>
      <c r="C9" s="645">
        <v>229.71965485313515</v>
      </c>
      <c r="D9" s="645">
        <v>228.48617421624164</v>
      </c>
      <c r="E9" s="645">
        <v>222.89779059511787</v>
      </c>
      <c r="F9" s="645">
        <v>214.61507342308136</v>
      </c>
      <c r="G9" s="645">
        <v>208.56807584239965</v>
      </c>
      <c r="H9" s="645">
        <v>202.57678413103028</v>
      </c>
      <c r="I9" s="645">
        <v>203.32335536000858</v>
      </c>
      <c r="J9" s="645">
        <v>201.61649898552332</v>
      </c>
      <c r="K9" s="645">
        <v>200.93342570138174</v>
      </c>
      <c r="L9" s="645">
        <v>195.46842689353232</v>
      </c>
      <c r="M9" s="645">
        <v>192.62222369372668</v>
      </c>
      <c r="N9" s="645">
        <v>186.64490403001952</v>
      </c>
      <c r="O9" s="645">
        <v>178.77268504681922</v>
      </c>
      <c r="P9" s="645">
        <v>169.94818385778441</v>
      </c>
      <c r="Q9" s="645">
        <v>160.54416051081603</v>
      </c>
      <c r="R9" s="645">
        <v>148.4406907733327</v>
      </c>
      <c r="S9" s="645">
        <v>140.34583002186881</v>
      </c>
      <c r="T9" s="645">
        <v>132.65149998275436</v>
      </c>
      <c r="U9" s="645">
        <v>124.29735973152263</v>
      </c>
      <c r="V9" s="645">
        <v>119.53491144538555</v>
      </c>
      <c r="W9" s="645">
        <v>113.29977792977344</v>
      </c>
      <c r="X9" s="645">
        <v>104.89179486645232</v>
      </c>
      <c r="Y9" s="645">
        <v>102.94288093728566</v>
      </c>
      <c r="Z9" s="645">
        <v>103.42826931601314</v>
      </c>
      <c r="AA9" s="645">
        <v>105.70587720814819</v>
      </c>
      <c r="AB9" s="645">
        <v>110.23660394069188</v>
      </c>
      <c r="AC9" s="645">
        <v>115.1625584161895</v>
      </c>
      <c r="AD9" s="645">
        <v>121.8760165509992</v>
      </c>
      <c r="AE9" s="645">
        <v>130.5127867248558</v>
      </c>
      <c r="AF9" s="645">
        <v>118.31620002201085</v>
      </c>
      <c r="AG9" s="646">
        <v>135.00927372830105</v>
      </c>
    </row>
    <row r="10" spans="1:33">
      <c r="A10" s="50" t="s">
        <v>58</v>
      </c>
      <c r="B10" s="23"/>
      <c r="C10" s="23"/>
      <c r="D10" s="23"/>
      <c r="E10" s="23"/>
      <c r="F10" s="23"/>
      <c r="G10" s="23"/>
      <c r="H10" s="23"/>
      <c r="I10" s="23"/>
      <c r="J10" s="23"/>
      <c r="K10" s="23"/>
      <c r="L10" s="23"/>
      <c r="M10" s="23"/>
      <c r="N10" s="23"/>
      <c r="O10" s="23"/>
      <c r="P10" s="23"/>
      <c r="Q10" s="23"/>
      <c r="R10" s="23"/>
      <c r="S10" s="23"/>
      <c r="T10" s="23"/>
      <c r="U10" s="23"/>
      <c r="V10" s="23"/>
      <c r="W10" s="23"/>
      <c r="X10" s="647">
        <v>101.61472189877026</v>
      </c>
      <c r="Y10" s="647">
        <v>99.423297054298629</v>
      </c>
      <c r="Z10" s="647">
        <v>99.558061279504074</v>
      </c>
      <c r="AA10" s="647">
        <v>101.313532636115</v>
      </c>
      <c r="AB10" s="647">
        <v>105.15362437449444</v>
      </c>
      <c r="AC10" s="647">
        <v>109.28482349345889</v>
      </c>
      <c r="AD10" s="647">
        <v>114.85182747888567</v>
      </c>
      <c r="AE10" s="647">
        <v>122.1364982489707</v>
      </c>
      <c r="AF10" s="647">
        <v>109.00385922909099</v>
      </c>
      <c r="AG10" s="648">
        <v>119.26584092122826</v>
      </c>
    </row>
    <row r="11" spans="1:33">
      <c r="A11" s="50" t="s">
        <v>59</v>
      </c>
      <c r="B11" s="23"/>
      <c r="C11" s="23"/>
      <c r="D11" s="23"/>
      <c r="E11" s="23"/>
      <c r="F11" s="23"/>
      <c r="G11" s="23"/>
      <c r="H11" s="23"/>
      <c r="I11" s="23"/>
      <c r="J11" s="23"/>
      <c r="K11" s="23"/>
      <c r="L11" s="23"/>
      <c r="M11" s="23"/>
      <c r="N11" s="23"/>
      <c r="O11" s="23"/>
      <c r="P11" s="23"/>
      <c r="Q11" s="23"/>
      <c r="R11" s="23"/>
      <c r="S11" s="23"/>
      <c r="T11" s="23"/>
      <c r="U11" s="23"/>
      <c r="V11" s="23"/>
      <c r="W11" s="23"/>
      <c r="X11" s="647">
        <v>0.22621530077536012</v>
      </c>
      <c r="Y11" s="647">
        <v>0.57534042679990738</v>
      </c>
      <c r="Z11" s="647">
        <v>1.0456123808465916</v>
      </c>
      <c r="AA11" s="647">
        <v>1.5452260751165869</v>
      </c>
      <c r="AB11" s="647">
        <v>2.0818013178394734</v>
      </c>
      <c r="AC11" s="647">
        <v>2.736561735640644</v>
      </c>
      <c r="AD11" s="647">
        <v>3.6225909947866892</v>
      </c>
      <c r="AE11" s="647">
        <v>4.5930315335883982</v>
      </c>
      <c r="AF11" s="647">
        <v>5.0348645264720728</v>
      </c>
      <c r="AG11" s="648">
        <v>7.7909834032019534</v>
      </c>
    </row>
    <row r="12" spans="1:33">
      <c r="A12" s="50" t="s">
        <v>60</v>
      </c>
      <c r="B12" s="23"/>
      <c r="C12" s="23"/>
      <c r="D12" s="23"/>
      <c r="E12" s="23"/>
      <c r="F12" s="23"/>
      <c r="G12" s="23"/>
      <c r="H12" s="23"/>
      <c r="I12" s="23"/>
      <c r="J12" s="23"/>
      <c r="K12" s="23"/>
      <c r="L12" s="23"/>
      <c r="M12" s="23"/>
      <c r="N12" s="23"/>
      <c r="O12" s="23"/>
      <c r="P12" s="23"/>
      <c r="Q12" s="23"/>
      <c r="R12" s="23"/>
      <c r="S12" s="23"/>
      <c r="T12" s="23"/>
      <c r="U12" s="23"/>
      <c r="V12" s="23"/>
      <c r="W12" s="23"/>
      <c r="X12" s="647">
        <v>0.48780109054379828</v>
      </c>
      <c r="Y12" s="647">
        <v>0.48435162686146432</v>
      </c>
      <c r="Z12" s="647">
        <v>0.47296344229309889</v>
      </c>
      <c r="AA12" s="647">
        <v>0.50204733814213276</v>
      </c>
      <c r="AB12" s="647">
        <v>0.58876785341652549</v>
      </c>
      <c r="AC12" s="647">
        <v>0.70445584450812992</v>
      </c>
      <c r="AD12" s="647">
        <v>0.9014997344903708</v>
      </c>
      <c r="AE12" s="647">
        <v>1.1171527234310301</v>
      </c>
      <c r="AF12" s="647">
        <v>1.5073399483365442</v>
      </c>
      <c r="AG12" s="648">
        <v>3.5145558703291755</v>
      </c>
    </row>
    <row r="13" spans="1:33">
      <c r="A13" s="50" t="s">
        <v>61</v>
      </c>
      <c r="B13" s="23"/>
      <c r="C13" s="23"/>
      <c r="D13" s="23"/>
      <c r="E13" s="23"/>
      <c r="F13" s="23"/>
      <c r="G13" s="23"/>
      <c r="H13" s="23"/>
      <c r="I13" s="23"/>
      <c r="J13" s="23"/>
      <c r="K13" s="23"/>
      <c r="L13" s="23"/>
      <c r="M13" s="23"/>
      <c r="N13" s="23"/>
      <c r="O13" s="23"/>
      <c r="P13" s="23"/>
      <c r="Q13" s="23"/>
      <c r="R13" s="23"/>
      <c r="S13" s="23"/>
      <c r="T13" s="23"/>
      <c r="U13" s="23"/>
      <c r="V13" s="23"/>
      <c r="W13" s="23"/>
      <c r="X13" s="647">
        <v>2.4838906320133778</v>
      </c>
      <c r="Y13" s="647">
        <v>2.3213502508225017</v>
      </c>
      <c r="Z13" s="647">
        <v>2.1426818567318522</v>
      </c>
      <c r="AA13" s="647">
        <v>2.0270519970287375</v>
      </c>
      <c r="AB13" s="647">
        <v>1.9277090898956073</v>
      </c>
      <c r="AC13" s="647">
        <v>1.7838915119409215</v>
      </c>
      <c r="AD13" s="647">
        <v>1.6762881789048563</v>
      </c>
      <c r="AE13" s="647">
        <v>1.5732356767924724</v>
      </c>
      <c r="AF13" s="647">
        <v>1.2933500364961175</v>
      </c>
      <c r="AG13" s="648">
        <v>1.7926661178537853</v>
      </c>
    </row>
    <row r="14" spans="1:33">
      <c r="A14" s="50" t="s">
        <v>726</v>
      </c>
      <c r="B14" s="23"/>
      <c r="C14" s="23"/>
      <c r="D14" s="23"/>
      <c r="E14" s="23"/>
      <c r="F14" s="23"/>
      <c r="G14" s="23"/>
      <c r="H14" s="23"/>
      <c r="I14" s="23"/>
      <c r="J14" s="23"/>
      <c r="K14" s="23"/>
      <c r="L14" s="23"/>
      <c r="M14" s="23"/>
      <c r="N14" s="23"/>
      <c r="O14" s="23"/>
      <c r="P14" s="23"/>
      <c r="Q14" s="23"/>
      <c r="R14" s="23"/>
      <c r="S14" s="23"/>
      <c r="T14" s="23"/>
      <c r="U14" s="23"/>
      <c r="V14" s="23"/>
      <c r="W14" s="23"/>
      <c r="X14" s="647">
        <v>7.9165944349517708E-2</v>
      </c>
      <c r="Y14" s="647">
        <v>0.13854157850315335</v>
      </c>
      <c r="Z14" s="647">
        <v>0.20895035663753189</v>
      </c>
      <c r="AA14" s="647">
        <v>0.31801916174573736</v>
      </c>
      <c r="AB14" s="647">
        <v>0.48470130504582815</v>
      </c>
      <c r="AC14" s="647">
        <v>0.6528258306409066</v>
      </c>
      <c r="AD14" s="647">
        <v>0.82381016393161455</v>
      </c>
      <c r="AE14" s="647">
        <v>1.0928685420732056</v>
      </c>
      <c r="AF14" s="647">
        <v>1.4767862816151067</v>
      </c>
      <c r="AG14" s="648">
        <v>2.6452274156878506</v>
      </c>
    </row>
    <row r="15" spans="1:33">
      <c r="A15" s="43" t="s">
        <v>40</v>
      </c>
      <c r="B15" s="649">
        <v>61.786891347804143</v>
      </c>
      <c r="C15" s="649">
        <v>65.276350328117118</v>
      </c>
      <c r="D15" s="649">
        <v>67.289858597758339</v>
      </c>
      <c r="E15" s="649">
        <v>68.79755539156443</v>
      </c>
      <c r="F15" s="649">
        <v>70.467893901134289</v>
      </c>
      <c r="G15" s="649">
        <v>71.846635215249307</v>
      </c>
      <c r="H15" s="649">
        <v>72.641698162327714</v>
      </c>
      <c r="I15" s="649">
        <v>74.054303894184841</v>
      </c>
      <c r="J15" s="649">
        <v>75.927973963480071</v>
      </c>
      <c r="K15" s="649">
        <v>77.697566295649665</v>
      </c>
      <c r="L15" s="649">
        <v>76.381690250929921</v>
      </c>
      <c r="M15" s="649">
        <v>77.510411020007254</v>
      </c>
      <c r="N15" s="649">
        <v>78.383111806786587</v>
      </c>
      <c r="O15" s="649">
        <v>78.726895216099749</v>
      </c>
      <c r="P15" s="649">
        <v>78.742060951893052</v>
      </c>
      <c r="Q15" s="649">
        <v>78.417371861197637</v>
      </c>
      <c r="R15" s="649">
        <v>77.691240344655697</v>
      </c>
      <c r="S15" s="649">
        <v>77.085494589468041</v>
      </c>
      <c r="T15" s="649">
        <v>75.550071695964292</v>
      </c>
      <c r="U15" s="649">
        <v>75.135183291334229</v>
      </c>
      <c r="V15" s="649">
        <v>76.937525680899711</v>
      </c>
      <c r="W15" s="649">
        <v>78.570885343844395</v>
      </c>
      <c r="X15" s="649">
        <v>77.931710824452821</v>
      </c>
      <c r="Y15" s="649">
        <v>78.499466256597046</v>
      </c>
      <c r="Z15" s="649">
        <v>79.69201388719766</v>
      </c>
      <c r="AA15" s="649">
        <v>80.34781809244987</v>
      </c>
      <c r="AB15" s="649">
        <v>81.609773339787054</v>
      </c>
      <c r="AC15" s="649">
        <v>82.767788187774869</v>
      </c>
      <c r="AD15" s="649">
        <v>83.890231252913892</v>
      </c>
      <c r="AE15" s="649">
        <v>83.122023401857959</v>
      </c>
      <c r="AF15" s="649">
        <v>72.793717886497078</v>
      </c>
      <c r="AG15" s="650">
        <v>79.248763385647536</v>
      </c>
    </row>
    <row r="16" spans="1:33">
      <c r="A16" s="47" t="s">
        <v>52</v>
      </c>
      <c r="B16" s="651">
        <v>39.180959999999999</v>
      </c>
      <c r="C16" s="651">
        <v>43.95</v>
      </c>
      <c r="D16" s="651">
        <v>48.131839999999997</v>
      </c>
      <c r="E16" s="651">
        <v>51.778080000000003</v>
      </c>
      <c r="F16" s="651">
        <v>55.241599999999998</v>
      </c>
      <c r="G16" s="651">
        <v>57.983199999999997</v>
      </c>
      <c r="H16" s="651">
        <v>59.750399999999999</v>
      </c>
      <c r="I16" s="651">
        <v>61.638614465402917</v>
      </c>
      <c r="J16" s="651">
        <v>63.882328663617862</v>
      </c>
      <c r="K16" s="651">
        <v>66.217189746699916</v>
      </c>
      <c r="L16" s="651">
        <v>66.942595045554725</v>
      </c>
      <c r="M16" s="651">
        <v>69.218167895275414</v>
      </c>
      <c r="N16" s="651">
        <v>71.060102873714641</v>
      </c>
      <c r="O16" s="651">
        <v>72.310697140206869</v>
      </c>
      <c r="P16" s="651">
        <v>73.020071715612971</v>
      </c>
      <c r="Q16" s="651">
        <v>73.522655640407024</v>
      </c>
      <c r="R16" s="651">
        <v>73.447004378834748</v>
      </c>
      <c r="S16" s="651">
        <v>73.429322074012887</v>
      </c>
      <c r="T16" s="651">
        <v>72.541720443743344</v>
      </c>
      <c r="U16" s="651">
        <v>72.653506952251831</v>
      </c>
      <c r="V16" s="651">
        <v>74.855543748113206</v>
      </c>
      <c r="W16" s="651">
        <v>76.919291681951918</v>
      </c>
      <c r="X16" s="651">
        <v>76.281696365412273</v>
      </c>
      <c r="Y16" s="651">
        <v>76.900963444999618</v>
      </c>
      <c r="Z16" s="651">
        <v>78.108964161137237</v>
      </c>
      <c r="AA16" s="651">
        <v>78.787319046479027</v>
      </c>
      <c r="AB16" s="651">
        <v>80.054013545209543</v>
      </c>
      <c r="AC16" s="651">
        <v>81.202028815869738</v>
      </c>
      <c r="AD16" s="651">
        <v>82.232738727220138</v>
      </c>
      <c r="AE16" s="651">
        <v>81.342143198126919</v>
      </c>
      <c r="AF16" s="651">
        <v>71.121919424956985</v>
      </c>
      <c r="AG16" s="646">
        <v>77.214639539734037</v>
      </c>
    </row>
    <row r="17" spans="1:33">
      <c r="A17" s="45" t="s">
        <v>55</v>
      </c>
      <c r="B17" s="26"/>
      <c r="C17" s="26"/>
      <c r="D17" s="26"/>
      <c r="E17" s="26"/>
      <c r="F17" s="26"/>
      <c r="G17" s="26"/>
      <c r="H17" s="26"/>
      <c r="I17" s="26"/>
      <c r="J17" s="26"/>
      <c r="K17" s="26"/>
      <c r="L17" s="26"/>
      <c r="M17" s="26"/>
      <c r="N17" s="26"/>
      <c r="O17" s="26"/>
      <c r="P17" s="26"/>
      <c r="Q17" s="26"/>
      <c r="R17" s="26"/>
      <c r="S17" s="26"/>
      <c r="T17" s="26"/>
      <c r="U17" s="26"/>
      <c r="V17" s="26"/>
      <c r="W17" s="26"/>
      <c r="X17" s="647">
        <v>76.281551397231851</v>
      </c>
      <c r="Y17" s="647">
        <v>76.900482040357005</v>
      </c>
      <c r="Z17" s="647">
        <v>78.108029048025656</v>
      </c>
      <c r="AA17" s="647">
        <v>78.784711572091879</v>
      </c>
      <c r="AB17" s="647">
        <v>80.048154609930521</v>
      </c>
      <c r="AC17" s="647">
        <v>81.19634459926958</v>
      </c>
      <c r="AD17" s="647">
        <v>82.227499439091446</v>
      </c>
      <c r="AE17" s="647">
        <v>81.335461527694576</v>
      </c>
      <c r="AF17" s="647">
        <v>71.098669722447752</v>
      </c>
      <c r="AG17" s="652">
        <v>77.160179020819939</v>
      </c>
    </row>
    <row r="18" spans="1:33">
      <c r="A18" s="48" t="s">
        <v>62</v>
      </c>
      <c r="B18" s="26"/>
      <c r="C18" s="26"/>
      <c r="D18" s="26"/>
      <c r="E18" s="26"/>
      <c r="F18" s="26"/>
      <c r="G18" s="26"/>
      <c r="H18" s="26"/>
      <c r="I18" s="26"/>
      <c r="J18" s="26"/>
      <c r="K18" s="26"/>
      <c r="L18" s="26"/>
      <c r="M18" s="26"/>
      <c r="N18" s="26"/>
      <c r="O18" s="26"/>
      <c r="P18" s="26"/>
      <c r="Q18" s="26"/>
      <c r="R18" s="26"/>
      <c r="S18" s="26"/>
      <c r="T18" s="26"/>
      <c r="U18" s="26"/>
      <c r="V18" s="26"/>
      <c r="W18" s="26"/>
      <c r="X18" s="647">
        <v>1.4496818041720899E-4</v>
      </c>
      <c r="Y18" s="647">
        <v>4.8140464261748082E-4</v>
      </c>
      <c r="Z18" s="647">
        <v>9.3511311157991296E-4</v>
      </c>
      <c r="AA18" s="647">
        <v>2.6074743871511603E-3</v>
      </c>
      <c r="AB18" s="647">
        <v>5.8589352790284887E-3</v>
      </c>
      <c r="AC18" s="647">
        <v>5.6842166001562716E-3</v>
      </c>
      <c r="AD18" s="647">
        <v>5.2392881286965056E-3</v>
      </c>
      <c r="AE18" s="647">
        <v>6.6816704323412399E-3</v>
      </c>
      <c r="AF18" s="647">
        <v>2.324970250922993E-2</v>
      </c>
      <c r="AG18" s="652">
        <v>5.4460518914091212E-2</v>
      </c>
    </row>
    <row r="19" spans="1:33">
      <c r="A19" s="46" t="s">
        <v>49</v>
      </c>
      <c r="B19" s="645">
        <v>22.605931347804145</v>
      </c>
      <c r="C19" s="645">
        <v>21.326350328117115</v>
      </c>
      <c r="D19" s="645">
        <v>19.158018597758343</v>
      </c>
      <c r="E19" s="645">
        <v>17.019475391564427</v>
      </c>
      <c r="F19" s="645">
        <v>15.226293901134291</v>
      </c>
      <c r="G19" s="645">
        <v>13.863435215249311</v>
      </c>
      <c r="H19" s="645">
        <v>12.891298162327715</v>
      </c>
      <c r="I19" s="645">
        <v>12.415689428781924</v>
      </c>
      <c r="J19" s="645">
        <v>12.045645299862208</v>
      </c>
      <c r="K19" s="645">
        <v>11.480376548949749</v>
      </c>
      <c r="L19" s="645">
        <v>9.439095205375196</v>
      </c>
      <c r="M19" s="645">
        <v>8.29224312473184</v>
      </c>
      <c r="N19" s="645">
        <v>7.3230089330719466</v>
      </c>
      <c r="O19" s="645">
        <v>6.4161980758928792</v>
      </c>
      <c r="P19" s="645">
        <v>5.7219892362800806</v>
      </c>
      <c r="Q19" s="645">
        <v>4.8947162207906132</v>
      </c>
      <c r="R19" s="645">
        <v>4.2442359658209483</v>
      </c>
      <c r="S19" s="645">
        <v>3.6561725154551539</v>
      </c>
      <c r="T19" s="645">
        <v>3.0083512522209475</v>
      </c>
      <c r="U19" s="645">
        <v>2.4816763390823979</v>
      </c>
      <c r="V19" s="645">
        <v>2.0819819327865048</v>
      </c>
      <c r="W19" s="645">
        <v>1.6515936618924769</v>
      </c>
      <c r="X19" s="645">
        <v>1.6563990306059377</v>
      </c>
      <c r="Y19" s="645">
        <v>1.6060374072171304</v>
      </c>
      <c r="Z19" s="645">
        <v>1.5915378375731681</v>
      </c>
      <c r="AA19" s="645">
        <v>1.5703740057180762</v>
      </c>
      <c r="AB19" s="645">
        <v>1.5685699611793136</v>
      </c>
      <c r="AC19" s="645">
        <v>1.5832460272516711</v>
      </c>
      <c r="AD19" s="645">
        <v>1.6796182219777125</v>
      </c>
      <c r="AE19" s="645">
        <v>1.8080614873515921</v>
      </c>
      <c r="AF19" s="645">
        <v>1.6717984615400934</v>
      </c>
      <c r="AG19" s="646">
        <v>2.0341238459134878</v>
      </c>
    </row>
    <row r="20" spans="1:33">
      <c r="A20" s="50" t="s">
        <v>58</v>
      </c>
      <c r="B20" s="26"/>
      <c r="C20" s="26"/>
      <c r="D20" s="26"/>
      <c r="E20" s="26"/>
      <c r="F20" s="26"/>
      <c r="G20" s="26"/>
      <c r="H20" s="26"/>
      <c r="I20" s="26"/>
      <c r="J20" s="26"/>
      <c r="K20" s="26"/>
      <c r="L20" s="26"/>
      <c r="M20" s="26"/>
      <c r="N20" s="26"/>
      <c r="O20" s="26"/>
      <c r="P20" s="26"/>
      <c r="Q20" s="26"/>
      <c r="R20" s="26"/>
      <c r="S20" s="26"/>
      <c r="T20" s="26"/>
      <c r="U20" s="26"/>
      <c r="V20" s="26"/>
      <c r="W20" s="26"/>
      <c r="X20" s="647">
        <v>1.4348094685267554</v>
      </c>
      <c r="Y20" s="647">
        <v>1.3616919280209665</v>
      </c>
      <c r="Z20" s="647">
        <v>1.3217389671243585</v>
      </c>
      <c r="AA20" s="647">
        <v>1.2744231649873128</v>
      </c>
      <c r="AB20" s="647">
        <v>1.2353335747228262</v>
      </c>
      <c r="AC20" s="647">
        <v>1.2031189567043357</v>
      </c>
      <c r="AD20" s="647">
        <v>1.2420265210605099</v>
      </c>
      <c r="AE20" s="647">
        <v>1.3056884742833166</v>
      </c>
      <c r="AF20" s="647">
        <v>1.1822314939716172</v>
      </c>
      <c r="AG20" s="648">
        <v>1.3953868755017385</v>
      </c>
    </row>
    <row r="21" spans="1:33">
      <c r="A21" s="50" t="s">
        <v>63</v>
      </c>
      <c r="B21" s="26"/>
      <c r="C21" s="26"/>
      <c r="D21" s="26"/>
      <c r="E21" s="26"/>
      <c r="F21" s="26"/>
      <c r="G21" s="26"/>
      <c r="H21" s="26"/>
      <c r="I21" s="26"/>
      <c r="J21" s="26"/>
      <c r="K21" s="26"/>
      <c r="L21" s="26"/>
      <c r="M21" s="26"/>
      <c r="N21" s="26"/>
      <c r="O21" s="26"/>
      <c r="P21" s="26"/>
      <c r="Q21" s="26"/>
      <c r="R21" s="26"/>
      <c r="S21" s="26"/>
      <c r="T21" s="26"/>
      <c r="U21" s="26"/>
      <c r="V21" s="26"/>
      <c r="W21" s="26"/>
      <c r="X21" s="647">
        <v>3.2411273729680084E-3</v>
      </c>
      <c r="Y21" s="647">
        <v>4.3446886667682302E-3</v>
      </c>
      <c r="Z21" s="647">
        <v>5.1014519804398056E-3</v>
      </c>
      <c r="AA21" s="647">
        <v>6.6689160139339725E-3</v>
      </c>
      <c r="AB21" s="647">
        <v>9.2334448369322114E-3</v>
      </c>
      <c r="AC21" s="647">
        <v>1.4664560207172522E-2</v>
      </c>
      <c r="AD21" s="647">
        <v>2.2196186886002472E-2</v>
      </c>
      <c r="AE21" s="647">
        <v>3.6556915918916764E-2</v>
      </c>
      <c r="AF21" s="647">
        <v>4.417567770083692E-2</v>
      </c>
      <c r="AG21" s="648">
        <v>8.6443515481730182E-2</v>
      </c>
    </row>
    <row r="22" spans="1:33">
      <c r="A22" s="50" t="s">
        <v>61</v>
      </c>
      <c r="B22" s="26"/>
      <c r="C22" s="26"/>
      <c r="D22" s="26"/>
      <c r="E22" s="26"/>
      <c r="F22" s="26"/>
      <c r="G22" s="26"/>
      <c r="H22" s="26"/>
      <c r="I22" s="26"/>
      <c r="J22" s="26"/>
      <c r="K22" s="26"/>
      <c r="L22" s="26"/>
      <c r="M22" s="26"/>
      <c r="N22" s="26"/>
      <c r="O22" s="26"/>
      <c r="P22" s="26"/>
      <c r="Q22" s="26"/>
      <c r="R22" s="26"/>
      <c r="S22" s="26"/>
      <c r="T22" s="26"/>
      <c r="U22" s="26"/>
      <c r="V22" s="26"/>
      <c r="W22" s="26"/>
      <c r="X22" s="647">
        <v>0.18215270026119212</v>
      </c>
      <c r="Y22" s="647">
        <v>0.16449878924031702</v>
      </c>
      <c r="Z22" s="647">
        <v>0.15494781519681672</v>
      </c>
      <c r="AA22" s="647">
        <v>0.14973941409468494</v>
      </c>
      <c r="AB22" s="647">
        <v>0.14535334604148123</v>
      </c>
      <c r="AC22" s="647">
        <v>0.14707238366236122</v>
      </c>
      <c r="AD22" s="647">
        <v>0.15285793831413844</v>
      </c>
      <c r="AE22" s="647">
        <v>0.15514670429383473</v>
      </c>
      <c r="AF22" s="647">
        <v>0.13778422423198886</v>
      </c>
      <c r="AG22" s="648">
        <v>0.16427591039230505</v>
      </c>
    </row>
    <row r="23" spans="1:33">
      <c r="A23" s="50" t="s">
        <v>726</v>
      </c>
      <c r="B23" s="26"/>
      <c r="C23" s="26"/>
      <c r="D23" s="26"/>
      <c r="E23" s="26"/>
      <c r="F23" s="26"/>
      <c r="G23" s="26"/>
      <c r="H23" s="26"/>
      <c r="I23" s="26"/>
      <c r="J23" s="26"/>
      <c r="K23" s="26"/>
      <c r="L23" s="26"/>
      <c r="M23" s="26"/>
      <c r="N23" s="26"/>
      <c r="O23" s="26"/>
      <c r="P23" s="26"/>
      <c r="Q23" s="26"/>
      <c r="R23" s="26"/>
      <c r="S23" s="26"/>
      <c r="T23" s="26"/>
      <c r="U23" s="26"/>
      <c r="V23" s="26"/>
      <c r="W23" s="26"/>
      <c r="X23" s="647">
        <v>3.6195734445022332E-2</v>
      </c>
      <c r="Y23" s="647">
        <v>7.5502001289078718E-2</v>
      </c>
      <c r="Z23" s="647">
        <v>0.1097496032715532</v>
      </c>
      <c r="AA23" s="647">
        <v>0.13954251062214434</v>
      </c>
      <c r="AB23" s="647">
        <v>0.17864959557807381</v>
      </c>
      <c r="AC23" s="647">
        <v>0.21839012667780175</v>
      </c>
      <c r="AD23" s="647">
        <v>0.26253757571706154</v>
      </c>
      <c r="AE23" s="647">
        <v>0.31066939285552397</v>
      </c>
      <c r="AF23" s="647">
        <v>0.30760706563565038</v>
      </c>
      <c r="AG23" s="648">
        <v>0.38801754453771398</v>
      </c>
    </row>
    <row r="24" spans="1:33">
      <c r="A24" s="43" t="s">
        <v>739</v>
      </c>
      <c r="B24" s="649">
        <v>24.682992579417903</v>
      </c>
      <c r="C24" s="649">
        <v>25.526710829043697</v>
      </c>
      <c r="D24" s="649">
        <v>26.214290319347704</v>
      </c>
      <c r="E24" s="649">
        <v>25.231693126988198</v>
      </c>
      <c r="F24" s="649">
        <v>26.549761546971304</v>
      </c>
      <c r="G24" s="649">
        <v>26.775077409090891</v>
      </c>
      <c r="H24" s="649">
        <v>26.551482499999999</v>
      </c>
      <c r="I24" s="649">
        <v>26.980201503634646</v>
      </c>
      <c r="J24" s="649">
        <v>27.459441941323181</v>
      </c>
      <c r="K24" s="649">
        <v>28.853259836173088</v>
      </c>
      <c r="L24" s="649">
        <v>28.87114271130628</v>
      </c>
      <c r="M24" s="649">
        <v>29.012312303052713</v>
      </c>
      <c r="N24" s="649">
        <v>29.017707281180428</v>
      </c>
      <c r="O24" s="649">
        <v>28.27762829348255</v>
      </c>
      <c r="P24" s="649">
        <v>29.166509992088439</v>
      </c>
      <c r="Q24" s="649">
        <v>28.82482727797845</v>
      </c>
      <c r="R24" s="649">
        <v>28.893805522268902</v>
      </c>
      <c r="S24" s="649">
        <v>29.400278150167225</v>
      </c>
      <c r="T24" s="649">
        <v>29.253978720239516</v>
      </c>
      <c r="U24" s="649">
        <v>28.284361064119672</v>
      </c>
      <c r="V24" s="649">
        <v>28.224337946494195</v>
      </c>
      <c r="W24" s="649">
        <v>28.94864037236038</v>
      </c>
      <c r="X24" s="649">
        <v>28.501393705763377</v>
      </c>
      <c r="Y24" s="649">
        <v>27.883904011516325</v>
      </c>
      <c r="Z24" s="649">
        <v>27.600110844091013</v>
      </c>
      <c r="AA24" s="649">
        <v>27.647690154122774</v>
      </c>
      <c r="AB24" s="649">
        <v>28.121664637204631</v>
      </c>
      <c r="AC24" s="649">
        <v>28.571863809482718</v>
      </c>
      <c r="AD24" s="649">
        <v>29.147911459561193</v>
      </c>
      <c r="AE24" s="649">
        <v>28.823665989115675</v>
      </c>
      <c r="AF24" s="649">
        <v>26.337547093417331</v>
      </c>
      <c r="AG24" s="650">
        <v>28.438443709599795</v>
      </c>
    </row>
    <row r="25" spans="1:33">
      <c r="A25" s="43" t="s">
        <v>53</v>
      </c>
      <c r="B25" s="649">
        <v>22.573972579417902</v>
      </c>
      <c r="C25" s="649">
        <v>23.277680829043696</v>
      </c>
      <c r="D25" s="649">
        <v>23.950268319347703</v>
      </c>
      <c r="E25" s="649">
        <v>22.924713126988198</v>
      </c>
      <c r="F25" s="649">
        <v>24.219664546971302</v>
      </c>
      <c r="G25" s="649">
        <v>24.491590909090892</v>
      </c>
      <c r="H25" s="649">
        <v>24.251999999999999</v>
      </c>
      <c r="I25" s="649">
        <v>24.64500704568766</v>
      </c>
      <c r="J25" s="649">
        <v>25.094915361968955</v>
      </c>
      <c r="K25" s="649">
        <v>26.542468243557707</v>
      </c>
      <c r="L25" s="649">
        <v>26.446117732397024</v>
      </c>
      <c r="M25" s="649">
        <v>26.612830009190535</v>
      </c>
      <c r="N25" s="649">
        <v>26.595534821261708</v>
      </c>
      <c r="O25" s="649">
        <v>25.825288497525708</v>
      </c>
      <c r="P25" s="649">
        <v>26.666592549932489</v>
      </c>
      <c r="Q25" s="649">
        <v>26.251298494629488</v>
      </c>
      <c r="R25" s="649">
        <v>26.293111383595665</v>
      </c>
      <c r="S25" s="649">
        <v>26.697012308404585</v>
      </c>
      <c r="T25" s="649">
        <v>26.422249951039742</v>
      </c>
      <c r="U25" s="649">
        <v>25.487775230775956</v>
      </c>
      <c r="V25" s="649">
        <v>25.421835424763412</v>
      </c>
      <c r="W25" s="649">
        <v>26.133641385966996</v>
      </c>
      <c r="X25" s="649">
        <v>25.564192598548953</v>
      </c>
      <c r="Y25" s="649">
        <v>24.932244124229754</v>
      </c>
      <c r="Z25" s="649">
        <v>24.613159580952981</v>
      </c>
      <c r="AA25" s="649">
        <v>24.648451693037156</v>
      </c>
      <c r="AB25" s="649">
        <v>25.062010355626498</v>
      </c>
      <c r="AC25" s="649">
        <v>25.5209058390518</v>
      </c>
      <c r="AD25" s="649">
        <v>26.071966488480331</v>
      </c>
      <c r="AE25" s="649">
        <v>25.783521066845047</v>
      </c>
      <c r="AF25" s="649">
        <v>23.96151451227362</v>
      </c>
      <c r="AG25" s="650">
        <v>25.897059901956776</v>
      </c>
    </row>
    <row r="26" spans="1:33">
      <c r="A26" s="45" t="s">
        <v>727</v>
      </c>
      <c r="B26" s="24"/>
      <c r="C26" s="24"/>
      <c r="D26" s="24"/>
      <c r="E26" s="24"/>
      <c r="F26" s="24"/>
      <c r="G26" s="24"/>
      <c r="H26" s="24"/>
      <c r="I26" s="24"/>
      <c r="J26" s="24"/>
      <c r="K26" s="24"/>
      <c r="L26" s="24"/>
      <c r="M26" s="24"/>
      <c r="N26" s="24"/>
      <c r="O26" s="24"/>
      <c r="P26" s="24"/>
      <c r="Q26" s="24"/>
      <c r="R26" s="24"/>
      <c r="S26" s="24"/>
      <c r="T26" s="24"/>
      <c r="U26" s="24"/>
      <c r="V26" s="24"/>
      <c r="W26" s="24"/>
      <c r="X26" s="647">
        <v>25.540730083078437</v>
      </c>
      <c r="Y26" s="647">
        <v>24.908309036550573</v>
      </c>
      <c r="Z26" s="647">
        <v>24.587161775903059</v>
      </c>
      <c r="AA26" s="647">
        <v>24.619511824249411</v>
      </c>
      <c r="AB26" s="647">
        <v>25.021340412530595</v>
      </c>
      <c r="AC26" s="647">
        <v>25.449191724448433</v>
      </c>
      <c r="AD26" s="647">
        <v>25.940894553679932</v>
      </c>
      <c r="AE26" s="647">
        <v>25.598250146502011</v>
      </c>
      <c r="AF26" s="647">
        <v>23.709021676048632</v>
      </c>
      <c r="AG26" s="648">
        <v>25.53163102194938</v>
      </c>
    </row>
    <row r="27" spans="1:33">
      <c r="A27" s="50" t="s">
        <v>65</v>
      </c>
      <c r="B27" s="24"/>
      <c r="C27" s="24"/>
      <c r="D27" s="24"/>
      <c r="E27" s="24"/>
      <c r="F27" s="24"/>
      <c r="G27" s="24"/>
      <c r="H27" s="24"/>
      <c r="I27" s="24"/>
      <c r="J27" s="24"/>
      <c r="K27" s="24"/>
      <c r="L27" s="24"/>
      <c r="M27" s="24"/>
      <c r="N27" s="24"/>
      <c r="O27" s="24"/>
      <c r="P27" s="24"/>
      <c r="Q27" s="24"/>
      <c r="R27" s="24"/>
      <c r="S27" s="24"/>
      <c r="T27" s="24"/>
      <c r="U27" s="24"/>
      <c r="V27" s="24"/>
      <c r="W27" s="24"/>
      <c r="X27" s="647">
        <v>2.1101768350882129E-2</v>
      </c>
      <c r="Y27" s="647">
        <v>2.1751475859194944E-2</v>
      </c>
      <c r="Z27" s="647">
        <v>2.4165424543868955E-2</v>
      </c>
      <c r="AA27" s="647">
        <v>2.7118540667314277E-2</v>
      </c>
      <c r="AB27" s="647">
        <v>3.893079774811737E-2</v>
      </c>
      <c r="AC27" s="647">
        <v>7.0139571632115816E-2</v>
      </c>
      <c r="AD27" s="647">
        <v>0.12961422553077717</v>
      </c>
      <c r="AE27" s="647">
        <v>0.18440742489291423</v>
      </c>
      <c r="AF27" s="647">
        <v>0.2514965460809388</v>
      </c>
      <c r="AG27" s="648">
        <v>0.36419306429335041</v>
      </c>
    </row>
    <row r="28" spans="1:33">
      <c r="A28" s="50" t="s">
        <v>726</v>
      </c>
      <c r="B28" s="24"/>
      <c r="C28" s="24"/>
      <c r="D28" s="24"/>
      <c r="E28" s="24"/>
      <c r="F28" s="24"/>
      <c r="G28" s="24"/>
      <c r="H28" s="24"/>
      <c r="I28" s="24"/>
      <c r="J28" s="24"/>
      <c r="K28" s="24"/>
      <c r="L28" s="24"/>
      <c r="M28" s="24"/>
      <c r="N28" s="24"/>
      <c r="O28" s="24"/>
      <c r="P28" s="24"/>
      <c r="Q28" s="24"/>
      <c r="R28" s="24"/>
      <c r="S28" s="24"/>
      <c r="T28" s="24"/>
      <c r="U28" s="24"/>
      <c r="V28" s="24"/>
      <c r="W28" s="24"/>
      <c r="X28" s="647">
        <v>2.3607471196340065E-3</v>
      </c>
      <c r="Y28" s="647">
        <v>2.1836118199873426E-3</v>
      </c>
      <c r="Z28" s="647">
        <v>1.8323805060528394E-3</v>
      </c>
      <c r="AA28" s="647">
        <v>1.8213281204316142E-3</v>
      </c>
      <c r="AB28" s="647">
        <v>1.739145347784167E-3</v>
      </c>
      <c r="AC28" s="647">
        <v>1.5745429712501759E-3</v>
      </c>
      <c r="AD28" s="647">
        <v>1.4577092696242309E-3</v>
      </c>
      <c r="AE28" s="647">
        <v>8.6349545012149448E-4</v>
      </c>
      <c r="AF28" s="647">
        <v>9.9629014404835803E-4</v>
      </c>
      <c r="AG28" s="648">
        <v>1.2358157140480313E-3</v>
      </c>
    </row>
    <row r="29" spans="1:33">
      <c r="A29" s="43" t="s">
        <v>54</v>
      </c>
      <c r="B29" s="649">
        <v>2.1090200000000001</v>
      </c>
      <c r="C29" s="649">
        <v>2.2490300000000003</v>
      </c>
      <c r="D29" s="649">
        <v>2.2640219999999998</v>
      </c>
      <c r="E29" s="649">
        <v>2.3069799999999998</v>
      </c>
      <c r="F29" s="649">
        <v>2.3300970000000003</v>
      </c>
      <c r="G29" s="649">
        <v>2.2834865</v>
      </c>
      <c r="H29" s="649">
        <v>2.2994824999999999</v>
      </c>
      <c r="I29" s="649">
        <v>2.3351944579469857</v>
      </c>
      <c r="J29" s="649">
        <v>2.3645265793542274</v>
      </c>
      <c r="K29" s="649">
        <v>2.3107915926153826</v>
      </c>
      <c r="L29" s="649">
        <v>2.4250249789092577</v>
      </c>
      <c r="M29" s="649">
        <v>2.3994822938621794</v>
      </c>
      <c r="N29" s="649">
        <v>2.4221724599187207</v>
      </c>
      <c r="O29" s="649">
        <v>2.4523397959568438</v>
      </c>
      <c r="P29" s="649">
        <v>2.4999174421559518</v>
      </c>
      <c r="Q29" s="649">
        <v>2.5735287833489622</v>
      </c>
      <c r="R29" s="649">
        <v>2.6006941386732381</v>
      </c>
      <c r="S29" s="649">
        <v>2.7032658417626383</v>
      </c>
      <c r="T29" s="649">
        <v>2.8317287691997755</v>
      </c>
      <c r="U29" s="649">
        <v>2.7965858333437161</v>
      </c>
      <c r="V29" s="649">
        <v>2.8025025217307848</v>
      </c>
      <c r="W29" s="649">
        <v>2.8149989863933835</v>
      </c>
      <c r="X29" s="649">
        <v>2.9372011072144235</v>
      </c>
      <c r="Y29" s="649">
        <v>2.9516598872865707</v>
      </c>
      <c r="Z29" s="649">
        <v>2.9869512631380308</v>
      </c>
      <c r="AA29" s="649">
        <v>2.9992384610856182</v>
      </c>
      <c r="AB29" s="649">
        <v>3.0596542815781342</v>
      </c>
      <c r="AC29" s="649">
        <v>3.0509579704309169</v>
      </c>
      <c r="AD29" s="649">
        <v>3.0759449710808608</v>
      </c>
      <c r="AE29" s="649">
        <v>3.0401449222706263</v>
      </c>
      <c r="AF29" s="649">
        <v>2.3760325811437109</v>
      </c>
      <c r="AG29" s="650">
        <v>2.5413838076430197</v>
      </c>
    </row>
    <row r="30" spans="1:33">
      <c r="A30" s="45" t="s">
        <v>727</v>
      </c>
      <c r="B30" s="24"/>
      <c r="C30" s="24"/>
      <c r="D30" s="24"/>
      <c r="E30" s="24"/>
      <c r="F30" s="24"/>
      <c r="G30" s="24"/>
      <c r="H30" s="24"/>
      <c r="I30" s="24"/>
      <c r="J30" s="24"/>
      <c r="K30" s="24"/>
      <c r="L30" s="24"/>
      <c r="M30" s="24"/>
      <c r="N30" s="24"/>
      <c r="O30" s="24"/>
      <c r="P30" s="24"/>
      <c r="Q30" s="24"/>
      <c r="R30" s="24"/>
      <c r="S30" s="24"/>
      <c r="T30" s="24"/>
      <c r="U30" s="24"/>
      <c r="V30" s="24"/>
      <c r="W30" s="24"/>
      <c r="X30" s="647">
        <v>2.8064330815974583</v>
      </c>
      <c r="Y30" s="647">
        <v>2.8228233226876323</v>
      </c>
      <c r="Z30" s="647">
        <v>2.8553119783136829</v>
      </c>
      <c r="AA30" s="647">
        <v>2.871190366273368</v>
      </c>
      <c r="AB30" s="647">
        <v>2.9300443026646685</v>
      </c>
      <c r="AC30" s="647">
        <v>2.9175226383790505</v>
      </c>
      <c r="AD30" s="647">
        <v>2.9357514666920483</v>
      </c>
      <c r="AE30" s="647">
        <v>2.8891791370933002</v>
      </c>
      <c r="AF30" s="647">
        <v>2.2170577727814953</v>
      </c>
      <c r="AG30" s="652">
        <v>2.3181600716668513</v>
      </c>
    </row>
    <row r="31" spans="1:33">
      <c r="A31" s="50" t="s">
        <v>65</v>
      </c>
      <c r="B31" s="24"/>
      <c r="C31" s="24"/>
      <c r="D31" s="24"/>
      <c r="E31" s="24"/>
      <c r="F31" s="24"/>
      <c r="G31" s="24"/>
      <c r="H31" s="24"/>
      <c r="I31" s="24"/>
      <c r="J31" s="24"/>
      <c r="K31" s="24"/>
      <c r="L31" s="24"/>
      <c r="M31" s="24"/>
      <c r="N31" s="24"/>
      <c r="O31" s="24"/>
      <c r="P31" s="24"/>
      <c r="Q31" s="24"/>
      <c r="R31" s="24"/>
      <c r="S31" s="24"/>
      <c r="T31" s="24"/>
      <c r="U31" s="24"/>
      <c r="V31" s="24"/>
      <c r="W31" s="24"/>
      <c r="X31" s="647">
        <v>0.12238390915807019</v>
      </c>
      <c r="Y31" s="647">
        <v>0.12053922971955015</v>
      </c>
      <c r="Z31" s="647">
        <v>0.12263022230765207</v>
      </c>
      <c r="AA31" s="647">
        <v>0.11935697339058979</v>
      </c>
      <c r="AB31" s="647">
        <v>0.12074278869661516</v>
      </c>
      <c r="AC31" s="647">
        <v>0.12343826481159285</v>
      </c>
      <c r="AD31" s="647">
        <v>0.1298018503222558</v>
      </c>
      <c r="AE31" s="647">
        <v>0.13585876639520394</v>
      </c>
      <c r="AF31" s="647">
        <v>0.13932011758074361</v>
      </c>
      <c r="AG31" s="652">
        <v>0.19281370221919775</v>
      </c>
    </row>
    <row r="32" spans="1:33">
      <c r="A32" s="50" t="s">
        <v>726</v>
      </c>
      <c r="B32" s="24"/>
      <c r="C32" s="24"/>
      <c r="D32" s="24"/>
      <c r="E32" s="24"/>
      <c r="F32" s="24"/>
      <c r="G32" s="24"/>
      <c r="H32" s="24"/>
      <c r="I32" s="24"/>
      <c r="J32" s="24"/>
      <c r="K32" s="24"/>
      <c r="L32" s="24"/>
      <c r="M32" s="24"/>
      <c r="N32" s="24"/>
      <c r="O32" s="24"/>
      <c r="P32" s="24"/>
      <c r="Q32" s="24"/>
      <c r="R32" s="24"/>
      <c r="S32" s="24"/>
      <c r="T32" s="24"/>
      <c r="U32" s="24"/>
      <c r="V32" s="24"/>
      <c r="W32" s="24"/>
      <c r="X32" s="647">
        <v>8.3841164588950839E-3</v>
      </c>
      <c r="Y32" s="647">
        <v>8.297334879388352E-3</v>
      </c>
      <c r="Z32" s="647">
        <v>9.0090625166961424E-3</v>
      </c>
      <c r="AA32" s="647">
        <v>8.6911214216606053E-3</v>
      </c>
      <c r="AB32" s="647">
        <v>8.8671902168508693E-3</v>
      </c>
      <c r="AC32" s="647">
        <v>9.9970672402737819E-3</v>
      </c>
      <c r="AD32" s="647">
        <v>1.0391654066556535E-2</v>
      </c>
      <c r="AE32" s="647">
        <v>1.5107018782122008E-2</v>
      </c>
      <c r="AF32" s="647">
        <v>1.965469078147206E-2</v>
      </c>
      <c r="AG32" s="652">
        <v>3.0410033756970642E-2</v>
      </c>
    </row>
    <row r="33" spans="1:34">
      <c r="A33" s="43" t="s">
        <v>11</v>
      </c>
      <c r="B33" s="653">
        <v>16.100000000000001</v>
      </c>
      <c r="C33" s="653">
        <v>16.174916689314731</v>
      </c>
      <c r="D33" s="653">
        <v>16.336665856207876</v>
      </c>
      <c r="E33" s="653">
        <v>16.500032514769956</v>
      </c>
      <c r="F33" s="653">
        <v>16.665032839917654</v>
      </c>
      <c r="G33" s="653">
        <v>16.831683168316832</v>
      </c>
      <c r="H33" s="653">
        <v>17</v>
      </c>
      <c r="I33" s="653">
        <v>18.362863332103498</v>
      </c>
      <c r="J33" s="653">
        <v>20.233759596890849</v>
      </c>
      <c r="K33" s="653">
        <v>20.619516950743819</v>
      </c>
      <c r="L33" s="653">
        <v>21.573205619048014</v>
      </c>
      <c r="M33" s="653">
        <v>22.641268564516949</v>
      </c>
      <c r="N33" s="653">
        <v>23.895707369199801</v>
      </c>
      <c r="O33" s="653">
        <v>24.016421122771412</v>
      </c>
      <c r="P33" s="653">
        <v>24.689000139356292</v>
      </c>
      <c r="Q33" s="653">
        <v>25.594887489509485</v>
      </c>
      <c r="R33" s="653">
        <v>26.633194644096225</v>
      </c>
      <c r="S33" s="653">
        <v>28.228754026648332</v>
      </c>
      <c r="T33" s="653">
        <v>26.841727408897317</v>
      </c>
      <c r="U33" s="653">
        <v>26.714924694374016</v>
      </c>
      <c r="V33" s="653">
        <v>28.285452844843363</v>
      </c>
      <c r="W33" s="653">
        <v>29.244502981979192</v>
      </c>
      <c r="X33" s="653">
        <v>30.20665609661981</v>
      </c>
      <c r="Y33" s="653">
        <v>30.128326811410638</v>
      </c>
      <c r="Z33" s="653">
        <v>29.845859766729713</v>
      </c>
      <c r="AA33" s="653">
        <v>29.519992815932405</v>
      </c>
      <c r="AB33" s="653">
        <v>29.647974751532434</v>
      </c>
      <c r="AC33" s="653">
        <v>31.790479085344586</v>
      </c>
      <c r="AD33" s="653">
        <v>32.952528242965556</v>
      </c>
      <c r="AE33" s="653">
        <v>33.216148468909282</v>
      </c>
      <c r="AF33" s="653">
        <v>29.078850131778516</v>
      </c>
      <c r="AG33" s="654">
        <v>31.661062978590135</v>
      </c>
    </row>
    <row r="34" spans="1:34">
      <c r="A34" s="52" t="s">
        <v>51</v>
      </c>
      <c r="B34" s="655">
        <v>12.388025554743457</v>
      </c>
      <c r="C34" s="655">
        <v>12.396816413022576</v>
      </c>
      <c r="D34" s="655">
        <v>12.487665357609488</v>
      </c>
      <c r="E34" s="655">
        <v>12.634896099838937</v>
      </c>
      <c r="F34" s="655">
        <v>12.584178849707605</v>
      </c>
      <c r="G34" s="655">
        <v>12.553746407207701</v>
      </c>
      <c r="H34" s="655">
        <v>12.585381965307061</v>
      </c>
      <c r="I34" s="655">
        <v>13.408459791881667</v>
      </c>
      <c r="J34" s="655">
        <v>14.292705911043713</v>
      </c>
      <c r="K34" s="655">
        <v>14.21438859660198</v>
      </c>
      <c r="L34" s="655">
        <v>14.523304691207974</v>
      </c>
      <c r="M34" s="655">
        <v>14.597850563620652</v>
      </c>
      <c r="N34" s="655">
        <v>15.096860024080389</v>
      </c>
      <c r="O34" s="655">
        <v>14.683812155183812</v>
      </c>
      <c r="P34" s="655">
        <v>14.745368410846121</v>
      </c>
      <c r="Q34" s="655">
        <v>14.36201256081306</v>
      </c>
      <c r="R34" s="655">
        <v>13.436611198708661</v>
      </c>
      <c r="S34" s="655">
        <v>12.788127861639492</v>
      </c>
      <c r="T34" s="655">
        <v>12.20787078681176</v>
      </c>
      <c r="U34" s="655">
        <v>11.974897571907542</v>
      </c>
      <c r="V34" s="655">
        <v>12.695041567978995</v>
      </c>
      <c r="W34" s="655">
        <v>13.071367788869139</v>
      </c>
      <c r="X34" s="655">
        <v>13.860917470026347</v>
      </c>
      <c r="Y34" s="655">
        <v>14.158726960221868</v>
      </c>
      <c r="Z34" s="655">
        <v>13.38457334734921</v>
      </c>
      <c r="AA34" s="655">
        <v>14.136708191775597</v>
      </c>
      <c r="AB34" s="655">
        <v>12.745400558329109</v>
      </c>
      <c r="AC34" s="655">
        <v>13.803468530109081</v>
      </c>
      <c r="AD34" s="655">
        <v>14.679465662007441</v>
      </c>
      <c r="AE34" s="655">
        <v>15.535544918896557</v>
      </c>
      <c r="AF34" s="655">
        <v>14.251591247672131</v>
      </c>
      <c r="AG34" s="656">
        <v>15.517137919582305</v>
      </c>
    </row>
    <row r="35" spans="1:34">
      <c r="A35" s="53" t="s">
        <v>50</v>
      </c>
      <c r="B35" s="657">
        <v>3.7119744452565442</v>
      </c>
      <c r="C35" s="657">
        <v>3.7781002762921556</v>
      </c>
      <c r="D35" s="657">
        <v>3.8490004985983877</v>
      </c>
      <c r="E35" s="657">
        <v>3.865136414931019</v>
      </c>
      <c r="F35" s="657">
        <v>4.0808539902100485</v>
      </c>
      <c r="G35" s="657">
        <v>4.2779367611091317</v>
      </c>
      <c r="H35" s="657">
        <v>4.4146180346929391</v>
      </c>
      <c r="I35" s="657">
        <v>4.9544035402218309</v>
      </c>
      <c r="J35" s="657">
        <v>5.9410536858471357</v>
      </c>
      <c r="K35" s="657">
        <v>6.4051283541418389</v>
      </c>
      <c r="L35" s="657">
        <v>7.0499009278400404</v>
      </c>
      <c r="M35" s="657">
        <v>8.0434180008962972</v>
      </c>
      <c r="N35" s="657">
        <v>8.7988473451194125</v>
      </c>
      <c r="O35" s="657">
        <v>9.3326089675875998</v>
      </c>
      <c r="P35" s="657">
        <v>9.9436317285101712</v>
      </c>
      <c r="Q35" s="657">
        <v>11.232874928696425</v>
      </c>
      <c r="R35" s="657">
        <v>13.196583445387564</v>
      </c>
      <c r="S35" s="657">
        <v>15.44062616500884</v>
      </c>
      <c r="T35" s="657">
        <v>14.633856622085556</v>
      </c>
      <c r="U35" s="657">
        <v>14.740027122466474</v>
      </c>
      <c r="V35" s="657">
        <v>15.590411276864367</v>
      </c>
      <c r="W35" s="657">
        <v>16.173135193110053</v>
      </c>
      <c r="X35" s="657">
        <v>16.345738626593459</v>
      </c>
      <c r="Y35" s="657">
        <v>15.969599851188768</v>
      </c>
      <c r="Z35" s="657">
        <v>16.461286419380503</v>
      </c>
      <c r="AA35" s="657">
        <v>15.383284624156808</v>
      </c>
      <c r="AB35" s="657">
        <v>16.902574193203325</v>
      </c>
      <c r="AC35" s="657">
        <v>17.987010555235504</v>
      </c>
      <c r="AD35" s="657">
        <v>18.273062580958115</v>
      </c>
      <c r="AE35" s="657">
        <v>17.680603550012723</v>
      </c>
      <c r="AF35" s="657">
        <v>14.827258884106385</v>
      </c>
      <c r="AG35" s="658">
        <v>16.143925059007831</v>
      </c>
    </row>
    <row r="36" spans="1:34">
      <c r="A36" s="43" t="s">
        <v>12</v>
      </c>
      <c r="B36" s="653">
        <v>3.322914081786787</v>
      </c>
      <c r="C36" s="653">
        <v>3.6776834874805213</v>
      </c>
      <c r="D36" s="653">
        <v>4.0324528931742654</v>
      </c>
      <c r="E36" s="653">
        <v>4.3872222988679992</v>
      </c>
      <c r="F36" s="653">
        <v>4.741991704561733</v>
      </c>
      <c r="G36" s="653">
        <v>5.0967611102554775</v>
      </c>
      <c r="H36" s="653">
        <v>5.4515305159492122</v>
      </c>
      <c r="I36" s="653">
        <v>5.8394600012744631</v>
      </c>
      <c r="J36" s="653">
        <v>6.2389352242091816</v>
      </c>
      <c r="K36" s="653">
        <v>6.574546626852384</v>
      </c>
      <c r="L36" s="653">
        <v>7.0911234608466032</v>
      </c>
      <c r="M36" s="653">
        <v>7.3780660442989028</v>
      </c>
      <c r="N36" s="653">
        <v>7.7513716311753704</v>
      </c>
      <c r="O36" s="653">
        <v>7.9111728882905643</v>
      </c>
      <c r="P36" s="653">
        <v>8.7785051495798463</v>
      </c>
      <c r="Q36" s="653">
        <v>9.1551777368472216</v>
      </c>
      <c r="R36" s="653">
        <v>9.4576167956293293</v>
      </c>
      <c r="S36" s="653">
        <v>9.7451058742722729</v>
      </c>
      <c r="T36" s="653">
        <v>9.403949745966802</v>
      </c>
      <c r="U36" s="653">
        <v>8.7374413779307414</v>
      </c>
      <c r="V36" s="653">
        <v>9.1669489598056799</v>
      </c>
      <c r="W36" s="653">
        <v>9.1837029612465795</v>
      </c>
      <c r="X36" s="653">
        <v>8.7924634513914572</v>
      </c>
      <c r="Y36" s="653">
        <v>8.8564707564480312</v>
      </c>
      <c r="Z36" s="653">
        <v>9.4062744266704339</v>
      </c>
      <c r="AA36" s="653">
        <v>9.9908996704539561</v>
      </c>
      <c r="AB36" s="653">
        <v>10.187368771408527</v>
      </c>
      <c r="AC36" s="653">
        <v>11.150882122895846</v>
      </c>
      <c r="AD36" s="653">
        <v>11.125669435192698</v>
      </c>
      <c r="AE36" s="653">
        <v>11.108253714190552</v>
      </c>
      <c r="AF36" s="653">
        <v>10.289304648002261</v>
      </c>
      <c r="AG36" s="654">
        <v>10.762829092489856</v>
      </c>
    </row>
    <row r="37" spans="1:34">
      <c r="A37" s="54" t="s">
        <v>9</v>
      </c>
      <c r="B37" s="659">
        <v>3.1096986660518846</v>
      </c>
      <c r="C37" s="659">
        <v>3.441854315531311</v>
      </c>
      <c r="D37" s="659">
        <v>3.7740099650107473</v>
      </c>
      <c r="E37" s="659">
        <v>4.1061656144901733</v>
      </c>
      <c r="F37" s="659">
        <v>4.4383212639695993</v>
      </c>
      <c r="G37" s="659">
        <v>4.7704769134490359</v>
      </c>
      <c r="H37" s="659">
        <v>5.1026325629284628</v>
      </c>
      <c r="I37" s="659">
        <v>5.510141606262752</v>
      </c>
      <c r="J37" s="659">
        <v>5.9280976158078511</v>
      </c>
      <c r="K37" s="659">
        <v>6.2811526948394976</v>
      </c>
      <c r="L37" s="659">
        <v>6.8141942958568835</v>
      </c>
      <c r="M37" s="659">
        <v>7.1166776716909261</v>
      </c>
      <c r="N37" s="659">
        <v>7.5046519281885695</v>
      </c>
      <c r="O37" s="659">
        <v>7.6782986742061174</v>
      </c>
      <c r="P37" s="659">
        <v>8.5586994391767739</v>
      </c>
      <c r="Q37" s="659">
        <v>8.9353720264441492</v>
      </c>
      <c r="R37" s="659">
        <v>9.2340649920277933</v>
      </c>
      <c r="S37" s="659">
        <v>9.5178079774722733</v>
      </c>
      <c r="T37" s="659">
        <v>9.1811978071028015</v>
      </c>
      <c r="U37" s="659">
        <v>8.516916958455381</v>
      </c>
      <c r="V37" s="659">
        <v>8.9393677589071086</v>
      </c>
      <c r="W37" s="659">
        <v>8.9538459483390227</v>
      </c>
      <c r="X37" s="659">
        <v>8.5614522509522093</v>
      </c>
      <c r="Y37" s="659">
        <v>8.6208393319999992</v>
      </c>
      <c r="Z37" s="659">
        <v>9.1588614310000001</v>
      </c>
      <c r="AA37" s="659">
        <v>9.7311160250000004</v>
      </c>
      <c r="AB37" s="659">
        <v>9.9392753900000006</v>
      </c>
      <c r="AC37" s="659">
        <v>10.922636212</v>
      </c>
      <c r="AD37" s="659">
        <v>10.905868623</v>
      </c>
      <c r="AE37" s="659">
        <v>10.884056885753999</v>
      </c>
      <c r="AF37" s="659">
        <v>10.231013472608758</v>
      </c>
      <c r="AG37" s="660">
        <v>10.700393543685463</v>
      </c>
    </row>
    <row r="38" spans="1:34">
      <c r="A38" s="53" t="s">
        <v>10</v>
      </c>
      <c r="B38" s="657">
        <v>0.21321541573490249</v>
      </c>
      <c r="C38" s="657">
        <v>0.23582917194921035</v>
      </c>
      <c r="D38" s="657">
        <v>0.25844292816351822</v>
      </c>
      <c r="E38" s="657">
        <v>0.28105668437782605</v>
      </c>
      <c r="F38" s="657">
        <v>0.30367044059213388</v>
      </c>
      <c r="G38" s="657">
        <v>0.32628419680644172</v>
      </c>
      <c r="H38" s="657">
        <v>0.34889795302074966</v>
      </c>
      <c r="I38" s="657">
        <v>0.32931839501171128</v>
      </c>
      <c r="J38" s="657">
        <v>0.31083760840133035</v>
      </c>
      <c r="K38" s="657">
        <v>0.29339393201288605</v>
      </c>
      <c r="L38" s="657">
        <v>0.27692916498972009</v>
      </c>
      <c r="M38" s="657">
        <v>0.26138837260797659</v>
      </c>
      <c r="N38" s="657">
        <v>0.24671970298680046</v>
      </c>
      <c r="O38" s="657">
        <v>0.23287421408444661</v>
      </c>
      <c r="P38" s="657">
        <v>0.21980571040307229</v>
      </c>
      <c r="Q38" s="657">
        <v>0.21980571040307226</v>
      </c>
      <c r="R38" s="657">
        <v>0.22355180360153612</v>
      </c>
      <c r="S38" s="657">
        <v>0.22729789679999998</v>
      </c>
      <c r="T38" s="657">
        <v>0.22275193886399999</v>
      </c>
      <c r="U38" s="657">
        <v>0.22052441947536</v>
      </c>
      <c r="V38" s="657">
        <v>0.22758120089857153</v>
      </c>
      <c r="W38" s="657">
        <v>0.22985701290755725</v>
      </c>
      <c r="X38" s="657">
        <v>0.23101120043924711</v>
      </c>
      <c r="Y38" s="657">
        <v>0.23563142444803209</v>
      </c>
      <c r="Z38" s="657">
        <v>0.24741299567043371</v>
      </c>
      <c r="AA38" s="657">
        <v>0.25978364545395538</v>
      </c>
      <c r="AB38" s="657">
        <v>0.24809338140852738</v>
      </c>
      <c r="AC38" s="657">
        <v>0.2282459108958452</v>
      </c>
      <c r="AD38" s="657">
        <v>0.21980081219269892</v>
      </c>
      <c r="AE38" s="657">
        <v>0.22419682843655292</v>
      </c>
      <c r="AF38" s="657">
        <v>5.8291175393503758E-2</v>
      </c>
      <c r="AG38" s="658">
        <v>6.243554880439213E-2</v>
      </c>
    </row>
    <row r="39" spans="1:34">
      <c r="A39" s="56" t="s">
        <v>13</v>
      </c>
      <c r="B39" s="661">
        <v>6.23</v>
      </c>
      <c r="C39" s="661">
        <v>6.01</v>
      </c>
      <c r="D39" s="661">
        <v>5.9</v>
      </c>
      <c r="E39" s="661">
        <v>7.73</v>
      </c>
      <c r="F39" s="661">
        <v>5.96</v>
      </c>
      <c r="G39" s="661">
        <v>5.67</v>
      </c>
      <c r="H39" s="661">
        <v>5.68</v>
      </c>
      <c r="I39" s="661">
        <v>6.770039757469025</v>
      </c>
      <c r="J39" s="661">
        <v>8.2251449946175335</v>
      </c>
      <c r="K39" s="661">
        <v>8.51261493572507</v>
      </c>
      <c r="L39" s="661">
        <v>9.1686509293711858</v>
      </c>
      <c r="M39" s="661">
        <v>9.8038919145331285</v>
      </c>
      <c r="N39" s="661">
        <v>10.629744641597457</v>
      </c>
      <c r="O39" s="661">
        <v>10.479896431942622</v>
      </c>
      <c r="P39" s="661">
        <v>10.843059403913145</v>
      </c>
      <c r="Q39" s="661">
        <v>10.818914568888703</v>
      </c>
      <c r="R39" s="661">
        <v>10.592201842534484</v>
      </c>
      <c r="S39" s="661">
        <v>10.559975569777441</v>
      </c>
      <c r="T39" s="661">
        <v>10.899979107126558</v>
      </c>
      <c r="U39" s="661">
        <v>11.14377815426197</v>
      </c>
      <c r="V39" s="661">
        <v>10.954836766455999</v>
      </c>
      <c r="W39" s="661">
        <v>11.1085042498077</v>
      </c>
      <c r="X39" s="661">
        <v>11.071111758214281</v>
      </c>
      <c r="Y39" s="661">
        <v>11.040726515164831</v>
      </c>
      <c r="Z39" s="661">
        <v>11.075578263653846</v>
      </c>
      <c r="AA39" s="661">
        <v>11.133746508571427</v>
      </c>
      <c r="AB39" s="661">
        <v>11.210580250247251</v>
      </c>
      <c r="AC39" s="661">
        <v>11.273264494188268</v>
      </c>
      <c r="AD39" s="661">
        <v>11.340237796767951</v>
      </c>
      <c r="AE39" s="661">
        <v>11.340237796767951</v>
      </c>
      <c r="AF39" s="661">
        <v>9.5825009382689181</v>
      </c>
      <c r="AG39" s="662">
        <v>9.8220634617256408</v>
      </c>
    </row>
    <row r="40" spans="1:34">
      <c r="A40" s="43" t="s">
        <v>14</v>
      </c>
      <c r="B40" s="37">
        <v>423.05333662013351</v>
      </c>
      <c r="C40" s="37">
        <v>431.61003462067725</v>
      </c>
      <c r="D40" s="37">
        <v>444.18494077840376</v>
      </c>
      <c r="E40" s="37">
        <v>449.7929153217201</v>
      </c>
      <c r="F40" s="37">
        <v>458.08519261088043</v>
      </c>
      <c r="G40" s="37">
        <v>469.23769701604562</v>
      </c>
      <c r="H40" s="37">
        <v>474.10305266453923</v>
      </c>
      <c r="I40" s="37">
        <v>484.7811972366469</v>
      </c>
      <c r="J40" s="37">
        <v>501.624036913559</v>
      </c>
      <c r="K40" s="37">
        <v>517.80904366610048</v>
      </c>
      <c r="L40" s="37">
        <v>520.59220564461293</v>
      </c>
      <c r="M40" s="37">
        <v>541.32574958742066</v>
      </c>
      <c r="N40" s="37">
        <v>550.21662545983691</v>
      </c>
      <c r="O40" s="37">
        <v>555.37857158123973</v>
      </c>
      <c r="P40" s="37">
        <v>559.97130659224126</v>
      </c>
      <c r="Q40" s="37">
        <v>557.6138193396921</v>
      </c>
      <c r="R40" s="37">
        <v>559.21811696337522</v>
      </c>
      <c r="S40" s="37">
        <v>566.50473789588705</v>
      </c>
      <c r="T40" s="37">
        <v>561.63953649812515</v>
      </c>
      <c r="U40" s="37">
        <v>564.68107959282793</v>
      </c>
      <c r="V40" s="37">
        <v>573.92760815862823</v>
      </c>
      <c r="W40" s="37">
        <v>580.66110591206484</v>
      </c>
      <c r="X40" s="37">
        <v>583.86688336679481</v>
      </c>
      <c r="Y40" s="37">
        <v>587.47893990879243</v>
      </c>
      <c r="Z40" s="37">
        <v>595.71919903186324</v>
      </c>
      <c r="AA40" s="37">
        <v>603.82573155615364</v>
      </c>
      <c r="AB40" s="37">
        <v>613.56230729112372</v>
      </c>
      <c r="AC40" s="37">
        <v>619.8392108700931</v>
      </c>
      <c r="AD40" s="37">
        <v>620.14235913916195</v>
      </c>
      <c r="AE40" s="37">
        <v>616.69988064252789</v>
      </c>
      <c r="AF40" s="37">
        <v>524.55410261757004</v>
      </c>
      <c r="AG40" s="38">
        <v>562.2665414117306</v>
      </c>
    </row>
    <row r="41" spans="1:34">
      <c r="B41" s="22"/>
      <c r="C41" s="22"/>
      <c r="D41" s="22"/>
      <c r="E41" s="22"/>
      <c r="F41" s="22"/>
      <c r="G41" s="22"/>
      <c r="H41" s="22"/>
      <c r="AF41" s="22"/>
      <c r="AG41" s="22"/>
      <c r="AH41" s="663"/>
    </row>
    <row r="42" spans="1:34">
      <c r="A42" s="81" t="s">
        <v>38</v>
      </c>
      <c r="AF42" s="663"/>
      <c r="AG42" s="663"/>
    </row>
    <row r="43" spans="1:34">
      <c r="A43" s="7" t="s">
        <v>66</v>
      </c>
      <c r="X43" s="664"/>
      <c r="Y43" s="664"/>
      <c r="Z43" s="664"/>
      <c r="AA43" s="664"/>
      <c r="AB43" s="664"/>
      <c r="AC43" s="664"/>
      <c r="AD43" s="664"/>
      <c r="AE43" s="665"/>
      <c r="AF43" s="665"/>
      <c r="AG43" s="665"/>
    </row>
    <row r="44" spans="1:34">
      <c r="A44" s="7" t="s">
        <v>67</v>
      </c>
    </row>
    <row r="45" spans="1:34">
      <c r="A45" s="811" t="s">
        <v>817</v>
      </c>
      <c r="X45" s="664"/>
      <c r="Y45" s="664"/>
      <c r="Z45" s="664"/>
      <c r="AA45" s="664"/>
      <c r="AB45" s="664"/>
      <c r="AC45" s="664"/>
      <c r="AD45" s="664"/>
      <c r="AE45" s="664"/>
      <c r="AF45" s="664"/>
      <c r="AG45" s="666"/>
    </row>
    <row r="47" spans="1:34">
      <c r="X47" s="664"/>
      <c r="Y47" s="664"/>
      <c r="Z47" s="664"/>
      <c r="AA47" s="664"/>
      <c r="AB47" s="664"/>
      <c r="AC47" s="664"/>
      <c r="AD47" s="664"/>
      <c r="AE47" s="664"/>
      <c r="AF47" s="664"/>
      <c r="AG47" s="664"/>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Feuil26"/>
  <dimension ref="A1:N25"/>
  <sheetViews>
    <sheetView showGridLines="0" workbookViewId="0"/>
  </sheetViews>
  <sheetFormatPr baseColWidth="10" defaultColWidth="11.5" defaultRowHeight="11.25"/>
  <cols>
    <col min="1" max="1" width="41.5" style="819" customWidth="1"/>
    <col min="2" max="13" width="5.6640625" style="818" customWidth="1"/>
    <col min="14" max="16384" width="11.5" style="818"/>
  </cols>
  <sheetData>
    <row r="1" spans="1:14" ht="12.75">
      <c r="A1" s="253" t="s">
        <v>713</v>
      </c>
      <c r="B1" s="615"/>
      <c r="C1" s="615"/>
      <c r="D1" s="616"/>
      <c r="E1" s="616"/>
      <c r="F1" s="616"/>
      <c r="G1" s="615"/>
      <c r="H1" s="615"/>
      <c r="I1" s="617"/>
      <c r="J1" s="617"/>
      <c r="K1" s="617"/>
      <c r="L1" s="617"/>
      <c r="M1" s="617"/>
      <c r="N1" s="835"/>
    </row>
    <row r="2" spans="1:14">
      <c r="A2" s="459" t="s">
        <v>451</v>
      </c>
      <c r="B2" s="615"/>
      <c r="C2" s="615"/>
      <c r="D2" s="616"/>
      <c r="E2" s="616"/>
      <c r="F2" s="616"/>
      <c r="G2" s="615"/>
      <c r="H2" s="615"/>
      <c r="I2" s="617"/>
      <c r="J2" s="617"/>
      <c r="K2" s="617"/>
      <c r="L2" s="617"/>
      <c r="M2" s="617"/>
      <c r="N2" s="835"/>
    </row>
    <row r="3" spans="1:14">
      <c r="A3" s="618"/>
      <c r="B3" s="617"/>
      <c r="C3" s="616"/>
      <c r="D3" s="616"/>
      <c r="E3" s="616"/>
      <c r="F3" s="616"/>
      <c r="G3" s="617"/>
      <c r="H3" s="617"/>
      <c r="I3" s="617"/>
      <c r="J3" s="251"/>
      <c r="K3" s="617"/>
      <c r="L3" s="835"/>
      <c r="M3" s="867" t="s">
        <v>848</v>
      </c>
      <c r="N3" s="835"/>
    </row>
    <row r="4" spans="1:14">
      <c r="A4" s="618"/>
      <c r="B4" s="619">
        <v>2010</v>
      </c>
      <c r="C4" s="620">
        <v>2011</v>
      </c>
      <c r="D4" s="620">
        <v>2012</v>
      </c>
      <c r="E4" s="620">
        <v>2013</v>
      </c>
      <c r="F4" s="620">
        <v>2014</v>
      </c>
      <c r="G4" s="620">
        <v>2015</v>
      </c>
      <c r="H4" s="620">
        <v>2016</v>
      </c>
      <c r="I4" s="620">
        <v>2017</v>
      </c>
      <c r="J4" s="620">
        <v>2018</v>
      </c>
      <c r="K4" s="620">
        <v>2019</v>
      </c>
      <c r="L4" s="620">
        <v>2020</v>
      </c>
      <c r="M4" s="621">
        <v>2021</v>
      </c>
      <c r="N4" s="835"/>
    </row>
    <row r="5" spans="1:14">
      <c r="A5" s="255" t="s">
        <v>452</v>
      </c>
      <c r="B5" s="622"/>
      <c r="C5" s="622"/>
      <c r="D5" s="622"/>
      <c r="E5" s="622"/>
      <c r="F5" s="622"/>
      <c r="G5" s="622"/>
      <c r="H5" s="622"/>
      <c r="I5" s="622"/>
      <c r="J5" s="622"/>
      <c r="K5" s="622"/>
      <c r="L5" s="622"/>
      <c r="M5" s="623"/>
      <c r="N5" s="835"/>
    </row>
    <row r="6" spans="1:14">
      <c r="A6" s="256" t="s">
        <v>453</v>
      </c>
      <c r="B6" s="624">
        <v>156</v>
      </c>
      <c r="C6" s="624">
        <v>152</v>
      </c>
      <c r="D6" s="624">
        <v>106</v>
      </c>
      <c r="E6" s="624">
        <v>107</v>
      </c>
      <c r="F6" s="624">
        <v>107</v>
      </c>
      <c r="G6" s="624">
        <v>106</v>
      </c>
      <c r="H6" s="624">
        <v>106</v>
      </c>
      <c r="I6" s="624">
        <v>107</v>
      </c>
      <c r="J6" s="624">
        <v>106</v>
      </c>
      <c r="K6" s="624">
        <v>109</v>
      </c>
      <c r="L6" s="624">
        <v>109</v>
      </c>
      <c r="M6" s="625">
        <v>110</v>
      </c>
      <c r="N6" s="835"/>
    </row>
    <row r="7" spans="1:14">
      <c r="A7" s="256" t="s">
        <v>454</v>
      </c>
      <c r="B7" s="624">
        <v>156</v>
      </c>
      <c r="C7" s="624">
        <v>152</v>
      </c>
      <c r="D7" s="624">
        <v>145</v>
      </c>
      <c r="E7" s="624">
        <v>144</v>
      </c>
      <c r="F7" s="624">
        <v>144</v>
      </c>
      <c r="G7" s="624">
        <v>144</v>
      </c>
      <c r="H7" s="624">
        <v>145</v>
      </c>
      <c r="I7" s="624">
        <v>147</v>
      </c>
      <c r="J7" s="624">
        <v>149</v>
      </c>
      <c r="K7" s="624">
        <v>153</v>
      </c>
      <c r="L7" s="624">
        <v>155</v>
      </c>
      <c r="M7" s="625">
        <v>167</v>
      </c>
      <c r="N7" s="835"/>
    </row>
    <row r="8" spans="1:14">
      <c r="A8" s="256" t="s">
        <v>455</v>
      </c>
      <c r="B8" s="624">
        <v>7</v>
      </c>
      <c r="C8" s="624">
        <v>7</v>
      </c>
      <c r="D8" s="624">
        <v>6</v>
      </c>
      <c r="E8" s="624">
        <v>4</v>
      </c>
      <c r="F8" s="624">
        <v>4</v>
      </c>
      <c r="G8" s="624">
        <v>2</v>
      </c>
      <c r="H8" s="624">
        <v>2</v>
      </c>
      <c r="I8" s="624">
        <v>2</v>
      </c>
      <c r="J8" s="624">
        <v>2</v>
      </c>
      <c r="K8" s="624">
        <v>2</v>
      </c>
      <c r="L8" s="624">
        <v>2</v>
      </c>
      <c r="M8" s="625">
        <v>2</v>
      </c>
      <c r="N8" s="835"/>
    </row>
    <row r="9" spans="1:14">
      <c r="A9" s="256" t="s">
        <v>456</v>
      </c>
      <c r="B9" s="624">
        <v>135</v>
      </c>
      <c r="C9" s="624">
        <v>131</v>
      </c>
      <c r="D9" s="624">
        <v>148</v>
      </c>
      <c r="E9" s="624">
        <v>113</v>
      </c>
      <c r="F9" s="624">
        <v>113</v>
      </c>
      <c r="G9" s="624">
        <v>108</v>
      </c>
      <c r="H9" s="624">
        <v>95</v>
      </c>
      <c r="I9" s="624">
        <v>88</v>
      </c>
      <c r="J9" s="624">
        <v>82</v>
      </c>
      <c r="K9" s="624">
        <v>76</v>
      </c>
      <c r="L9" s="624">
        <v>72</v>
      </c>
      <c r="M9" s="625">
        <v>53</v>
      </c>
      <c r="N9" s="835"/>
    </row>
    <row r="10" spans="1:14">
      <c r="A10" s="257" t="s">
        <v>72</v>
      </c>
      <c r="B10" s="626">
        <v>454</v>
      </c>
      <c r="C10" s="626">
        <v>442</v>
      </c>
      <c r="D10" s="626">
        <v>405</v>
      </c>
      <c r="E10" s="626">
        <v>368</v>
      </c>
      <c r="F10" s="626">
        <v>368</v>
      </c>
      <c r="G10" s="626">
        <v>360</v>
      </c>
      <c r="H10" s="626">
        <v>348</v>
      </c>
      <c r="I10" s="626">
        <v>344</v>
      </c>
      <c r="J10" s="626">
        <v>339</v>
      </c>
      <c r="K10" s="626">
        <v>340</v>
      </c>
      <c r="L10" s="626">
        <v>338</v>
      </c>
      <c r="M10" s="627">
        <v>332</v>
      </c>
      <c r="N10" s="835"/>
    </row>
    <row r="11" spans="1:14">
      <c r="A11" s="258" t="s">
        <v>457</v>
      </c>
      <c r="B11" s="616"/>
      <c r="C11" s="616"/>
      <c r="D11" s="616"/>
      <c r="E11" s="616"/>
      <c r="F11" s="616"/>
      <c r="G11" s="616"/>
      <c r="H11" s="616"/>
      <c r="I11" s="616"/>
      <c r="J11" s="616"/>
      <c r="K11" s="616"/>
      <c r="L11" s="616"/>
      <c r="M11" s="628"/>
      <c r="N11" s="835"/>
    </row>
    <row r="12" spans="1:14">
      <c r="A12" s="256" t="s">
        <v>453</v>
      </c>
      <c r="B12" s="624">
        <v>63</v>
      </c>
      <c r="C12" s="624">
        <v>66</v>
      </c>
      <c r="D12" s="624">
        <v>66</v>
      </c>
      <c r="E12" s="624">
        <v>63</v>
      </c>
      <c r="F12" s="624">
        <v>63</v>
      </c>
      <c r="G12" s="624">
        <v>65</v>
      </c>
      <c r="H12" s="624">
        <v>66</v>
      </c>
      <c r="I12" s="624">
        <v>66</v>
      </c>
      <c r="J12" s="624">
        <v>66</v>
      </c>
      <c r="K12" s="624">
        <v>67</v>
      </c>
      <c r="L12" s="624">
        <v>63</v>
      </c>
      <c r="M12" s="625">
        <v>61</v>
      </c>
      <c r="N12" s="835"/>
    </row>
    <row r="13" spans="1:14">
      <c r="A13" s="256" t="s">
        <v>458</v>
      </c>
      <c r="B13" s="624">
        <v>81</v>
      </c>
      <c r="C13" s="624">
        <v>80</v>
      </c>
      <c r="D13" s="624">
        <v>77</v>
      </c>
      <c r="E13" s="624">
        <v>79</v>
      </c>
      <c r="F13" s="624">
        <v>79</v>
      </c>
      <c r="G13" s="624">
        <v>80</v>
      </c>
      <c r="H13" s="624">
        <v>86</v>
      </c>
      <c r="I13" s="624">
        <v>89</v>
      </c>
      <c r="J13" s="624">
        <v>90</v>
      </c>
      <c r="K13" s="624">
        <v>94</v>
      </c>
      <c r="L13" s="624">
        <v>92</v>
      </c>
      <c r="M13" s="625">
        <v>85</v>
      </c>
      <c r="N13" s="835"/>
    </row>
    <row r="14" spans="1:14">
      <c r="A14" s="256" t="s">
        <v>459</v>
      </c>
      <c r="B14" s="624">
        <v>15</v>
      </c>
      <c r="C14" s="624">
        <v>14</v>
      </c>
      <c r="D14" s="624">
        <v>13</v>
      </c>
      <c r="E14" s="624">
        <v>13</v>
      </c>
      <c r="F14" s="624">
        <v>13</v>
      </c>
      <c r="G14" s="624">
        <v>11</v>
      </c>
      <c r="H14" s="624">
        <v>6</v>
      </c>
      <c r="I14" s="624">
        <v>4</v>
      </c>
      <c r="J14" s="624">
        <v>4</v>
      </c>
      <c r="K14" s="624">
        <v>4</v>
      </c>
      <c r="L14" s="624">
        <v>4</v>
      </c>
      <c r="M14" s="625">
        <v>4</v>
      </c>
      <c r="N14" s="835"/>
    </row>
    <row r="15" spans="1:14">
      <c r="A15" s="256" t="s">
        <v>460</v>
      </c>
      <c r="B15" s="624">
        <v>48</v>
      </c>
      <c r="C15" s="624">
        <v>49</v>
      </c>
      <c r="D15" s="624">
        <v>50</v>
      </c>
      <c r="E15" s="624">
        <v>48</v>
      </c>
      <c r="F15" s="624">
        <v>48</v>
      </c>
      <c r="G15" s="624">
        <v>48</v>
      </c>
      <c r="H15" s="624">
        <v>47</v>
      </c>
      <c r="I15" s="624">
        <v>42</v>
      </c>
      <c r="J15" s="624">
        <v>49</v>
      </c>
      <c r="K15" s="624">
        <v>49</v>
      </c>
      <c r="L15" s="624">
        <v>49</v>
      </c>
      <c r="M15" s="625">
        <v>55</v>
      </c>
      <c r="N15" s="835"/>
    </row>
    <row r="16" spans="1:14">
      <c r="A16" s="257" t="s">
        <v>72</v>
      </c>
      <c r="B16" s="626">
        <v>207</v>
      </c>
      <c r="C16" s="626">
        <v>209</v>
      </c>
      <c r="D16" s="626">
        <v>206</v>
      </c>
      <c r="E16" s="626">
        <v>203</v>
      </c>
      <c r="F16" s="626">
        <v>203</v>
      </c>
      <c r="G16" s="626">
        <v>204</v>
      </c>
      <c r="H16" s="626">
        <v>204</v>
      </c>
      <c r="I16" s="626">
        <v>201</v>
      </c>
      <c r="J16" s="626">
        <v>209</v>
      </c>
      <c r="K16" s="626">
        <v>214</v>
      </c>
      <c r="L16" s="626">
        <v>208</v>
      </c>
      <c r="M16" s="627">
        <v>205</v>
      </c>
      <c r="N16" s="835"/>
    </row>
    <row r="17" spans="1:14">
      <c r="A17" s="259"/>
      <c r="B17" s="617"/>
      <c r="C17" s="616"/>
      <c r="D17" s="616"/>
      <c r="E17" s="616"/>
      <c r="F17" s="616"/>
      <c r="G17" s="616"/>
      <c r="H17" s="616"/>
      <c r="I17" s="617"/>
      <c r="J17" s="617"/>
      <c r="K17" s="617"/>
      <c r="L17" s="617"/>
      <c r="M17" s="617"/>
      <c r="N17" s="835"/>
    </row>
    <row r="18" spans="1:14">
      <c r="A18" s="629" t="s">
        <v>461</v>
      </c>
      <c r="B18" s="617"/>
      <c r="C18" s="617"/>
      <c r="D18" s="617"/>
      <c r="E18" s="617"/>
      <c r="F18" s="617"/>
      <c r="G18" s="617"/>
      <c r="H18" s="617"/>
      <c r="I18" s="617"/>
      <c r="J18" s="617"/>
      <c r="K18" s="617"/>
      <c r="L18" s="617"/>
      <c r="M18" s="617"/>
      <c r="N18" s="835"/>
    </row>
    <row r="19" spans="1:14">
      <c r="A19" s="868" t="s">
        <v>850</v>
      </c>
      <c r="B19" s="252"/>
      <c r="C19" s="617"/>
      <c r="D19" s="617"/>
      <c r="E19" s="617"/>
      <c r="F19" s="617"/>
      <c r="G19" s="617"/>
      <c r="H19" s="617"/>
      <c r="I19" s="617"/>
      <c r="J19" s="617"/>
      <c r="K19" s="617"/>
      <c r="L19" s="617"/>
      <c r="M19" s="617"/>
      <c r="N19" s="835"/>
    </row>
    <row r="20" spans="1:14">
      <c r="A20" s="618"/>
      <c r="B20" s="617"/>
      <c r="C20" s="617"/>
      <c r="D20" s="617"/>
      <c r="E20" s="617"/>
      <c r="F20" s="617"/>
      <c r="G20" s="617"/>
      <c r="H20" s="617"/>
      <c r="I20" s="617"/>
      <c r="J20" s="617"/>
      <c r="K20" s="617"/>
      <c r="L20" s="617"/>
      <c r="M20" s="617"/>
      <c r="N20" s="835"/>
    </row>
    <row r="21" spans="1:14">
      <c r="A21" s="618"/>
      <c r="B21" s="617"/>
      <c r="C21" s="617"/>
      <c r="D21" s="617"/>
      <c r="E21" s="617"/>
      <c r="F21" s="617"/>
      <c r="G21" s="617"/>
      <c r="H21" s="617"/>
      <c r="I21" s="617"/>
      <c r="J21" s="617"/>
      <c r="K21" s="617"/>
      <c r="L21" s="617"/>
      <c r="M21" s="617"/>
      <c r="N21" s="835"/>
    </row>
    <row r="22" spans="1:14">
      <c r="A22" s="618"/>
      <c r="B22" s="617"/>
      <c r="C22" s="617"/>
      <c r="D22" s="617"/>
      <c r="E22" s="617"/>
      <c r="F22" s="617"/>
      <c r="G22" s="617"/>
      <c r="H22" s="617"/>
      <c r="I22" s="617"/>
      <c r="J22" s="617"/>
      <c r="K22" s="617"/>
      <c r="L22" s="617"/>
      <c r="M22" s="617"/>
      <c r="N22" s="835"/>
    </row>
    <row r="23" spans="1:14">
      <c r="A23" s="618"/>
      <c r="B23" s="617"/>
      <c r="C23" s="617"/>
      <c r="D23" s="617"/>
      <c r="E23" s="617"/>
      <c r="F23" s="617"/>
      <c r="G23" s="617"/>
      <c r="H23" s="617"/>
      <c r="I23" s="617"/>
      <c r="J23" s="617"/>
      <c r="K23" s="617"/>
      <c r="L23" s="617"/>
      <c r="M23" s="617"/>
      <c r="N23" s="835"/>
    </row>
    <row r="24" spans="1:14">
      <c r="A24" s="254"/>
      <c r="B24" s="250"/>
      <c r="C24" s="250"/>
      <c r="D24" s="250"/>
      <c r="E24" s="250"/>
      <c r="F24" s="250"/>
      <c r="G24" s="250"/>
      <c r="H24" s="250"/>
      <c r="I24" s="250"/>
      <c r="J24" s="250"/>
      <c r="K24" s="250"/>
      <c r="L24" s="250"/>
      <c r="M24" s="250"/>
    </row>
    <row r="25" spans="1:14">
      <c r="A25" s="254"/>
      <c r="B25" s="250"/>
      <c r="C25" s="250"/>
      <c r="D25" s="250"/>
      <c r="E25" s="250"/>
      <c r="F25" s="250"/>
      <c r="G25" s="250"/>
      <c r="H25" s="250"/>
      <c r="I25" s="250"/>
      <c r="J25" s="250"/>
      <c r="K25" s="250"/>
      <c r="L25" s="250"/>
      <c r="M25" s="250"/>
    </row>
  </sheetData>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AS60"/>
  <sheetViews>
    <sheetView showGridLines="0" workbookViewId="0">
      <pane xSplit="1" ySplit="1" topLeftCell="B2" activePane="bottomRight" state="frozen"/>
      <selection pane="topRight"/>
      <selection pane="bottomLeft"/>
      <selection pane="bottomRight"/>
    </sheetView>
  </sheetViews>
  <sheetFormatPr baseColWidth="10" defaultColWidth="12" defaultRowHeight="11.25"/>
  <cols>
    <col min="1" max="1" width="24.33203125" style="870" customWidth="1"/>
    <col min="2" max="44" width="7.83203125" style="870" customWidth="1"/>
    <col min="45" max="16384" width="12" style="870"/>
  </cols>
  <sheetData>
    <row r="1" spans="1:45" ht="12.75">
      <c r="A1" s="460" t="s">
        <v>814</v>
      </c>
      <c r="B1" s="785"/>
      <c r="C1" s="785"/>
      <c r="D1" s="785"/>
      <c r="E1" s="785"/>
      <c r="F1" s="785"/>
      <c r="G1" s="785"/>
      <c r="H1" s="785"/>
      <c r="I1" s="785"/>
      <c r="J1" s="785"/>
      <c r="K1" s="785"/>
      <c r="L1" s="785"/>
      <c r="M1" s="785"/>
      <c r="N1" s="785"/>
      <c r="O1" s="785"/>
      <c r="P1" s="785"/>
      <c r="Q1" s="785"/>
      <c r="R1" s="785"/>
      <c r="S1" s="785"/>
      <c r="T1" s="785"/>
      <c r="U1" s="785"/>
      <c r="V1" s="785"/>
      <c r="W1" s="785"/>
      <c r="X1" s="785"/>
      <c r="Y1" s="785"/>
      <c r="Z1" s="785"/>
      <c r="AA1" s="785"/>
      <c r="AB1" s="785"/>
      <c r="AC1" s="785"/>
      <c r="AD1" s="785"/>
      <c r="AE1" s="785"/>
      <c r="AF1" s="785"/>
      <c r="AG1" s="785"/>
      <c r="AH1" s="785"/>
      <c r="AI1" s="785"/>
      <c r="AJ1" s="785"/>
      <c r="AK1" s="785"/>
      <c r="AL1" s="785"/>
      <c r="AM1" s="785"/>
      <c r="AN1" s="869"/>
      <c r="AO1" s="869"/>
      <c r="AP1" s="869"/>
      <c r="AQ1" s="869"/>
    </row>
    <row r="2" spans="1:45">
      <c r="A2" s="785"/>
      <c r="B2" s="785"/>
      <c r="C2" s="785"/>
      <c r="D2" s="785"/>
      <c r="E2" s="785"/>
      <c r="F2" s="785"/>
      <c r="G2" s="785"/>
      <c r="H2" s="785"/>
      <c r="I2" s="785"/>
      <c r="J2" s="785"/>
      <c r="K2" s="785"/>
      <c r="L2" s="785"/>
      <c r="M2" s="785"/>
      <c r="N2" s="785"/>
      <c r="O2" s="785"/>
      <c r="P2" s="785"/>
      <c r="Q2" s="785"/>
      <c r="R2" s="785"/>
      <c r="S2" s="785"/>
      <c r="T2" s="785"/>
      <c r="U2" s="785"/>
      <c r="V2" s="785"/>
      <c r="W2" s="785"/>
      <c r="X2" s="785"/>
      <c r="Y2" s="785"/>
      <c r="Z2" s="785"/>
      <c r="AA2" s="785"/>
      <c r="AB2" s="785"/>
      <c r="AC2" s="785"/>
      <c r="AD2" s="785"/>
      <c r="AE2" s="785"/>
      <c r="AF2" s="785"/>
      <c r="AG2" s="785"/>
      <c r="AH2" s="785"/>
      <c r="AI2" s="785"/>
      <c r="AJ2" s="785"/>
      <c r="AK2" s="785"/>
      <c r="AL2" s="785"/>
      <c r="AM2" s="785"/>
      <c r="AN2" s="869"/>
      <c r="AO2" s="869"/>
      <c r="AP2" s="869"/>
      <c r="AR2" s="786" t="s">
        <v>691</v>
      </c>
    </row>
    <row r="3" spans="1:45" ht="45">
      <c r="A3" s="787" t="s">
        <v>740</v>
      </c>
      <c r="B3" s="227" t="s">
        <v>741</v>
      </c>
      <c r="C3" s="227" t="s">
        <v>742</v>
      </c>
      <c r="D3" s="227" t="s">
        <v>743</v>
      </c>
      <c r="E3" s="227" t="s">
        <v>744</v>
      </c>
      <c r="F3" s="227" t="s">
        <v>745</v>
      </c>
      <c r="G3" s="227" t="s">
        <v>746</v>
      </c>
      <c r="H3" s="227" t="s">
        <v>747</v>
      </c>
      <c r="I3" s="227" t="s">
        <v>748</v>
      </c>
      <c r="J3" s="227" t="s">
        <v>749</v>
      </c>
      <c r="K3" s="227" t="s">
        <v>750</v>
      </c>
      <c r="L3" s="227" t="s">
        <v>751</v>
      </c>
      <c r="M3" s="227" t="s">
        <v>752</v>
      </c>
      <c r="N3" s="227" t="s">
        <v>753</v>
      </c>
      <c r="O3" s="227" t="s">
        <v>754</v>
      </c>
      <c r="P3" s="227" t="s">
        <v>755</v>
      </c>
      <c r="Q3" s="227" t="s">
        <v>756</v>
      </c>
      <c r="R3" s="227" t="s">
        <v>757</v>
      </c>
      <c r="S3" s="227" t="s">
        <v>758</v>
      </c>
      <c r="T3" s="227" t="s">
        <v>759</v>
      </c>
      <c r="U3" s="227" t="s">
        <v>760</v>
      </c>
      <c r="V3" s="227" t="s">
        <v>761</v>
      </c>
      <c r="W3" s="227" t="s">
        <v>762</v>
      </c>
      <c r="X3" s="227" t="s">
        <v>763</v>
      </c>
      <c r="Y3" s="227" t="s">
        <v>764</v>
      </c>
      <c r="Z3" s="227" t="s">
        <v>765</v>
      </c>
      <c r="AA3" s="227" t="s">
        <v>766</v>
      </c>
      <c r="AB3" s="227" t="s">
        <v>767</v>
      </c>
      <c r="AC3" s="227" t="s">
        <v>768</v>
      </c>
      <c r="AD3" s="227" t="s">
        <v>769</v>
      </c>
      <c r="AE3" s="227" t="s">
        <v>770</v>
      </c>
      <c r="AF3" s="227" t="s">
        <v>771</v>
      </c>
      <c r="AG3" s="227" t="s">
        <v>772</v>
      </c>
      <c r="AH3" s="227" t="s">
        <v>773</v>
      </c>
      <c r="AI3" s="227" t="s">
        <v>774</v>
      </c>
      <c r="AJ3" s="227" t="s">
        <v>775</v>
      </c>
      <c r="AK3" s="227" t="s">
        <v>776</v>
      </c>
      <c r="AL3" s="227" t="s">
        <v>777</v>
      </c>
      <c r="AM3" s="227" t="s">
        <v>778</v>
      </c>
      <c r="AN3" s="227" t="s">
        <v>779</v>
      </c>
      <c r="AO3" s="227" t="s">
        <v>780</v>
      </c>
      <c r="AP3" s="227" t="s">
        <v>781</v>
      </c>
      <c r="AQ3" s="227" t="s">
        <v>782</v>
      </c>
      <c r="AR3" s="612" t="s">
        <v>783</v>
      </c>
      <c r="AS3" s="788"/>
    </row>
    <row r="4" spans="1:45">
      <c r="A4" s="789" t="s">
        <v>784</v>
      </c>
      <c r="B4" s="223"/>
      <c r="C4" s="223"/>
      <c r="D4" s="223"/>
      <c r="E4" s="223"/>
      <c r="F4" s="223"/>
      <c r="G4" s="223"/>
      <c r="H4" s="223"/>
      <c r="I4" s="223"/>
      <c r="J4" s="223"/>
      <c r="K4" s="223"/>
      <c r="L4" s="223"/>
      <c r="M4" s="223"/>
      <c r="N4" s="223"/>
      <c r="O4" s="223"/>
      <c r="P4" s="223"/>
      <c r="Q4" s="223"/>
      <c r="R4" s="223"/>
      <c r="S4" s="223"/>
      <c r="T4" s="223"/>
      <c r="U4" s="223"/>
      <c r="V4" s="223"/>
      <c r="W4" s="223"/>
      <c r="X4" s="223"/>
      <c r="Y4" s="223"/>
      <c r="Z4" s="223"/>
      <c r="AA4" s="223"/>
      <c r="AB4" s="223"/>
      <c r="AC4" s="223"/>
      <c r="AD4" s="223"/>
      <c r="AE4" s="223"/>
      <c r="AF4" s="223"/>
      <c r="AG4" s="223"/>
      <c r="AH4" s="223"/>
      <c r="AI4" s="223"/>
      <c r="AJ4" s="223"/>
      <c r="AK4" s="223"/>
      <c r="AL4" s="223"/>
      <c r="AM4" s="790"/>
      <c r="AN4" s="790"/>
      <c r="AO4" s="790"/>
      <c r="AP4" s="790"/>
      <c r="AQ4" s="790"/>
      <c r="AR4" s="791"/>
    </row>
    <row r="5" spans="1:45">
      <c r="A5" s="243" t="s">
        <v>785</v>
      </c>
      <c r="B5" s="158">
        <v>1</v>
      </c>
      <c r="C5" s="158">
        <v>2</v>
      </c>
      <c r="D5" s="158">
        <v>2</v>
      </c>
      <c r="E5" s="158">
        <v>2</v>
      </c>
      <c r="F5" s="158">
        <v>2</v>
      </c>
      <c r="G5" s="158">
        <v>2</v>
      </c>
      <c r="H5" s="158">
        <v>2</v>
      </c>
      <c r="I5" s="158">
        <v>2</v>
      </c>
      <c r="J5" s="158">
        <v>2</v>
      </c>
      <c r="K5" s="158">
        <v>2</v>
      </c>
      <c r="L5" s="158">
        <v>2</v>
      </c>
      <c r="M5" s="158">
        <v>2</v>
      </c>
      <c r="N5" s="158">
        <v>2</v>
      </c>
      <c r="O5" s="158">
        <v>2</v>
      </c>
      <c r="P5" s="158">
        <v>2</v>
      </c>
      <c r="Q5" s="158">
        <v>2</v>
      </c>
      <c r="R5" s="158">
        <v>2</v>
      </c>
      <c r="S5" s="158">
        <v>2</v>
      </c>
      <c r="T5" s="158">
        <v>2</v>
      </c>
      <c r="U5" s="158">
        <v>2</v>
      </c>
      <c r="V5" s="158">
        <v>2</v>
      </c>
      <c r="W5" s="158">
        <v>2</v>
      </c>
      <c r="X5" s="158">
        <v>2</v>
      </c>
      <c r="Y5" s="158">
        <v>2</v>
      </c>
      <c r="Z5" s="158">
        <v>2</v>
      </c>
      <c r="AA5" s="158">
        <v>2</v>
      </c>
      <c r="AB5" s="158">
        <v>2</v>
      </c>
      <c r="AC5" s="158">
        <v>2</v>
      </c>
      <c r="AD5" s="158">
        <v>2</v>
      </c>
      <c r="AE5" s="158">
        <v>2</v>
      </c>
      <c r="AF5" s="158">
        <v>2</v>
      </c>
      <c r="AG5" s="158">
        <v>2</v>
      </c>
      <c r="AH5" s="158">
        <v>2</v>
      </c>
      <c r="AI5" s="158">
        <v>2</v>
      </c>
      <c r="AJ5" s="158">
        <v>2</v>
      </c>
      <c r="AK5" s="158">
        <v>2</v>
      </c>
      <c r="AL5" s="158">
        <v>2</v>
      </c>
      <c r="AM5" s="158">
        <v>2</v>
      </c>
      <c r="AN5" s="158">
        <v>2</v>
      </c>
      <c r="AO5" s="158">
        <v>2</v>
      </c>
      <c r="AP5" s="158">
        <v>2</v>
      </c>
      <c r="AQ5" s="158">
        <v>2</v>
      </c>
      <c r="AR5" s="609">
        <v>2</v>
      </c>
    </row>
    <row r="6" spans="1:45">
      <c r="A6" s="243" t="s">
        <v>786</v>
      </c>
      <c r="B6" s="158">
        <v>9</v>
      </c>
      <c r="C6" s="158">
        <v>9</v>
      </c>
      <c r="D6" s="158">
        <v>11</v>
      </c>
      <c r="E6" s="158">
        <v>11</v>
      </c>
      <c r="F6" s="158">
        <v>11</v>
      </c>
      <c r="G6" s="158">
        <v>12</v>
      </c>
      <c r="H6" s="158">
        <v>11</v>
      </c>
      <c r="I6" s="158">
        <v>11</v>
      </c>
      <c r="J6" s="158">
        <v>11</v>
      </c>
      <c r="K6" s="158">
        <v>11</v>
      </c>
      <c r="L6" s="158">
        <v>11</v>
      </c>
      <c r="M6" s="158">
        <v>11</v>
      </c>
      <c r="N6" s="158">
        <v>10</v>
      </c>
      <c r="O6" s="158">
        <v>10</v>
      </c>
      <c r="P6" s="158">
        <v>10</v>
      </c>
      <c r="Q6" s="158">
        <v>11</v>
      </c>
      <c r="R6" s="158">
        <v>11</v>
      </c>
      <c r="S6" s="158">
        <v>11</v>
      </c>
      <c r="T6" s="158">
        <v>11</v>
      </c>
      <c r="U6" s="158">
        <v>11</v>
      </c>
      <c r="V6" s="158">
        <v>11</v>
      </c>
      <c r="W6" s="158">
        <v>10</v>
      </c>
      <c r="X6" s="158">
        <v>10</v>
      </c>
      <c r="Y6" s="158">
        <v>10</v>
      </c>
      <c r="Z6" s="158">
        <v>11</v>
      </c>
      <c r="AA6" s="158">
        <v>11</v>
      </c>
      <c r="AB6" s="158">
        <v>11</v>
      </c>
      <c r="AC6" s="158">
        <v>11</v>
      </c>
      <c r="AD6" s="158">
        <v>12</v>
      </c>
      <c r="AE6" s="158">
        <v>12</v>
      </c>
      <c r="AF6" s="158">
        <v>12</v>
      </c>
      <c r="AG6" s="158">
        <v>12</v>
      </c>
      <c r="AH6" s="158">
        <v>13</v>
      </c>
      <c r="AI6" s="158">
        <v>13</v>
      </c>
      <c r="AJ6" s="158">
        <v>13</v>
      </c>
      <c r="AK6" s="158">
        <v>13</v>
      </c>
      <c r="AL6" s="158">
        <v>14</v>
      </c>
      <c r="AM6" s="158">
        <v>13</v>
      </c>
      <c r="AN6" s="158">
        <v>13</v>
      </c>
      <c r="AO6" s="158">
        <v>13</v>
      </c>
      <c r="AP6" s="158">
        <v>13</v>
      </c>
      <c r="AQ6" s="158">
        <v>13</v>
      </c>
      <c r="AR6" s="609">
        <v>12</v>
      </c>
    </row>
    <row r="7" spans="1:45">
      <c r="A7" s="243" t="s">
        <v>787</v>
      </c>
      <c r="B7" s="158">
        <v>20</v>
      </c>
      <c r="C7" s="158">
        <v>20</v>
      </c>
      <c r="D7" s="158">
        <v>21</v>
      </c>
      <c r="E7" s="158">
        <v>20</v>
      </c>
      <c r="F7" s="158">
        <v>22</v>
      </c>
      <c r="G7" s="158">
        <v>21</v>
      </c>
      <c r="H7" s="158">
        <v>18</v>
      </c>
      <c r="I7" s="158">
        <v>18</v>
      </c>
      <c r="J7" s="158">
        <v>18</v>
      </c>
      <c r="K7" s="158">
        <v>17</v>
      </c>
      <c r="L7" s="158">
        <v>17</v>
      </c>
      <c r="M7" s="158">
        <v>16</v>
      </c>
      <c r="N7" s="158">
        <v>16</v>
      </c>
      <c r="O7" s="158">
        <v>16</v>
      </c>
      <c r="P7" s="158">
        <v>16</v>
      </c>
      <c r="Q7" s="158">
        <v>16</v>
      </c>
      <c r="R7" s="158">
        <v>16</v>
      </c>
      <c r="S7" s="158">
        <v>17</v>
      </c>
      <c r="T7" s="158">
        <v>17</v>
      </c>
      <c r="U7" s="158">
        <v>17</v>
      </c>
      <c r="V7" s="158">
        <v>17</v>
      </c>
      <c r="W7" s="158">
        <v>17</v>
      </c>
      <c r="X7" s="158">
        <v>17</v>
      </c>
      <c r="Y7" s="158">
        <v>17</v>
      </c>
      <c r="Z7" s="158">
        <v>16</v>
      </c>
      <c r="AA7" s="158">
        <v>16</v>
      </c>
      <c r="AB7" s="158">
        <v>16</v>
      </c>
      <c r="AC7" s="158">
        <v>16</v>
      </c>
      <c r="AD7" s="158">
        <v>15</v>
      </c>
      <c r="AE7" s="158">
        <v>15</v>
      </c>
      <c r="AF7" s="158">
        <v>15</v>
      </c>
      <c r="AG7" s="158">
        <v>15</v>
      </c>
      <c r="AH7" s="158">
        <v>17</v>
      </c>
      <c r="AI7" s="158">
        <v>17</v>
      </c>
      <c r="AJ7" s="158">
        <v>17</v>
      </c>
      <c r="AK7" s="158">
        <v>16</v>
      </c>
      <c r="AL7" s="158">
        <v>16</v>
      </c>
      <c r="AM7" s="158">
        <v>16</v>
      </c>
      <c r="AN7" s="158">
        <v>16</v>
      </c>
      <c r="AO7" s="158">
        <v>16</v>
      </c>
      <c r="AP7" s="158">
        <v>13</v>
      </c>
      <c r="AQ7" s="158">
        <v>13</v>
      </c>
      <c r="AR7" s="609">
        <v>13</v>
      </c>
    </row>
    <row r="8" spans="1:45">
      <c r="A8" s="243" t="s">
        <v>788</v>
      </c>
      <c r="B8" s="158">
        <v>0</v>
      </c>
      <c r="C8" s="158">
        <v>0</v>
      </c>
      <c r="D8" s="158">
        <v>0</v>
      </c>
      <c r="E8" s="158">
        <v>0</v>
      </c>
      <c r="F8" s="158">
        <v>0</v>
      </c>
      <c r="G8" s="158">
        <v>0</v>
      </c>
      <c r="H8" s="158">
        <v>0</v>
      </c>
      <c r="I8" s="158">
        <v>0</v>
      </c>
      <c r="J8" s="158">
        <v>0</v>
      </c>
      <c r="K8" s="158">
        <v>0</v>
      </c>
      <c r="L8" s="158">
        <v>0</v>
      </c>
      <c r="M8" s="158">
        <v>0</v>
      </c>
      <c r="N8" s="158">
        <v>0</v>
      </c>
      <c r="O8" s="158">
        <v>0</v>
      </c>
      <c r="P8" s="158">
        <v>0</v>
      </c>
      <c r="Q8" s="158">
        <v>0</v>
      </c>
      <c r="R8" s="158">
        <v>0</v>
      </c>
      <c r="S8" s="158">
        <v>0</v>
      </c>
      <c r="T8" s="158">
        <v>0</v>
      </c>
      <c r="U8" s="158">
        <v>0</v>
      </c>
      <c r="V8" s="158">
        <v>0</v>
      </c>
      <c r="W8" s="158">
        <v>0</v>
      </c>
      <c r="X8" s="158">
        <v>0</v>
      </c>
      <c r="Y8" s="158">
        <v>0</v>
      </c>
      <c r="Z8" s="158">
        <v>0</v>
      </c>
      <c r="AA8" s="158">
        <v>0</v>
      </c>
      <c r="AB8" s="158">
        <v>0</v>
      </c>
      <c r="AC8" s="158">
        <v>0</v>
      </c>
      <c r="AD8" s="158">
        <v>0</v>
      </c>
      <c r="AE8" s="158">
        <v>0</v>
      </c>
      <c r="AF8" s="158">
        <v>0</v>
      </c>
      <c r="AG8" s="158">
        <v>0</v>
      </c>
      <c r="AH8" s="158">
        <v>0</v>
      </c>
      <c r="AI8" s="158">
        <v>0</v>
      </c>
      <c r="AJ8" s="158">
        <v>0</v>
      </c>
      <c r="AK8" s="158">
        <v>0</v>
      </c>
      <c r="AL8" s="158">
        <v>0</v>
      </c>
      <c r="AM8" s="158">
        <v>0</v>
      </c>
      <c r="AN8" s="158">
        <v>0</v>
      </c>
      <c r="AO8" s="158">
        <v>0</v>
      </c>
      <c r="AP8" s="158">
        <v>0</v>
      </c>
      <c r="AQ8" s="158">
        <v>0</v>
      </c>
      <c r="AR8" s="609">
        <v>0</v>
      </c>
    </row>
    <row r="9" spans="1:45">
      <c r="A9" s="243" t="s">
        <v>789</v>
      </c>
      <c r="B9" s="158">
        <v>4</v>
      </c>
      <c r="C9" s="158">
        <v>4</v>
      </c>
      <c r="D9" s="158">
        <v>4</v>
      </c>
      <c r="E9" s="158">
        <v>4</v>
      </c>
      <c r="F9" s="158">
        <v>2</v>
      </c>
      <c r="G9" s="158">
        <v>4</v>
      </c>
      <c r="H9" s="158">
        <v>4</v>
      </c>
      <c r="I9" s="158">
        <v>4</v>
      </c>
      <c r="J9" s="158">
        <v>4</v>
      </c>
      <c r="K9" s="158">
        <v>4</v>
      </c>
      <c r="L9" s="158">
        <v>4</v>
      </c>
      <c r="M9" s="158">
        <v>4</v>
      </c>
      <c r="N9" s="158">
        <v>4</v>
      </c>
      <c r="O9" s="158">
        <v>4</v>
      </c>
      <c r="P9" s="158">
        <v>4</v>
      </c>
      <c r="Q9" s="158">
        <v>4</v>
      </c>
      <c r="R9" s="158">
        <v>4</v>
      </c>
      <c r="S9" s="158">
        <v>4</v>
      </c>
      <c r="T9" s="158">
        <v>4</v>
      </c>
      <c r="U9" s="158">
        <v>4</v>
      </c>
      <c r="V9" s="158">
        <v>4</v>
      </c>
      <c r="W9" s="158">
        <v>4</v>
      </c>
      <c r="X9" s="158">
        <v>4</v>
      </c>
      <c r="Y9" s="158">
        <v>4</v>
      </c>
      <c r="Z9" s="158">
        <v>4</v>
      </c>
      <c r="AA9" s="158">
        <v>4</v>
      </c>
      <c r="AB9" s="158">
        <v>4</v>
      </c>
      <c r="AC9" s="158">
        <v>4</v>
      </c>
      <c r="AD9" s="158">
        <v>4</v>
      </c>
      <c r="AE9" s="158">
        <v>4</v>
      </c>
      <c r="AF9" s="158">
        <v>4</v>
      </c>
      <c r="AG9" s="158">
        <v>4</v>
      </c>
      <c r="AH9" s="158">
        <v>4</v>
      </c>
      <c r="AI9" s="158">
        <v>4</v>
      </c>
      <c r="AJ9" s="158">
        <v>3</v>
      </c>
      <c r="AK9" s="158">
        <v>3</v>
      </c>
      <c r="AL9" s="158">
        <v>4</v>
      </c>
      <c r="AM9" s="158">
        <v>3</v>
      </c>
      <c r="AN9" s="158">
        <v>3</v>
      </c>
      <c r="AO9" s="158">
        <v>3</v>
      </c>
      <c r="AP9" s="158">
        <v>3</v>
      </c>
      <c r="AQ9" s="158">
        <v>3</v>
      </c>
      <c r="AR9" s="609">
        <v>3</v>
      </c>
    </row>
    <row r="10" spans="1:45">
      <c r="A10" s="243" t="s">
        <v>790</v>
      </c>
      <c r="B10" s="158">
        <v>4</v>
      </c>
      <c r="C10" s="158">
        <v>4</v>
      </c>
      <c r="D10" s="158">
        <v>4</v>
      </c>
      <c r="E10" s="158">
        <v>4</v>
      </c>
      <c r="F10" s="158">
        <v>4</v>
      </c>
      <c r="G10" s="158">
        <v>4</v>
      </c>
      <c r="H10" s="158">
        <v>4</v>
      </c>
      <c r="I10" s="158">
        <v>4</v>
      </c>
      <c r="J10" s="158">
        <v>4</v>
      </c>
      <c r="K10" s="158">
        <v>6</v>
      </c>
      <c r="L10" s="158">
        <v>6</v>
      </c>
      <c r="M10" s="158">
        <v>6</v>
      </c>
      <c r="N10" s="158">
        <v>6</v>
      </c>
      <c r="O10" s="158">
        <v>6</v>
      </c>
      <c r="P10" s="158">
        <v>6</v>
      </c>
      <c r="Q10" s="158">
        <v>6</v>
      </c>
      <c r="R10" s="158">
        <v>6</v>
      </c>
      <c r="S10" s="158">
        <v>6</v>
      </c>
      <c r="T10" s="158">
        <v>6</v>
      </c>
      <c r="U10" s="158">
        <v>6</v>
      </c>
      <c r="V10" s="158">
        <v>6</v>
      </c>
      <c r="W10" s="158">
        <v>6</v>
      </c>
      <c r="X10" s="158">
        <v>6</v>
      </c>
      <c r="Y10" s="158">
        <v>6</v>
      </c>
      <c r="Z10" s="158">
        <v>6</v>
      </c>
      <c r="AA10" s="158">
        <v>6</v>
      </c>
      <c r="AB10" s="158">
        <v>6</v>
      </c>
      <c r="AC10" s="158">
        <v>6</v>
      </c>
      <c r="AD10" s="158">
        <v>6</v>
      </c>
      <c r="AE10" s="158">
        <v>6</v>
      </c>
      <c r="AF10" s="158">
        <v>5</v>
      </c>
      <c r="AG10" s="158">
        <v>5</v>
      </c>
      <c r="AH10" s="158">
        <v>5</v>
      </c>
      <c r="AI10" s="158">
        <v>6</v>
      </c>
      <c r="AJ10" s="158">
        <v>6</v>
      </c>
      <c r="AK10" s="158">
        <v>6</v>
      </c>
      <c r="AL10" s="158">
        <v>6</v>
      </c>
      <c r="AM10" s="158">
        <v>6</v>
      </c>
      <c r="AN10" s="158">
        <v>6</v>
      </c>
      <c r="AO10" s="158">
        <v>9</v>
      </c>
      <c r="AP10" s="158">
        <v>8</v>
      </c>
      <c r="AQ10" s="158">
        <v>9</v>
      </c>
      <c r="AR10" s="609">
        <v>9</v>
      </c>
    </row>
    <row r="11" spans="1:45">
      <c r="A11" s="243" t="s">
        <v>791</v>
      </c>
      <c r="B11" s="158">
        <v>3</v>
      </c>
      <c r="C11" s="158">
        <v>3</v>
      </c>
      <c r="D11" s="158">
        <v>3</v>
      </c>
      <c r="E11" s="158">
        <v>3</v>
      </c>
      <c r="F11" s="158">
        <v>3</v>
      </c>
      <c r="G11" s="158">
        <v>3</v>
      </c>
      <c r="H11" s="158">
        <v>2</v>
      </c>
      <c r="I11" s="158">
        <v>2</v>
      </c>
      <c r="J11" s="158">
        <v>3</v>
      </c>
      <c r="K11" s="158">
        <v>3</v>
      </c>
      <c r="L11" s="158">
        <v>3</v>
      </c>
      <c r="M11" s="158">
        <v>3</v>
      </c>
      <c r="N11" s="158">
        <v>3</v>
      </c>
      <c r="O11" s="158">
        <v>3</v>
      </c>
      <c r="P11" s="158">
        <v>3</v>
      </c>
      <c r="Q11" s="158">
        <v>3</v>
      </c>
      <c r="R11" s="158">
        <v>3</v>
      </c>
      <c r="S11" s="158">
        <v>3</v>
      </c>
      <c r="T11" s="158">
        <v>3</v>
      </c>
      <c r="U11" s="158">
        <v>3</v>
      </c>
      <c r="V11" s="158">
        <v>3</v>
      </c>
      <c r="W11" s="158">
        <v>3</v>
      </c>
      <c r="X11" s="158">
        <v>3</v>
      </c>
      <c r="Y11" s="158">
        <v>3</v>
      </c>
      <c r="Z11" s="158">
        <v>3</v>
      </c>
      <c r="AA11" s="158">
        <v>3</v>
      </c>
      <c r="AB11" s="158">
        <v>3</v>
      </c>
      <c r="AC11" s="158">
        <v>3</v>
      </c>
      <c r="AD11" s="158">
        <v>3</v>
      </c>
      <c r="AE11" s="158">
        <v>3</v>
      </c>
      <c r="AF11" s="158">
        <v>3</v>
      </c>
      <c r="AG11" s="158">
        <v>3</v>
      </c>
      <c r="AH11" s="158">
        <v>3</v>
      </c>
      <c r="AI11" s="158">
        <v>2</v>
      </c>
      <c r="AJ11" s="158">
        <v>2</v>
      </c>
      <c r="AK11" s="158">
        <v>2</v>
      </c>
      <c r="AL11" s="158">
        <v>2</v>
      </c>
      <c r="AM11" s="158">
        <v>2</v>
      </c>
      <c r="AN11" s="158">
        <v>2</v>
      </c>
      <c r="AO11" s="158">
        <v>1</v>
      </c>
      <c r="AP11" s="158">
        <v>1</v>
      </c>
      <c r="AQ11" s="158">
        <v>1</v>
      </c>
      <c r="AR11" s="609">
        <v>1</v>
      </c>
    </row>
    <row r="12" spans="1:45">
      <c r="A12" s="243" t="s">
        <v>792</v>
      </c>
      <c r="B12" s="158">
        <v>2</v>
      </c>
      <c r="C12" s="158">
        <v>2</v>
      </c>
      <c r="D12" s="158">
        <v>2</v>
      </c>
      <c r="E12" s="158">
        <v>2</v>
      </c>
      <c r="F12" s="158">
        <v>1</v>
      </c>
      <c r="G12" s="158">
        <v>1</v>
      </c>
      <c r="H12" s="158">
        <v>1</v>
      </c>
      <c r="I12" s="158">
        <v>1</v>
      </c>
      <c r="J12" s="158">
        <v>0</v>
      </c>
      <c r="K12" s="158">
        <v>0</v>
      </c>
      <c r="L12" s="158">
        <v>0</v>
      </c>
      <c r="M12" s="158">
        <v>0</v>
      </c>
      <c r="N12" s="158">
        <v>0</v>
      </c>
      <c r="O12" s="158">
        <v>0</v>
      </c>
      <c r="P12" s="158">
        <v>0</v>
      </c>
      <c r="Q12" s="158">
        <v>0</v>
      </c>
      <c r="R12" s="158">
        <v>0</v>
      </c>
      <c r="S12" s="158">
        <v>0</v>
      </c>
      <c r="T12" s="158">
        <v>0</v>
      </c>
      <c r="U12" s="158">
        <v>0</v>
      </c>
      <c r="V12" s="158">
        <v>0</v>
      </c>
      <c r="W12" s="158">
        <v>0</v>
      </c>
      <c r="X12" s="158">
        <v>0</v>
      </c>
      <c r="Y12" s="158">
        <v>0</v>
      </c>
      <c r="Z12" s="158">
        <v>0</v>
      </c>
      <c r="AA12" s="158">
        <v>0</v>
      </c>
      <c r="AB12" s="158">
        <v>0</v>
      </c>
      <c r="AC12" s="158">
        <v>0</v>
      </c>
      <c r="AD12" s="158">
        <v>0</v>
      </c>
      <c r="AE12" s="158">
        <v>0</v>
      </c>
      <c r="AF12" s="158">
        <v>0</v>
      </c>
      <c r="AG12" s="158">
        <v>0</v>
      </c>
      <c r="AH12" s="158">
        <v>2</v>
      </c>
      <c r="AI12" s="158">
        <v>2</v>
      </c>
      <c r="AJ12" s="158">
        <v>2</v>
      </c>
      <c r="AK12" s="158">
        <v>2</v>
      </c>
      <c r="AL12" s="158">
        <v>2</v>
      </c>
      <c r="AM12" s="158">
        <v>2</v>
      </c>
      <c r="AN12" s="158">
        <v>2</v>
      </c>
      <c r="AO12" s="158">
        <v>2</v>
      </c>
      <c r="AP12" s="158">
        <v>2</v>
      </c>
      <c r="AQ12" s="158">
        <v>0</v>
      </c>
      <c r="AR12" s="609">
        <v>2</v>
      </c>
    </row>
    <row r="13" spans="1:45">
      <c r="A13" s="243" t="s">
        <v>793</v>
      </c>
      <c r="B13" s="158">
        <v>4</v>
      </c>
      <c r="C13" s="158">
        <v>4</v>
      </c>
      <c r="D13" s="158">
        <v>4</v>
      </c>
      <c r="E13" s="158">
        <v>4</v>
      </c>
      <c r="F13" s="158">
        <v>4</v>
      </c>
      <c r="G13" s="158">
        <v>4</v>
      </c>
      <c r="H13" s="158">
        <v>4</v>
      </c>
      <c r="I13" s="158">
        <v>4</v>
      </c>
      <c r="J13" s="158">
        <v>4</v>
      </c>
      <c r="K13" s="158">
        <v>4</v>
      </c>
      <c r="L13" s="158">
        <v>3</v>
      </c>
      <c r="M13" s="158">
        <v>4</v>
      </c>
      <c r="N13" s="158">
        <v>4</v>
      </c>
      <c r="O13" s="158">
        <v>3</v>
      </c>
      <c r="P13" s="158">
        <v>2</v>
      </c>
      <c r="Q13" s="158">
        <v>2</v>
      </c>
      <c r="R13" s="158">
        <v>3</v>
      </c>
      <c r="S13" s="158">
        <v>3</v>
      </c>
      <c r="T13" s="158">
        <v>3</v>
      </c>
      <c r="U13" s="158">
        <v>3</v>
      </c>
      <c r="V13" s="158">
        <v>4</v>
      </c>
      <c r="W13" s="158">
        <v>3</v>
      </c>
      <c r="X13" s="158">
        <v>3</v>
      </c>
      <c r="Y13" s="158">
        <v>4</v>
      </c>
      <c r="Z13" s="158">
        <v>4</v>
      </c>
      <c r="AA13" s="158">
        <v>4</v>
      </c>
      <c r="AB13" s="158">
        <v>3</v>
      </c>
      <c r="AC13" s="158">
        <v>3</v>
      </c>
      <c r="AD13" s="158">
        <v>3</v>
      </c>
      <c r="AE13" s="158">
        <v>3</v>
      </c>
      <c r="AF13" s="158">
        <v>3</v>
      </c>
      <c r="AG13" s="158">
        <v>3</v>
      </c>
      <c r="AH13" s="158">
        <v>8</v>
      </c>
      <c r="AI13" s="158">
        <v>8</v>
      </c>
      <c r="AJ13" s="158">
        <v>8</v>
      </c>
      <c r="AK13" s="158">
        <v>8</v>
      </c>
      <c r="AL13" s="158">
        <v>8</v>
      </c>
      <c r="AM13" s="158">
        <v>8</v>
      </c>
      <c r="AN13" s="158">
        <v>8</v>
      </c>
      <c r="AO13" s="158">
        <v>8</v>
      </c>
      <c r="AP13" s="158">
        <v>8</v>
      </c>
      <c r="AQ13" s="158">
        <v>10</v>
      </c>
      <c r="AR13" s="609">
        <v>8</v>
      </c>
    </row>
    <row r="14" spans="1:45">
      <c r="A14" s="243" t="s">
        <v>794</v>
      </c>
      <c r="B14" s="158">
        <v>0</v>
      </c>
      <c r="C14" s="158">
        <v>0</v>
      </c>
      <c r="D14" s="158">
        <v>0</v>
      </c>
      <c r="E14" s="158">
        <v>0</v>
      </c>
      <c r="F14" s="158">
        <v>0</v>
      </c>
      <c r="G14" s="158">
        <v>0</v>
      </c>
      <c r="H14" s="158">
        <v>0</v>
      </c>
      <c r="I14" s="158">
        <v>0</v>
      </c>
      <c r="J14" s="158">
        <v>0</v>
      </c>
      <c r="K14" s="158">
        <v>0</v>
      </c>
      <c r="L14" s="158">
        <v>0</v>
      </c>
      <c r="M14" s="158">
        <v>0</v>
      </c>
      <c r="N14" s="158">
        <v>0</v>
      </c>
      <c r="O14" s="158">
        <v>0</v>
      </c>
      <c r="P14" s="158">
        <v>0</v>
      </c>
      <c r="Q14" s="158">
        <v>0</v>
      </c>
      <c r="R14" s="158">
        <v>0</v>
      </c>
      <c r="S14" s="158">
        <v>0</v>
      </c>
      <c r="T14" s="158">
        <v>0</v>
      </c>
      <c r="U14" s="158">
        <v>0</v>
      </c>
      <c r="V14" s="158">
        <v>0</v>
      </c>
      <c r="W14" s="158">
        <v>0</v>
      </c>
      <c r="X14" s="158">
        <v>0</v>
      </c>
      <c r="Y14" s="158">
        <v>0</v>
      </c>
      <c r="Z14" s="158">
        <v>0</v>
      </c>
      <c r="AA14" s="158">
        <v>0</v>
      </c>
      <c r="AB14" s="158">
        <v>0</v>
      </c>
      <c r="AC14" s="158">
        <v>0</v>
      </c>
      <c r="AD14" s="158">
        <v>0</v>
      </c>
      <c r="AE14" s="158">
        <v>0</v>
      </c>
      <c r="AF14" s="158">
        <v>0</v>
      </c>
      <c r="AG14" s="158">
        <v>0</v>
      </c>
      <c r="AH14" s="158">
        <v>0</v>
      </c>
      <c r="AI14" s="158">
        <v>0</v>
      </c>
      <c r="AJ14" s="158">
        <v>0</v>
      </c>
      <c r="AK14" s="158">
        <v>0</v>
      </c>
      <c r="AL14" s="158">
        <v>0</v>
      </c>
      <c r="AM14" s="158">
        <v>0</v>
      </c>
      <c r="AN14" s="158">
        <v>0</v>
      </c>
      <c r="AO14" s="158">
        <v>0</v>
      </c>
      <c r="AP14" s="158">
        <v>0</v>
      </c>
      <c r="AQ14" s="158">
        <v>0</v>
      </c>
      <c r="AR14" s="609">
        <v>0</v>
      </c>
    </row>
    <row r="15" spans="1:45">
      <c r="A15" s="243" t="s">
        <v>795</v>
      </c>
      <c r="B15" s="158">
        <v>2</v>
      </c>
      <c r="C15" s="158">
        <v>2</v>
      </c>
      <c r="D15" s="158">
        <v>2</v>
      </c>
      <c r="E15" s="158">
        <v>2</v>
      </c>
      <c r="F15" s="158">
        <v>2</v>
      </c>
      <c r="G15" s="158">
        <v>2</v>
      </c>
      <c r="H15" s="158">
        <v>2</v>
      </c>
      <c r="I15" s="158">
        <v>2</v>
      </c>
      <c r="J15" s="158">
        <v>2</v>
      </c>
      <c r="K15" s="158">
        <v>2</v>
      </c>
      <c r="L15" s="158">
        <v>2</v>
      </c>
      <c r="M15" s="158">
        <v>2</v>
      </c>
      <c r="N15" s="158">
        <v>2</v>
      </c>
      <c r="O15" s="158">
        <v>2</v>
      </c>
      <c r="P15" s="158">
        <v>2</v>
      </c>
      <c r="Q15" s="158">
        <v>2</v>
      </c>
      <c r="R15" s="158">
        <v>2</v>
      </c>
      <c r="S15" s="158">
        <v>2</v>
      </c>
      <c r="T15" s="158">
        <v>2</v>
      </c>
      <c r="U15" s="158">
        <v>2</v>
      </c>
      <c r="V15" s="158">
        <v>2</v>
      </c>
      <c r="W15" s="158">
        <v>2</v>
      </c>
      <c r="X15" s="158">
        <v>2</v>
      </c>
      <c r="Y15" s="158">
        <v>2</v>
      </c>
      <c r="Z15" s="158">
        <v>2</v>
      </c>
      <c r="AA15" s="158">
        <v>2</v>
      </c>
      <c r="AB15" s="158">
        <v>2</v>
      </c>
      <c r="AC15" s="158">
        <v>2</v>
      </c>
      <c r="AD15" s="158">
        <v>2</v>
      </c>
      <c r="AE15" s="158">
        <v>2</v>
      </c>
      <c r="AF15" s="158">
        <v>3</v>
      </c>
      <c r="AG15" s="158">
        <v>3</v>
      </c>
      <c r="AH15" s="158">
        <v>5</v>
      </c>
      <c r="AI15" s="158">
        <v>4</v>
      </c>
      <c r="AJ15" s="158">
        <v>4</v>
      </c>
      <c r="AK15" s="158">
        <v>4</v>
      </c>
      <c r="AL15" s="158">
        <v>4</v>
      </c>
      <c r="AM15" s="158">
        <v>5</v>
      </c>
      <c r="AN15" s="158">
        <v>5</v>
      </c>
      <c r="AO15" s="158">
        <v>5</v>
      </c>
      <c r="AP15" s="158">
        <v>5</v>
      </c>
      <c r="AQ15" s="158">
        <v>4</v>
      </c>
      <c r="AR15" s="609">
        <v>4</v>
      </c>
    </row>
    <row r="16" spans="1:45">
      <c r="A16" s="792" t="s">
        <v>318</v>
      </c>
      <c r="B16" s="161">
        <v>49</v>
      </c>
      <c r="C16" s="161">
        <v>50</v>
      </c>
      <c r="D16" s="161">
        <v>53</v>
      </c>
      <c r="E16" s="161">
        <v>52</v>
      </c>
      <c r="F16" s="161">
        <v>51</v>
      </c>
      <c r="G16" s="161">
        <v>53</v>
      </c>
      <c r="H16" s="161">
        <v>48</v>
      </c>
      <c r="I16" s="161">
        <v>48</v>
      </c>
      <c r="J16" s="161">
        <v>48</v>
      </c>
      <c r="K16" s="161">
        <v>49</v>
      </c>
      <c r="L16" s="161">
        <v>48</v>
      </c>
      <c r="M16" s="161">
        <v>48</v>
      </c>
      <c r="N16" s="161">
        <v>47</v>
      </c>
      <c r="O16" s="161">
        <v>46</v>
      </c>
      <c r="P16" s="161">
        <v>45</v>
      </c>
      <c r="Q16" s="161">
        <v>46</v>
      </c>
      <c r="R16" s="161">
        <v>47</v>
      </c>
      <c r="S16" s="161">
        <v>48</v>
      </c>
      <c r="T16" s="161">
        <v>48</v>
      </c>
      <c r="U16" s="161">
        <v>48</v>
      </c>
      <c r="V16" s="161">
        <v>49</v>
      </c>
      <c r="W16" s="161">
        <v>47</v>
      </c>
      <c r="X16" s="161">
        <v>47</v>
      </c>
      <c r="Y16" s="161">
        <v>48</v>
      </c>
      <c r="Z16" s="161">
        <v>48</v>
      </c>
      <c r="AA16" s="161">
        <v>48</v>
      </c>
      <c r="AB16" s="161">
        <v>47</v>
      </c>
      <c r="AC16" s="161">
        <v>47</v>
      </c>
      <c r="AD16" s="161">
        <v>47</v>
      </c>
      <c r="AE16" s="161">
        <v>47</v>
      </c>
      <c r="AF16" s="161">
        <v>47</v>
      </c>
      <c r="AG16" s="161">
        <v>47</v>
      </c>
      <c r="AH16" s="161">
        <v>59</v>
      </c>
      <c r="AI16" s="161">
        <v>58</v>
      </c>
      <c r="AJ16" s="161">
        <v>57</v>
      </c>
      <c r="AK16" s="161">
        <v>56</v>
      </c>
      <c r="AL16" s="161">
        <v>58</v>
      </c>
      <c r="AM16" s="161">
        <v>57</v>
      </c>
      <c r="AN16" s="161">
        <v>57</v>
      </c>
      <c r="AO16" s="161">
        <v>59</v>
      </c>
      <c r="AP16" s="161">
        <v>55</v>
      </c>
      <c r="AQ16" s="161">
        <v>55</v>
      </c>
      <c r="AR16" s="610">
        <v>54</v>
      </c>
      <c r="AS16" s="871"/>
    </row>
    <row r="17" spans="1:45">
      <c r="A17" s="789" t="s">
        <v>796</v>
      </c>
      <c r="B17" s="223"/>
      <c r="C17" s="223"/>
      <c r="D17" s="223"/>
      <c r="E17" s="223"/>
      <c r="F17" s="223"/>
      <c r="G17" s="223"/>
      <c r="H17" s="223"/>
      <c r="I17" s="223"/>
      <c r="J17" s="223"/>
      <c r="K17" s="223"/>
      <c r="L17" s="223"/>
      <c r="M17" s="223"/>
      <c r="N17" s="223"/>
      <c r="O17" s="223"/>
      <c r="P17" s="223"/>
      <c r="Q17" s="223"/>
      <c r="R17" s="223"/>
      <c r="S17" s="223"/>
      <c r="T17" s="223"/>
      <c r="U17" s="223"/>
      <c r="V17" s="223"/>
      <c r="W17" s="223"/>
      <c r="X17" s="223"/>
      <c r="Y17" s="223"/>
      <c r="Z17" s="223"/>
      <c r="AA17" s="223"/>
      <c r="AB17" s="223"/>
      <c r="AC17" s="223"/>
      <c r="AD17" s="223"/>
      <c r="AE17" s="223"/>
      <c r="AF17" s="223"/>
      <c r="AG17" s="223"/>
      <c r="AH17" s="223"/>
      <c r="AI17" s="223"/>
      <c r="AJ17" s="223"/>
      <c r="AK17" s="223"/>
      <c r="AL17" s="223"/>
      <c r="AM17" s="790"/>
      <c r="AN17" s="790"/>
      <c r="AO17" s="790"/>
      <c r="AP17" s="790"/>
      <c r="AQ17" s="790"/>
      <c r="AR17" s="791"/>
    </row>
    <row r="18" spans="1:45">
      <c r="A18" s="243" t="s">
        <v>785</v>
      </c>
      <c r="B18" s="158">
        <v>19</v>
      </c>
      <c r="C18" s="158">
        <v>19</v>
      </c>
      <c r="D18" s="158">
        <v>19</v>
      </c>
      <c r="E18" s="158">
        <v>21</v>
      </c>
      <c r="F18" s="158">
        <v>21</v>
      </c>
      <c r="G18" s="158">
        <v>21</v>
      </c>
      <c r="H18" s="158">
        <v>21</v>
      </c>
      <c r="I18" s="158">
        <v>22</v>
      </c>
      <c r="J18" s="158">
        <v>26</v>
      </c>
      <c r="K18" s="158">
        <v>26</v>
      </c>
      <c r="L18" s="158">
        <v>27</v>
      </c>
      <c r="M18" s="158">
        <v>29</v>
      </c>
      <c r="N18" s="158">
        <v>29</v>
      </c>
      <c r="O18" s="158">
        <v>30</v>
      </c>
      <c r="P18" s="158">
        <v>30</v>
      </c>
      <c r="Q18" s="158">
        <v>30</v>
      </c>
      <c r="R18" s="158">
        <v>30</v>
      </c>
      <c r="S18" s="158">
        <v>30</v>
      </c>
      <c r="T18" s="158">
        <v>30</v>
      </c>
      <c r="U18" s="158">
        <v>29</v>
      </c>
      <c r="V18" s="158">
        <v>29</v>
      </c>
      <c r="W18" s="158">
        <v>29</v>
      </c>
      <c r="X18" s="158">
        <v>29</v>
      </c>
      <c r="Y18" s="158">
        <v>30</v>
      </c>
      <c r="Z18" s="158">
        <v>32</v>
      </c>
      <c r="AA18" s="158">
        <v>32</v>
      </c>
      <c r="AB18" s="158">
        <v>31</v>
      </c>
      <c r="AC18" s="158">
        <v>31</v>
      </c>
      <c r="AD18" s="158">
        <v>31</v>
      </c>
      <c r="AE18" s="158">
        <v>31</v>
      </c>
      <c r="AF18" s="158">
        <v>30</v>
      </c>
      <c r="AG18" s="158">
        <v>29</v>
      </c>
      <c r="AH18" s="158">
        <v>29</v>
      </c>
      <c r="AI18" s="158">
        <v>29</v>
      </c>
      <c r="AJ18" s="158">
        <v>29</v>
      </c>
      <c r="AK18" s="158">
        <v>29</v>
      </c>
      <c r="AL18" s="158">
        <v>30</v>
      </c>
      <c r="AM18" s="158">
        <v>30</v>
      </c>
      <c r="AN18" s="158">
        <v>30</v>
      </c>
      <c r="AO18" s="158">
        <v>30</v>
      </c>
      <c r="AP18" s="158">
        <v>30</v>
      </c>
      <c r="AQ18" s="158">
        <v>29</v>
      </c>
      <c r="AR18" s="609">
        <v>29</v>
      </c>
    </row>
    <row r="19" spans="1:45">
      <c r="A19" s="243" t="s">
        <v>786</v>
      </c>
      <c r="B19" s="158">
        <v>151</v>
      </c>
      <c r="C19" s="158">
        <v>176</v>
      </c>
      <c r="D19" s="158">
        <v>195</v>
      </c>
      <c r="E19" s="158">
        <v>214</v>
      </c>
      <c r="F19" s="158">
        <v>235</v>
      </c>
      <c r="G19" s="158">
        <v>248</v>
      </c>
      <c r="H19" s="158">
        <v>266</v>
      </c>
      <c r="I19" s="158">
        <v>272</v>
      </c>
      <c r="J19" s="158">
        <v>285</v>
      </c>
      <c r="K19" s="158">
        <v>288</v>
      </c>
      <c r="L19" s="158">
        <v>304</v>
      </c>
      <c r="M19" s="158">
        <v>317</v>
      </c>
      <c r="N19" s="158">
        <v>328</v>
      </c>
      <c r="O19" s="158">
        <v>342</v>
      </c>
      <c r="P19" s="158">
        <v>349</v>
      </c>
      <c r="Q19" s="158">
        <v>344</v>
      </c>
      <c r="R19" s="158">
        <v>343</v>
      </c>
      <c r="S19" s="158">
        <v>343</v>
      </c>
      <c r="T19" s="158">
        <v>349</v>
      </c>
      <c r="U19" s="158">
        <v>353</v>
      </c>
      <c r="V19" s="158">
        <v>353</v>
      </c>
      <c r="W19" s="158">
        <v>362</v>
      </c>
      <c r="X19" s="158">
        <v>364</v>
      </c>
      <c r="Y19" s="158">
        <v>369</v>
      </c>
      <c r="Z19" s="158">
        <v>366</v>
      </c>
      <c r="AA19" s="158">
        <v>378</v>
      </c>
      <c r="AB19" s="158">
        <v>392</v>
      </c>
      <c r="AC19" s="158">
        <v>404</v>
      </c>
      <c r="AD19" s="158">
        <v>399</v>
      </c>
      <c r="AE19" s="158">
        <v>398</v>
      </c>
      <c r="AF19" s="158">
        <v>395</v>
      </c>
      <c r="AG19" s="158">
        <v>391</v>
      </c>
      <c r="AH19" s="158">
        <v>392</v>
      </c>
      <c r="AI19" s="158">
        <v>391</v>
      </c>
      <c r="AJ19" s="158">
        <v>389</v>
      </c>
      <c r="AK19" s="158">
        <v>388</v>
      </c>
      <c r="AL19" s="158">
        <v>379</v>
      </c>
      <c r="AM19" s="158">
        <v>382</v>
      </c>
      <c r="AN19" s="158">
        <v>382</v>
      </c>
      <c r="AO19" s="158">
        <v>378</v>
      </c>
      <c r="AP19" s="158">
        <v>383</v>
      </c>
      <c r="AQ19" s="158">
        <v>379</v>
      </c>
      <c r="AR19" s="609">
        <v>378</v>
      </c>
    </row>
    <row r="20" spans="1:45">
      <c r="A20" s="243" t="s">
        <v>787</v>
      </c>
      <c r="B20" s="158">
        <v>107</v>
      </c>
      <c r="C20" s="158">
        <v>116</v>
      </c>
      <c r="D20" s="158">
        <v>128</v>
      </c>
      <c r="E20" s="158">
        <v>140</v>
      </c>
      <c r="F20" s="158">
        <v>148</v>
      </c>
      <c r="G20" s="158">
        <v>162</v>
      </c>
      <c r="H20" s="158">
        <v>174</v>
      </c>
      <c r="I20" s="158">
        <v>189</v>
      </c>
      <c r="J20" s="158">
        <v>199</v>
      </c>
      <c r="K20" s="158">
        <v>208</v>
      </c>
      <c r="L20" s="158">
        <v>212</v>
      </c>
      <c r="M20" s="158">
        <v>214</v>
      </c>
      <c r="N20" s="158">
        <v>218</v>
      </c>
      <c r="O20" s="158">
        <v>219</v>
      </c>
      <c r="P20" s="158">
        <v>219</v>
      </c>
      <c r="Q20" s="158">
        <v>223</v>
      </c>
      <c r="R20" s="158">
        <v>223</v>
      </c>
      <c r="S20" s="158">
        <v>226</v>
      </c>
      <c r="T20" s="158">
        <v>227</v>
      </c>
      <c r="U20" s="158">
        <v>229</v>
      </c>
      <c r="V20" s="158">
        <v>232</v>
      </c>
      <c r="W20" s="158">
        <v>233</v>
      </c>
      <c r="X20" s="158">
        <v>238</v>
      </c>
      <c r="Y20" s="158">
        <v>242</v>
      </c>
      <c r="Z20" s="158">
        <v>250</v>
      </c>
      <c r="AA20" s="158">
        <v>251</v>
      </c>
      <c r="AB20" s="158">
        <v>251</v>
      </c>
      <c r="AC20" s="158">
        <v>249</v>
      </c>
      <c r="AD20" s="158">
        <v>253</v>
      </c>
      <c r="AE20" s="158">
        <v>252</v>
      </c>
      <c r="AF20" s="158">
        <v>252</v>
      </c>
      <c r="AG20" s="158">
        <v>254</v>
      </c>
      <c r="AH20" s="158">
        <v>252</v>
      </c>
      <c r="AI20" s="158">
        <v>251</v>
      </c>
      <c r="AJ20" s="158">
        <v>251</v>
      </c>
      <c r="AK20" s="158">
        <v>246</v>
      </c>
      <c r="AL20" s="158">
        <v>249</v>
      </c>
      <c r="AM20" s="158">
        <v>244</v>
      </c>
      <c r="AN20" s="158">
        <v>244</v>
      </c>
      <c r="AO20" s="158">
        <v>239</v>
      </c>
      <c r="AP20" s="158">
        <v>247</v>
      </c>
      <c r="AQ20" s="158">
        <v>240</v>
      </c>
      <c r="AR20" s="609">
        <v>236</v>
      </c>
    </row>
    <row r="21" spans="1:45">
      <c r="A21" s="243" t="s">
        <v>788</v>
      </c>
      <c r="B21" s="158">
        <v>12</v>
      </c>
      <c r="C21" s="158">
        <v>12</v>
      </c>
      <c r="D21" s="158">
        <v>18</v>
      </c>
      <c r="E21" s="158">
        <v>24</v>
      </c>
      <c r="F21" s="158">
        <v>24</v>
      </c>
      <c r="G21" s="158">
        <v>26</v>
      </c>
      <c r="H21" s="158">
        <v>27</v>
      </c>
      <c r="I21" s="158">
        <v>30</v>
      </c>
      <c r="J21" s="158">
        <v>32</v>
      </c>
      <c r="K21" s="158">
        <v>33</v>
      </c>
      <c r="L21" s="158">
        <v>33</v>
      </c>
      <c r="M21" s="158">
        <v>33</v>
      </c>
      <c r="N21" s="158">
        <v>33</v>
      </c>
      <c r="O21" s="158">
        <v>33</v>
      </c>
      <c r="P21" s="158">
        <v>33</v>
      </c>
      <c r="Q21" s="158">
        <v>33</v>
      </c>
      <c r="R21" s="158">
        <v>33</v>
      </c>
      <c r="S21" s="158">
        <v>33</v>
      </c>
      <c r="T21" s="158">
        <v>33</v>
      </c>
      <c r="U21" s="158">
        <v>33</v>
      </c>
      <c r="V21" s="158">
        <v>33</v>
      </c>
      <c r="W21" s="158">
        <v>33</v>
      </c>
      <c r="X21" s="158">
        <v>33</v>
      </c>
      <c r="Y21" s="158">
        <v>33</v>
      </c>
      <c r="Z21" s="158">
        <v>33</v>
      </c>
      <c r="AA21" s="158">
        <v>33</v>
      </c>
      <c r="AB21" s="158">
        <v>33</v>
      </c>
      <c r="AC21" s="158">
        <v>33</v>
      </c>
      <c r="AD21" s="158">
        <v>33</v>
      </c>
      <c r="AE21" s="158">
        <v>34</v>
      </c>
      <c r="AF21" s="158">
        <v>36</v>
      </c>
      <c r="AG21" s="158">
        <v>37</v>
      </c>
      <c r="AH21" s="158">
        <v>37</v>
      </c>
      <c r="AI21" s="158">
        <v>38</v>
      </c>
      <c r="AJ21" s="158">
        <v>36</v>
      </c>
      <c r="AK21" s="158">
        <v>34</v>
      </c>
      <c r="AL21" s="158">
        <v>34</v>
      </c>
      <c r="AM21" s="158">
        <v>33</v>
      </c>
      <c r="AN21" s="158">
        <v>30</v>
      </c>
      <c r="AO21" s="158">
        <v>29</v>
      </c>
      <c r="AP21" s="158">
        <v>29</v>
      </c>
      <c r="AQ21" s="158">
        <v>29</v>
      </c>
      <c r="AR21" s="609">
        <v>30</v>
      </c>
    </row>
    <row r="22" spans="1:45">
      <c r="A22" s="243" t="s">
        <v>789</v>
      </c>
      <c r="B22" s="158">
        <v>39</v>
      </c>
      <c r="C22" s="158">
        <v>41</v>
      </c>
      <c r="D22" s="158">
        <v>41</v>
      </c>
      <c r="E22" s="158">
        <v>49</v>
      </c>
      <c r="F22" s="158">
        <v>57</v>
      </c>
      <c r="G22" s="158">
        <v>60</v>
      </c>
      <c r="H22" s="158">
        <v>64</v>
      </c>
      <c r="I22" s="158">
        <v>69</v>
      </c>
      <c r="J22" s="158">
        <v>72</v>
      </c>
      <c r="K22" s="158">
        <v>73</v>
      </c>
      <c r="L22" s="158">
        <v>77</v>
      </c>
      <c r="M22" s="158">
        <v>78</v>
      </c>
      <c r="N22" s="158">
        <v>80</v>
      </c>
      <c r="O22" s="158">
        <v>79</v>
      </c>
      <c r="P22" s="158">
        <v>82</v>
      </c>
      <c r="Q22" s="158">
        <v>82</v>
      </c>
      <c r="R22" s="158">
        <v>83</v>
      </c>
      <c r="S22" s="158">
        <v>83</v>
      </c>
      <c r="T22" s="158">
        <v>83</v>
      </c>
      <c r="U22" s="158">
        <v>84</v>
      </c>
      <c r="V22" s="158">
        <v>88</v>
      </c>
      <c r="W22" s="158">
        <v>90</v>
      </c>
      <c r="X22" s="158">
        <v>91</v>
      </c>
      <c r="Y22" s="158">
        <v>93</v>
      </c>
      <c r="Z22" s="158">
        <v>95</v>
      </c>
      <c r="AA22" s="158">
        <v>96</v>
      </c>
      <c r="AB22" s="158">
        <v>99</v>
      </c>
      <c r="AC22" s="158">
        <v>100</v>
      </c>
      <c r="AD22" s="158">
        <v>101</v>
      </c>
      <c r="AE22" s="158">
        <v>101</v>
      </c>
      <c r="AF22" s="158">
        <v>102</v>
      </c>
      <c r="AG22" s="158">
        <v>104</v>
      </c>
      <c r="AH22" s="158">
        <v>106</v>
      </c>
      <c r="AI22" s="158">
        <v>104</v>
      </c>
      <c r="AJ22" s="158">
        <v>105</v>
      </c>
      <c r="AK22" s="158">
        <v>107</v>
      </c>
      <c r="AL22" s="158">
        <v>107</v>
      </c>
      <c r="AM22" s="158">
        <v>107</v>
      </c>
      <c r="AN22" s="158">
        <v>107</v>
      </c>
      <c r="AO22" s="158">
        <v>106</v>
      </c>
      <c r="AP22" s="158">
        <v>108</v>
      </c>
      <c r="AQ22" s="158">
        <v>106</v>
      </c>
      <c r="AR22" s="609">
        <v>105</v>
      </c>
    </row>
    <row r="23" spans="1:45">
      <c r="A23" s="243" t="s">
        <v>790</v>
      </c>
      <c r="B23" s="158">
        <v>52</v>
      </c>
      <c r="C23" s="158">
        <v>63</v>
      </c>
      <c r="D23" s="158">
        <v>67</v>
      </c>
      <c r="E23" s="158">
        <v>69</v>
      </c>
      <c r="F23" s="158">
        <v>71</v>
      </c>
      <c r="G23" s="158">
        <v>72</v>
      </c>
      <c r="H23" s="158">
        <v>77</v>
      </c>
      <c r="I23" s="158">
        <v>81</v>
      </c>
      <c r="J23" s="158">
        <v>88</v>
      </c>
      <c r="K23" s="158">
        <v>89</v>
      </c>
      <c r="L23" s="158">
        <v>110</v>
      </c>
      <c r="M23" s="158">
        <v>106</v>
      </c>
      <c r="N23" s="158">
        <v>104</v>
      </c>
      <c r="O23" s="158">
        <v>104</v>
      </c>
      <c r="P23" s="158">
        <v>106</v>
      </c>
      <c r="Q23" s="158">
        <v>106</v>
      </c>
      <c r="R23" s="158">
        <v>106</v>
      </c>
      <c r="S23" s="158">
        <v>106</v>
      </c>
      <c r="T23" s="158">
        <v>110</v>
      </c>
      <c r="U23" s="158">
        <v>104</v>
      </c>
      <c r="V23" s="158">
        <v>106</v>
      </c>
      <c r="W23" s="158">
        <v>104</v>
      </c>
      <c r="X23" s="158">
        <v>108</v>
      </c>
      <c r="Y23" s="158">
        <v>112</v>
      </c>
      <c r="Z23" s="158">
        <v>112</v>
      </c>
      <c r="AA23" s="158">
        <v>110</v>
      </c>
      <c r="AB23" s="158">
        <v>110</v>
      </c>
      <c r="AC23" s="158">
        <v>108</v>
      </c>
      <c r="AD23" s="158">
        <v>111</v>
      </c>
      <c r="AE23" s="158">
        <v>108</v>
      </c>
      <c r="AF23" s="158">
        <v>106</v>
      </c>
      <c r="AG23" s="158">
        <v>108</v>
      </c>
      <c r="AH23" s="158">
        <v>105</v>
      </c>
      <c r="AI23" s="158">
        <v>104</v>
      </c>
      <c r="AJ23" s="158">
        <v>106</v>
      </c>
      <c r="AK23" s="158">
        <v>101</v>
      </c>
      <c r="AL23" s="158">
        <v>100</v>
      </c>
      <c r="AM23" s="158">
        <v>99</v>
      </c>
      <c r="AN23" s="158">
        <v>100</v>
      </c>
      <c r="AO23" s="158">
        <v>96</v>
      </c>
      <c r="AP23" s="158">
        <v>95</v>
      </c>
      <c r="AQ23" s="158">
        <v>97</v>
      </c>
      <c r="AR23" s="609">
        <v>96</v>
      </c>
    </row>
    <row r="24" spans="1:45">
      <c r="A24" s="243" t="s">
        <v>791</v>
      </c>
      <c r="B24" s="158">
        <v>7</v>
      </c>
      <c r="C24" s="158">
        <v>7</v>
      </c>
      <c r="D24" s="158">
        <v>7</v>
      </c>
      <c r="E24" s="158">
        <v>7</v>
      </c>
      <c r="F24" s="158">
        <v>6</v>
      </c>
      <c r="G24" s="158">
        <v>6</v>
      </c>
      <c r="H24" s="158">
        <v>6</v>
      </c>
      <c r="I24" s="158">
        <v>6</v>
      </c>
      <c r="J24" s="158">
        <v>5</v>
      </c>
      <c r="K24" s="158">
        <v>6</v>
      </c>
      <c r="L24" s="158">
        <v>6</v>
      </c>
      <c r="M24" s="158">
        <v>7</v>
      </c>
      <c r="N24" s="158">
        <v>7</v>
      </c>
      <c r="O24" s="158">
        <v>7</v>
      </c>
      <c r="P24" s="158">
        <v>6</v>
      </c>
      <c r="Q24" s="158">
        <v>6</v>
      </c>
      <c r="R24" s="158">
        <v>6</v>
      </c>
      <c r="S24" s="158">
        <v>6</v>
      </c>
      <c r="T24" s="158">
        <v>6</v>
      </c>
      <c r="U24" s="158">
        <v>7</v>
      </c>
      <c r="V24" s="158">
        <v>7</v>
      </c>
      <c r="W24" s="158">
        <v>7</v>
      </c>
      <c r="X24" s="158">
        <v>7</v>
      </c>
      <c r="Y24" s="158">
        <v>7</v>
      </c>
      <c r="Z24" s="158">
        <v>7</v>
      </c>
      <c r="AA24" s="158">
        <v>7</v>
      </c>
      <c r="AB24" s="158">
        <v>6</v>
      </c>
      <c r="AC24" s="158">
        <v>8</v>
      </c>
      <c r="AD24" s="158">
        <v>8</v>
      </c>
      <c r="AE24" s="158">
        <v>8</v>
      </c>
      <c r="AF24" s="158">
        <v>8</v>
      </c>
      <c r="AG24" s="158">
        <v>9</v>
      </c>
      <c r="AH24" s="158">
        <v>9</v>
      </c>
      <c r="AI24" s="158">
        <v>9</v>
      </c>
      <c r="AJ24" s="158">
        <v>9</v>
      </c>
      <c r="AK24" s="158">
        <v>10</v>
      </c>
      <c r="AL24" s="158">
        <v>10</v>
      </c>
      <c r="AM24" s="158">
        <v>10</v>
      </c>
      <c r="AN24" s="158">
        <v>9</v>
      </c>
      <c r="AO24" s="158">
        <v>9</v>
      </c>
      <c r="AP24" s="158">
        <v>9</v>
      </c>
      <c r="AQ24" s="158">
        <v>9</v>
      </c>
      <c r="AR24" s="609">
        <v>9</v>
      </c>
    </row>
    <row r="25" spans="1:45">
      <c r="A25" s="243" t="s">
        <v>792</v>
      </c>
      <c r="B25" s="158">
        <v>13</v>
      </c>
      <c r="C25" s="158">
        <v>13</v>
      </c>
      <c r="D25" s="158">
        <v>13</v>
      </c>
      <c r="E25" s="158">
        <v>14</v>
      </c>
      <c r="F25" s="158">
        <v>14</v>
      </c>
      <c r="G25" s="158">
        <v>14</v>
      </c>
      <c r="H25" s="158">
        <v>15</v>
      </c>
      <c r="I25" s="158">
        <v>16</v>
      </c>
      <c r="J25" s="158">
        <v>17</v>
      </c>
      <c r="K25" s="158">
        <v>17</v>
      </c>
      <c r="L25" s="158">
        <v>17</v>
      </c>
      <c r="M25" s="158">
        <v>17</v>
      </c>
      <c r="N25" s="158">
        <v>17</v>
      </c>
      <c r="O25" s="158">
        <v>17</v>
      </c>
      <c r="P25" s="158">
        <v>17</v>
      </c>
      <c r="Q25" s="158">
        <v>17</v>
      </c>
      <c r="R25" s="158">
        <v>17</v>
      </c>
      <c r="S25" s="158">
        <v>17</v>
      </c>
      <c r="T25" s="158">
        <v>17</v>
      </c>
      <c r="U25" s="158">
        <v>17</v>
      </c>
      <c r="V25" s="158">
        <v>17</v>
      </c>
      <c r="W25" s="158">
        <v>17</v>
      </c>
      <c r="X25" s="158">
        <v>18</v>
      </c>
      <c r="Y25" s="158">
        <v>17</v>
      </c>
      <c r="Z25" s="158">
        <v>15</v>
      </c>
      <c r="AA25" s="158">
        <v>17</v>
      </c>
      <c r="AB25" s="158">
        <v>17</v>
      </c>
      <c r="AC25" s="158">
        <v>16</v>
      </c>
      <c r="AD25" s="158">
        <v>16</v>
      </c>
      <c r="AE25" s="158">
        <v>16</v>
      </c>
      <c r="AF25" s="158">
        <v>16</v>
      </c>
      <c r="AG25" s="158">
        <v>17</v>
      </c>
      <c r="AH25" s="158">
        <v>17</v>
      </c>
      <c r="AI25" s="158">
        <v>17</v>
      </c>
      <c r="AJ25" s="158">
        <v>17</v>
      </c>
      <c r="AK25" s="158">
        <v>17</v>
      </c>
      <c r="AL25" s="158">
        <v>17</v>
      </c>
      <c r="AM25" s="158">
        <v>16</v>
      </c>
      <c r="AN25" s="158">
        <v>16</v>
      </c>
      <c r="AO25" s="158">
        <v>16</v>
      </c>
      <c r="AP25" s="158">
        <v>15</v>
      </c>
      <c r="AQ25" s="158">
        <v>14</v>
      </c>
      <c r="AR25" s="609">
        <v>14</v>
      </c>
    </row>
    <row r="26" spans="1:45">
      <c r="A26" s="243" t="s">
        <v>793</v>
      </c>
      <c r="B26" s="158">
        <v>34</v>
      </c>
      <c r="C26" s="158">
        <v>36</v>
      </c>
      <c r="D26" s="158">
        <v>38</v>
      </c>
      <c r="E26" s="158">
        <v>39</v>
      </c>
      <c r="F26" s="158">
        <v>41</v>
      </c>
      <c r="G26" s="158">
        <v>43</v>
      </c>
      <c r="H26" s="158">
        <v>45</v>
      </c>
      <c r="I26" s="158">
        <v>50</v>
      </c>
      <c r="J26" s="158">
        <v>52</v>
      </c>
      <c r="K26" s="158">
        <v>47</v>
      </c>
      <c r="L26" s="158">
        <v>52</v>
      </c>
      <c r="M26" s="158">
        <v>53</v>
      </c>
      <c r="N26" s="158">
        <v>53</v>
      </c>
      <c r="O26" s="158">
        <v>54</v>
      </c>
      <c r="P26" s="158">
        <v>54</v>
      </c>
      <c r="Q26" s="158">
        <v>54</v>
      </c>
      <c r="R26" s="158">
        <v>56</v>
      </c>
      <c r="S26" s="158">
        <v>56</v>
      </c>
      <c r="T26" s="158">
        <v>55</v>
      </c>
      <c r="U26" s="158">
        <v>57</v>
      </c>
      <c r="V26" s="158">
        <v>57</v>
      </c>
      <c r="W26" s="158">
        <v>56</v>
      </c>
      <c r="X26" s="158">
        <v>59</v>
      </c>
      <c r="Y26" s="158">
        <v>57</v>
      </c>
      <c r="Z26" s="158">
        <v>58</v>
      </c>
      <c r="AA26" s="158">
        <v>58</v>
      </c>
      <c r="AB26" s="158">
        <v>60</v>
      </c>
      <c r="AC26" s="158">
        <v>58</v>
      </c>
      <c r="AD26" s="158">
        <v>58</v>
      </c>
      <c r="AE26" s="158">
        <v>58</v>
      </c>
      <c r="AF26" s="158">
        <v>57</v>
      </c>
      <c r="AG26" s="158">
        <v>56</v>
      </c>
      <c r="AH26" s="158">
        <v>56</v>
      </c>
      <c r="AI26" s="158">
        <v>56</v>
      </c>
      <c r="AJ26" s="158">
        <v>56</v>
      </c>
      <c r="AK26" s="158">
        <v>57</v>
      </c>
      <c r="AL26" s="158">
        <v>59</v>
      </c>
      <c r="AM26" s="158">
        <v>56</v>
      </c>
      <c r="AN26" s="158">
        <v>57</v>
      </c>
      <c r="AO26" s="158">
        <v>57</v>
      </c>
      <c r="AP26" s="158">
        <v>51</v>
      </c>
      <c r="AQ26" s="158">
        <v>50</v>
      </c>
      <c r="AR26" s="609">
        <v>56</v>
      </c>
    </row>
    <row r="27" spans="1:45">
      <c r="A27" s="243" t="s">
        <v>794</v>
      </c>
      <c r="B27" s="158">
        <v>13</v>
      </c>
      <c r="C27" s="158">
        <v>0</v>
      </c>
      <c r="D27" s="158">
        <v>0</v>
      </c>
      <c r="E27" s="158">
        <v>0</v>
      </c>
      <c r="F27" s="158">
        <v>0</v>
      </c>
      <c r="G27" s="158">
        <v>17</v>
      </c>
      <c r="H27" s="158">
        <v>17</v>
      </c>
      <c r="I27" s="158">
        <v>17</v>
      </c>
      <c r="J27" s="158">
        <v>17</v>
      </c>
      <c r="K27" s="158">
        <v>21</v>
      </c>
      <c r="L27" s="158">
        <v>20</v>
      </c>
      <c r="M27" s="158">
        <v>23</v>
      </c>
      <c r="N27" s="158">
        <v>23</v>
      </c>
      <c r="O27" s="158">
        <v>23</v>
      </c>
      <c r="P27" s="158">
        <v>23</v>
      </c>
      <c r="Q27" s="158">
        <v>23</v>
      </c>
      <c r="R27" s="158">
        <v>23</v>
      </c>
      <c r="S27" s="158">
        <v>23</v>
      </c>
      <c r="T27" s="158">
        <v>24</v>
      </c>
      <c r="U27" s="158">
        <v>22</v>
      </c>
      <c r="V27" s="158">
        <v>22</v>
      </c>
      <c r="W27" s="158">
        <v>22</v>
      </c>
      <c r="X27" s="158">
        <v>22</v>
      </c>
      <c r="Y27" s="158">
        <v>22</v>
      </c>
      <c r="Z27" s="158">
        <v>23</v>
      </c>
      <c r="AA27" s="158">
        <v>25</v>
      </c>
      <c r="AB27" s="158">
        <v>24</v>
      </c>
      <c r="AC27" s="158">
        <v>26</v>
      </c>
      <c r="AD27" s="158">
        <v>25</v>
      </c>
      <c r="AE27" s="158">
        <v>25</v>
      </c>
      <c r="AF27" s="158">
        <v>25</v>
      </c>
      <c r="AG27" s="158">
        <v>24</v>
      </c>
      <c r="AH27" s="158">
        <v>24</v>
      </c>
      <c r="AI27" s="158">
        <v>24</v>
      </c>
      <c r="AJ27" s="158">
        <v>24</v>
      </c>
      <c r="AK27" s="158">
        <v>24</v>
      </c>
      <c r="AL27" s="158">
        <v>24</v>
      </c>
      <c r="AM27" s="158">
        <v>22</v>
      </c>
      <c r="AN27" s="158">
        <v>22</v>
      </c>
      <c r="AO27" s="158">
        <v>22</v>
      </c>
      <c r="AP27" s="158">
        <v>21</v>
      </c>
      <c r="AQ27" s="158">
        <v>21</v>
      </c>
      <c r="AR27" s="609">
        <v>22</v>
      </c>
    </row>
    <row r="28" spans="1:45">
      <c r="A28" s="243" t="s">
        <v>795</v>
      </c>
      <c r="B28" s="158">
        <v>30</v>
      </c>
      <c r="C28" s="158">
        <v>48</v>
      </c>
      <c r="D28" s="158">
        <v>47</v>
      </c>
      <c r="E28" s="158">
        <v>50</v>
      </c>
      <c r="F28" s="158">
        <v>51</v>
      </c>
      <c r="G28" s="158">
        <v>41</v>
      </c>
      <c r="H28" s="158">
        <v>44</v>
      </c>
      <c r="I28" s="158">
        <v>48</v>
      </c>
      <c r="J28" s="158">
        <v>53</v>
      </c>
      <c r="K28" s="158">
        <v>56</v>
      </c>
      <c r="L28" s="158">
        <v>59</v>
      </c>
      <c r="M28" s="158">
        <v>60</v>
      </c>
      <c r="N28" s="158">
        <v>61</v>
      </c>
      <c r="O28" s="158">
        <v>61</v>
      </c>
      <c r="P28" s="158">
        <v>60</v>
      </c>
      <c r="Q28" s="158">
        <v>59</v>
      </c>
      <c r="R28" s="158">
        <v>59</v>
      </c>
      <c r="S28" s="158">
        <v>59</v>
      </c>
      <c r="T28" s="158">
        <v>59</v>
      </c>
      <c r="U28" s="158">
        <v>59</v>
      </c>
      <c r="V28" s="158">
        <v>60</v>
      </c>
      <c r="W28" s="158">
        <v>61</v>
      </c>
      <c r="X28" s="158">
        <v>63</v>
      </c>
      <c r="Y28" s="158">
        <v>65</v>
      </c>
      <c r="Z28" s="158">
        <v>66</v>
      </c>
      <c r="AA28" s="158">
        <v>66</v>
      </c>
      <c r="AB28" s="158">
        <v>67</v>
      </c>
      <c r="AC28" s="158">
        <v>74</v>
      </c>
      <c r="AD28" s="158">
        <v>75</v>
      </c>
      <c r="AE28" s="158">
        <v>71</v>
      </c>
      <c r="AF28" s="158">
        <v>69</v>
      </c>
      <c r="AG28" s="158">
        <v>69</v>
      </c>
      <c r="AH28" s="158">
        <v>69</v>
      </c>
      <c r="AI28" s="158">
        <v>68</v>
      </c>
      <c r="AJ28" s="158">
        <v>68</v>
      </c>
      <c r="AK28" s="158">
        <v>66</v>
      </c>
      <c r="AL28" s="158">
        <v>67</v>
      </c>
      <c r="AM28" s="158">
        <v>67</v>
      </c>
      <c r="AN28" s="158">
        <v>68</v>
      </c>
      <c r="AO28" s="158">
        <v>69</v>
      </c>
      <c r="AP28" s="158">
        <v>64</v>
      </c>
      <c r="AQ28" s="158">
        <v>72</v>
      </c>
      <c r="AR28" s="609">
        <v>71</v>
      </c>
    </row>
    <row r="29" spans="1:45">
      <c r="A29" s="792" t="s">
        <v>318</v>
      </c>
      <c r="B29" s="161">
        <v>477</v>
      </c>
      <c r="C29" s="161">
        <v>531</v>
      </c>
      <c r="D29" s="161">
        <v>573</v>
      </c>
      <c r="E29" s="161">
        <v>627</v>
      </c>
      <c r="F29" s="161">
        <v>668</v>
      </c>
      <c r="G29" s="161">
        <v>710</v>
      </c>
      <c r="H29" s="161">
        <v>756</v>
      </c>
      <c r="I29" s="161">
        <v>800</v>
      </c>
      <c r="J29" s="161">
        <v>846</v>
      </c>
      <c r="K29" s="161">
        <v>864</v>
      </c>
      <c r="L29" s="161">
        <v>917</v>
      </c>
      <c r="M29" s="161">
        <v>937</v>
      </c>
      <c r="N29" s="161">
        <v>953</v>
      </c>
      <c r="O29" s="161">
        <v>969</v>
      </c>
      <c r="P29" s="161">
        <v>979</v>
      </c>
      <c r="Q29" s="161">
        <v>977</v>
      </c>
      <c r="R29" s="161">
        <v>979</v>
      </c>
      <c r="S29" s="161">
        <v>982</v>
      </c>
      <c r="T29" s="161">
        <v>993</v>
      </c>
      <c r="U29" s="161">
        <v>994</v>
      </c>
      <c r="V29" s="161">
        <v>1004</v>
      </c>
      <c r="W29" s="161">
        <v>1014</v>
      </c>
      <c r="X29" s="161">
        <v>1032</v>
      </c>
      <c r="Y29" s="161">
        <v>1047</v>
      </c>
      <c r="Z29" s="161">
        <v>1057</v>
      </c>
      <c r="AA29" s="161">
        <v>1073</v>
      </c>
      <c r="AB29" s="161">
        <v>1090</v>
      </c>
      <c r="AC29" s="161">
        <v>1107</v>
      </c>
      <c r="AD29" s="161">
        <v>1110</v>
      </c>
      <c r="AE29" s="161">
        <v>1102</v>
      </c>
      <c r="AF29" s="161">
        <v>1096</v>
      </c>
      <c r="AG29" s="161">
        <v>1098</v>
      </c>
      <c r="AH29" s="161">
        <v>1096</v>
      </c>
      <c r="AI29" s="161">
        <v>1091</v>
      </c>
      <c r="AJ29" s="161">
        <v>1090</v>
      </c>
      <c r="AK29" s="161">
        <v>1079</v>
      </c>
      <c r="AL29" s="161">
        <v>1076</v>
      </c>
      <c r="AM29" s="161">
        <v>1066</v>
      </c>
      <c r="AN29" s="161">
        <v>1065</v>
      </c>
      <c r="AO29" s="161">
        <v>1051</v>
      </c>
      <c r="AP29" s="161">
        <v>1052</v>
      </c>
      <c r="AQ29" s="161">
        <v>1046</v>
      </c>
      <c r="AR29" s="610">
        <v>1046</v>
      </c>
      <c r="AS29" s="871"/>
    </row>
    <row r="30" spans="1:45">
      <c r="A30" s="789" t="s">
        <v>797</v>
      </c>
      <c r="B30" s="223"/>
      <c r="C30" s="223"/>
      <c r="D30" s="223"/>
      <c r="E30" s="223"/>
      <c r="F30" s="223"/>
      <c r="G30" s="223"/>
      <c r="H30" s="223"/>
      <c r="I30" s="223"/>
      <c r="J30" s="223"/>
      <c r="K30" s="223"/>
      <c r="L30" s="223"/>
      <c r="M30" s="223"/>
      <c r="N30" s="223"/>
      <c r="O30" s="223"/>
      <c r="P30" s="223"/>
      <c r="Q30" s="223"/>
      <c r="R30" s="223"/>
      <c r="S30" s="223"/>
      <c r="T30" s="223"/>
      <c r="U30" s="223"/>
      <c r="V30" s="223"/>
      <c r="W30" s="223"/>
      <c r="X30" s="223"/>
      <c r="Y30" s="223"/>
      <c r="Z30" s="223"/>
      <c r="AA30" s="223"/>
      <c r="AB30" s="223"/>
      <c r="AC30" s="223"/>
      <c r="AD30" s="223"/>
      <c r="AE30" s="223"/>
      <c r="AF30" s="223"/>
      <c r="AG30" s="223"/>
      <c r="AH30" s="223"/>
      <c r="AI30" s="223"/>
      <c r="AJ30" s="223"/>
      <c r="AK30" s="223"/>
      <c r="AL30" s="223"/>
      <c r="AM30" s="790"/>
      <c r="AN30" s="790"/>
      <c r="AO30" s="790"/>
      <c r="AP30" s="790"/>
      <c r="AQ30" s="790"/>
      <c r="AR30" s="791"/>
    </row>
    <row r="31" spans="1:45">
      <c r="A31" s="243" t="s">
        <v>798</v>
      </c>
      <c r="B31" s="158">
        <v>81</v>
      </c>
      <c r="C31" s="158">
        <v>81</v>
      </c>
      <c r="D31" s="158">
        <v>81</v>
      </c>
      <c r="E31" s="158">
        <v>83</v>
      </c>
      <c r="F31" s="158">
        <v>83</v>
      </c>
      <c r="G31" s="158">
        <v>83</v>
      </c>
      <c r="H31" s="158">
        <v>85</v>
      </c>
      <c r="I31" s="158">
        <v>85</v>
      </c>
      <c r="J31" s="158">
        <v>85</v>
      </c>
      <c r="K31" s="158">
        <v>84</v>
      </c>
      <c r="L31" s="158">
        <v>87</v>
      </c>
      <c r="M31" s="158">
        <v>90</v>
      </c>
      <c r="N31" s="158">
        <v>92</v>
      </c>
      <c r="O31" s="158">
        <v>86</v>
      </c>
      <c r="P31" s="158">
        <v>92</v>
      </c>
      <c r="Q31" s="158">
        <v>92</v>
      </c>
      <c r="R31" s="158">
        <v>92</v>
      </c>
      <c r="S31" s="158">
        <v>92</v>
      </c>
      <c r="T31" s="158">
        <v>92</v>
      </c>
      <c r="U31" s="158">
        <v>92</v>
      </c>
      <c r="V31" s="158">
        <v>91</v>
      </c>
      <c r="W31" s="158">
        <v>91</v>
      </c>
      <c r="X31" s="158">
        <v>91</v>
      </c>
      <c r="Y31" s="158">
        <v>91</v>
      </c>
      <c r="Z31" s="158">
        <v>87</v>
      </c>
      <c r="AA31" s="158">
        <v>84</v>
      </c>
      <c r="AB31" s="158">
        <v>79</v>
      </c>
      <c r="AC31" s="158">
        <v>79</v>
      </c>
      <c r="AD31" s="158">
        <v>77</v>
      </c>
      <c r="AE31" s="158">
        <v>72</v>
      </c>
      <c r="AF31" s="158">
        <v>71</v>
      </c>
      <c r="AG31" s="158">
        <v>71</v>
      </c>
      <c r="AH31" s="158">
        <v>72</v>
      </c>
      <c r="AI31" s="158">
        <v>72</v>
      </c>
      <c r="AJ31" s="158">
        <v>70</v>
      </c>
      <c r="AK31" s="158">
        <v>67</v>
      </c>
      <c r="AL31" s="158">
        <v>65</v>
      </c>
      <c r="AM31" s="158">
        <v>66</v>
      </c>
      <c r="AN31" s="158">
        <v>65</v>
      </c>
      <c r="AO31" s="158">
        <v>63</v>
      </c>
      <c r="AP31" s="158">
        <v>62</v>
      </c>
      <c r="AQ31" s="158">
        <v>60</v>
      </c>
      <c r="AR31" s="609">
        <v>61</v>
      </c>
    </row>
    <row r="32" spans="1:45">
      <c r="A32" s="243" t="s">
        <v>799</v>
      </c>
      <c r="B32" s="158">
        <v>603</v>
      </c>
      <c r="C32" s="158">
        <v>621</v>
      </c>
      <c r="D32" s="158">
        <v>625</v>
      </c>
      <c r="E32" s="158">
        <v>624</v>
      </c>
      <c r="F32" s="158">
        <v>629</v>
      </c>
      <c r="G32" s="158">
        <v>646</v>
      </c>
      <c r="H32" s="158">
        <v>644</v>
      </c>
      <c r="I32" s="158">
        <v>635</v>
      </c>
      <c r="J32" s="158">
        <v>648</v>
      </c>
      <c r="K32" s="158">
        <v>628</v>
      </c>
      <c r="L32" s="158">
        <v>635</v>
      </c>
      <c r="M32" s="158">
        <v>642</v>
      </c>
      <c r="N32" s="158">
        <v>657</v>
      </c>
      <c r="O32" s="158">
        <v>675</v>
      </c>
      <c r="P32" s="158">
        <v>696</v>
      </c>
      <c r="Q32" s="158">
        <v>662</v>
      </c>
      <c r="R32" s="158">
        <v>643</v>
      </c>
      <c r="S32" s="158">
        <v>631</v>
      </c>
      <c r="T32" s="158">
        <v>646</v>
      </c>
      <c r="U32" s="158">
        <v>658</v>
      </c>
      <c r="V32" s="158">
        <v>654</v>
      </c>
      <c r="W32" s="158">
        <v>634</v>
      </c>
      <c r="X32" s="158">
        <v>651</v>
      </c>
      <c r="Y32" s="158">
        <v>620</v>
      </c>
      <c r="Z32" s="158">
        <v>603</v>
      </c>
      <c r="AA32" s="158">
        <v>611</v>
      </c>
      <c r="AB32" s="158">
        <v>616</v>
      </c>
      <c r="AC32" s="158">
        <v>614</v>
      </c>
      <c r="AD32" s="158">
        <v>596</v>
      </c>
      <c r="AE32" s="158">
        <v>561</v>
      </c>
      <c r="AF32" s="158">
        <v>532</v>
      </c>
      <c r="AG32" s="158">
        <v>515</v>
      </c>
      <c r="AH32" s="158">
        <v>515</v>
      </c>
      <c r="AI32" s="158">
        <v>510</v>
      </c>
      <c r="AJ32" s="158">
        <v>492</v>
      </c>
      <c r="AK32" s="158">
        <v>484</v>
      </c>
      <c r="AL32" s="158">
        <v>475</v>
      </c>
      <c r="AM32" s="158">
        <v>454</v>
      </c>
      <c r="AN32" s="158">
        <v>440</v>
      </c>
      <c r="AO32" s="158">
        <v>428</v>
      </c>
      <c r="AP32" s="158">
        <v>425</v>
      </c>
      <c r="AQ32" s="158">
        <v>413</v>
      </c>
      <c r="AR32" s="609">
        <v>408</v>
      </c>
    </row>
    <row r="33" spans="1:44">
      <c r="A33" s="243" t="s">
        <v>800</v>
      </c>
      <c r="B33" s="158">
        <v>449</v>
      </c>
      <c r="C33" s="158">
        <v>454</v>
      </c>
      <c r="D33" s="158">
        <v>462</v>
      </c>
      <c r="E33" s="158">
        <v>462</v>
      </c>
      <c r="F33" s="158">
        <v>478</v>
      </c>
      <c r="G33" s="158">
        <v>479</v>
      </c>
      <c r="H33" s="158">
        <v>484</v>
      </c>
      <c r="I33" s="158">
        <v>484</v>
      </c>
      <c r="J33" s="158">
        <v>493</v>
      </c>
      <c r="K33" s="158">
        <v>466</v>
      </c>
      <c r="L33" s="158">
        <v>493</v>
      </c>
      <c r="M33" s="158">
        <v>496</v>
      </c>
      <c r="N33" s="158">
        <v>500</v>
      </c>
      <c r="O33" s="158">
        <v>496</v>
      </c>
      <c r="P33" s="158">
        <v>488</v>
      </c>
      <c r="Q33" s="158">
        <v>508</v>
      </c>
      <c r="R33" s="158">
        <v>517</v>
      </c>
      <c r="S33" s="158">
        <v>509</v>
      </c>
      <c r="T33" s="158">
        <v>506</v>
      </c>
      <c r="U33" s="158">
        <v>515</v>
      </c>
      <c r="V33" s="158">
        <v>503</v>
      </c>
      <c r="W33" s="158">
        <v>484</v>
      </c>
      <c r="X33" s="158">
        <v>506</v>
      </c>
      <c r="Y33" s="158">
        <v>505</v>
      </c>
      <c r="Z33" s="158">
        <v>496</v>
      </c>
      <c r="AA33" s="158">
        <v>492</v>
      </c>
      <c r="AB33" s="158">
        <v>480</v>
      </c>
      <c r="AC33" s="158">
        <v>468</v>
      </c>
      <c r="AD33" s="158">
        <v>461</v>
      </c>
      <c r="AE33" s="158">
        <v>457</v>
      </c>
      <c r="AF33" s="158">
        <v>451</v>
      </c>
      <c r="AG33" s="158">
        <v>450</v>
      </c>
      <c r="AH33" s="158">
        <v>423</v>
      </c>
      <c r="AI33" s="158">
        <v>411</v>
      </c>
      <c r="AJ33" s="158">
        <v>412</v>
      </c>
      <c r="AK33" s="158">
        <v>405</v>
      </c>
      <c r="AL33" s="158">
        <v>400</v>
      </c>
      <c r="AM33" s="158">
        <v>395</v>
      </c>
      <c r="AN33" s="158">
        <v>396</v>
      </c>
      <c r="AO33" s="158">
        <v>391</v>
      </c>
      <c r="AP33" s="158">
        <v>388</v>
      </c>
      <c r="AQ33" s="158">
        <v>383</v>
      </c>
      <c r="AR33" s="609">
        <v>377</v>
      </c>
    </row>
    <row r="34" spans="1:44">
      <c r="A34" s="243" t="s">
        <v>801</v>
      </c>
      <c r="B34" s="158">
        <v>107</v>
      </c>
      <c r="C34" s="158">
        <v>107</v>
      </c>
      <c r="D34" s="158">
        <v>111</v>
      </c>
      <c r="E34" s="158">
        <v>117</v>
      </c>
      <c r="F34" s="158">
        <v>117</v>
      </c>
      <c r="G34" s="158">
        <v>125</v>
      </c>
      <c r="H34" s="158">
        <v>128</v>
      </c>
      <c r="I34" s="158">
        <v>126</v>
      </c>
      <c r="J34" s="158">
        <v>132</v>
      </c>
      <c r="K34" s="158">
        <v>134</v>
      </c>
      <c r="L34" s="158">
        <v>135</v>
      </c>
      <c r="M34" s="158">
        <v>135</v>
      </c>
      <c r="N34" s="158">
        <v>134</v>
      </c>
      <c r="O34" s="158">
        <v>135</v>
      </c>
      <c r="P34" s="158">
        <v>135</v>
      </c>
      <c r="Q34" s="158">
        <v>135</v>
      </c>
      <c r="R34" s="158">
        <v>135</v>
      </c>
      <c r="S34" s="158">
        <v>135</v>
      </c>
      <c r="T34" s="158">
        <v>135</v>
      </c>
      <c r="U34" s="158">
        <v>132</v>
      </c>
      <c r="V34" s="158">
        <v>130</v>
      </c>
      <c r="W34" s="158">
        <v>129</v>
      </c>
      <c r="X34" s="158">
        <v>129</v>
      </c>
      <c r="Y34" s="158">
        <v>129</v>
      </c>
      <c r="Z34" s="158">
        <v>119</v>
      </c>
      <c r="AA34" s="158">
        <v>121</v>
      </c>
      <c r="AB34" s="158">
        <v>119</v>
      </c>
      <c r="AC34" s="158">
        <v>119</v>
      </c>
      <c r="AD34" s="158">
        <v>118</v>
      </c>
      <c r="AE34" s="158">
        <v>119</v>
      </c>
      <c r="AF34" s="158">
        <v>116</v>
      </c>
      <c r="AG34" s="158">
        <v>111</v>
      </c>
      <c r="AH34" s="158">
        <v>109</v>
      </c>
      <c r="AI34" s="158">
        <v>101</v>
      </c>
      <c r="AJ34" s="158">
        <v>98</v>
      </c>
      <c r="AK34" s="158">
        <v>95</v>
      </c>
      <c r="AL34" s="158">
        <v>92</v>
      </c>
      <c r="AM34" s="158">
        <v>89</v>
      </c>
      <c r="AN34" s="158">
        <v>89</v>
      </c>
      <c r="AO34" s="158">
        <v>85</v>
      </c>
      <c r="AP34" s="158">
        <v>81</v>
      </c>
      <c r="AQ34" s="158">
        <v>81</v>
      </c>
      <c r="AR34" s="609">
        <v>82</v>
      </c>
    </row>
    <row r="35" spans="1:44">
      <c r="A35" s="243" t="s">
        <v>802</v>
      </c>
      <c r="B35" s="158">
        <v>276</v>
      </c>
      <c r="C35" s="158">
        <v>280</v>
      </c>
      <c r="D35" s="158">
        <v>285</v>
      </c>
      <c r="E35" s="158">
        <v>294</v>
      </c>
      <c r="F35" s="158">
        <v>298</v>
      </c>
      <c r="G35" s="158">
        <v>302</v>
      </c>
      <c r="H35" s="158">
        <v>314</v>
      </c>
      <c r="I35" s="158">
        <v>322</v>
      </c>
      <c r="J35" s="158">
        <v>328</v>
      </c>
      <c r="K35" s="158">
        <v>322</v>
      </c>
      <c r="L35" s="158">
        <v>334</v>
      </c>
      <c r="M35" s="158">
        <v>346</v>
      </c>
      <c r="N35" s="158">
        <v>352</v>
      </c>
      <c r="O35" s="158">
        <v>350</v>
      </c>
      <c r="P35" s="158">
        <v>345</v>
      </c>
      <c r="Q35" s="158">
        <v>345</v>
      </c>
      <c r="R35" s="158">
        <v>344</v>
      </c>
      <c r="S35" s="158">
        <v>346</v>
      </c>
      <c r="T35" s="158">
        <v>347</v>
      </c>
      <c r="U35" s="158">
        <v>342</v>
      </c>
      <c r="V35" s="158">
        <v>340</v>
      </c>
      <c r="W35" s="158">
        <v>345</v>
      </c>
      <c r="X35" s="158">
        <v>346</v>
      </c>
      <c r="Y35" s="158">
        <v>345</v>
      </c>
      <c r="Z35" s="158">
        <v>337</v>
      </c>
      <c r="AA35" s="158">
        <v>330</v>
      </c>
      <c r="AB35" s="158">
        <v>312</v>
      </c>
      <c r="AC35" s="158">
        <v>315</v>
      </c>
      <c r="AD35" s="158">
        <v>312</v>
      </c>
      <c r="AE35" s="158">
        <v>283</v>
      </c>
      <c r="AF35" s="158">
        <v>282</v>
      </c>
      <c r="AG35" s="158">
        <v>272</v>
      </c>
      <c r="AH35" s="158">
        <v>266</v>
      </c>
      <c r="AI35" s="158">
        <v>258</v>
      </c>
      <c r="AJ35" s="158">
        <v>247</v>
      </c>
      <c r="AK35" s="158">
        <v>244</v>
      </c>
      <c r="AL35" s="158">
        <v>239</v>
      </c>
      <c r="AM35" s="158">
        <v>236</v>
      </c>
      <c r="AN35" s="158">
        <v>236</v>
      </c>
      <c r="AO35" s="158">
        <v>229</v>
      </c>
      <c r="AP35" s="158">
        <v>211</v>
      </c>
      <c r="AQ35" s="158">
        <v>208</v>
      </c>
      <c r="AR35" s="609">
        <v>202</v>
      </c>
    </row>
    <row r="36" spans="1:44">
      <c r="A36" s="243" t="s">
        <v>803</v>
      </c>
      <c r="B36" s="158">
        <v>278</v>
      </c>
      <c r="C36" s="158">
        <v>287</v>
      </c>
      <c r="D36" s="158">
        <v>291</v>
      </c>
      <c r="E36" s="158">
        <v>300</v>
      </c>
      <c r="F36" s="158">
        <v>306</v>
      </c>
      <c r="G36" s="158">
        <v>305</v>
      </c>
      <c r="H36" s="158">
        <v>313</v>
      </c>
      <c r="I36" s="158">
        <v>314</v>
      </c>
      <c r="J36" s="158">
        <v>319</v>
      </c>
      <c r="K36" s="158">
        <v>331</v>
      </c>
      <c r="L36" s="158">
        <v>341</v>
      </c>
      <c r="M36" s="158">
        <v>345</v>
      </c>
      <c r="N36" s="158">
        <v>332</v>
      </c>
      <c r="O36" s="158">
        <v>342</v>
      </c>
      <c r="P36" s="158">
        <v>342</v>
      </c>
      <c r="Q36" s="158">
        <v>328</v>
      </c>
      <c r="R36" s="158">
        <v>328</v>
      </c>
      <c r="S36" s="158">
        <v>321</v>
      </c>
      <c r="T36" s="158">
        <v>323</v>
      </c>
      <c r="U36" s="158">
        <v>317</v>
      </c>
      <c r="V36" s="158">
        <v>315</v>
      </c>
      <c r="W36" s="158">
        <v>314</v>
      </c>
      <c r="X36" s="158">
        <v>318</v>
      </c>
      <c r="Y36" s="158">
        <v>302</v>
      </c>
      <c r="Z36" s="158">
        <v>289</v>
      </c>
      <c r="AA36" s="158">
        <v>290</v>
      </c>
      <c r="AB36" s="158">
        <v>275</v>
      </c>
      <c r="AC36" s="158">
        <v>279</v>
      </c>
      <c r="AD36" s="158">
        <v>272</v>
      </c>
      <c r="AE36" s="158">
        <v>269</v>
      </c>
      <c r="AF36" s="158">
        <v>269</v>
      </c>
      <c r="AG36" s="158">
        <v>266</v>
      </c>
      <c r="AH36" s="158">
        <v>262</v>
      </c>
      <c r="AI36" s="158">
        <v>256</v>
      </c>
      <c r="AJ36" s="158">
        <v>249</v>
      </c>
      <c r="AK36" s="158">
        <v>235</v>
      </c>
      <c r="AL36" s="158">
        <v>233</v>
      </c>
      <c r="AM36" s="158">
        <v>221</v>
      </c>
      <c r="AN36" s="158">
        <v>223</v>
      </c>
      <c r="AO36" s="158">
        <v>210</v>
      </c>
      <c r="AP36" s="158">
        <v>210</v>
      </c>
      <c r="AQ36" s="158">
        <v>177</v>
      </c>
      <c r="AR36" s="609">
        <v>201</v>
      </c>
    </row>
    <row r="37" spans="1:44">
      <c r="A37" s="243" t="s">
        <v>804</v>
      </c>
      <c r="B37" s="158">
        <v>58</v>
      </c>
      <c r="C37" s="158">
        <v>58</v>
      </c>
      <c r="D37" s="158">
        <v>48</v>
      </c>
      <c r="E37" s="158">
        <v>53</v>
      </c>
      <c r="F37" s="158">
        <v>54</v>
      </c>
      <c r="G37" s="158">
        <v>54</v>
      </c>
      <c r="H37" s="158">
        <v>57</v>
      </c>
      <c r="I37" s="158">
        <v>57</v>
      </c>
      <c r="J37" s="158">
        <v>56</v>
      </c>
      <c r="K37" s="158">
        <v>56</v>
      </c>
      <c r="L37" s="158">
        <v>62</v>
      </c>
      <c r="M37" s="158">
        <v>60</v>
      </c>
      <c r="N37" s="158">
        <v>58</v>
      </c>
      <c r="O37" s="158">
        <v>58</v>
      </c>
      <c r="P37" s="158">
        <v>55</v>
      </c>
      <c r="Q37" s="158">
        <v>55</v>
      </c>
      <c r="R37" s="158">
        <v>55</v>
      </c>
      <c r="S37" s="158">
        <v>55</v>
      </c>
      <c r="T37" s="158">
        <v>57</v>
      </c>
      <c r="U37" s="158">
        <v>53</v>
      </c>
      <c r="V37" s="158">
        <v>53</v>
      </c>
      <c r="W37" s="158">
        <v>53</v>
      </c>
      <c r="X37" s="158">
        <v>53</v>
      </c>
      <c r="Y37" s="158">
        <v>49</v>
      </c>
      <c r="Z37" s="158">
        <v>50</v>
      </c>
      <c r="AA37" s="158">
        <v>49</v>
      </c>
      <c r="AB37" s="158">
        <v>47</v>
      </c>
      <c r="AC37" s="158">
        <v>49</v>
      </c>
      <c r="AD37" s="158">
        <v>48</v>
      </c>
      <c r="AE37" s="158">
        <v>49</v>
      </c>
      <c r="AF37" s="158">
        <v>49</v>
      </c>
      <c r="AG37" s="158">
        <v>51</v>
      </c>
      <c r="AH37" s="158">
        <v>47</v>
      </c>
      <c r="AI37" s="158">
        <v>45</v>
      </c>
      <c r="AJ37" s="158">
        <v>45</v>
      </c>
      <c r="AK37" s="158">
        <v>42</v>
      </c>
      <c r="AL37" s="158">
        <v>41</v>
      </c>
      <c r="AM37" s="158">
        <v>41</v>
      </c>
      <c r="AN37" s="158">
        <v>37</v>
      </c>
      <c r="AO37" s="158">
        <v>37</v>
      </c>
      <c r="AP37" s="158">
        <v>36</v>
      </c>
      <c r="AQ37" s="158">
        <v>35</v>
      </c>
      <c r="AR37" s="609">
        <v>35</v>
      </c>
    </row>
    <row r="38" spans="1:44">
      <c r="A38" s="243" t="s">
        <v>805</v>
      </c>
      <c r="B38" s="158">
        <v>35</v>
      </c>
      <c r="C38" s="158">
        <v>35</v>
      </c>
      <c r="D38" s="158">
        <v>35</v>
      </c>
      <c r="E38" s="158">
        <v>35</v>
      </c>
      <c r="F38" s="158">
        <v>36</v>
      </c>
      <c r="G38" s="158">
        <v>36</v>
      </c>
      <c r="H38" s="158">
        <v>36</v>
      </c>
      <c r="I38" s="158">
        <v>38</v>
      </c>
      <c r="J38" s="158">
        <v>41</v>
      </c>
      <c r="K38" s="158">
        <v>39</v>
      </c>
      <c r="L38" s="158">
        <v>41</v>
      </c>
      <c r="M38" s="158">
        <v>42</v>
      </c>
      <c r="N38" s="158">
        <v>42</v>
      </c>
      <c r="O38" s="158">
        <v>43</v>
      </c>
      <c r="P38" s="158">
        <v>42</v>
      </c>
      <c r="Q38" s="158">
        <v>42</v>
      </c>
      <c r="R38" s="158">
        <v>42</v>
      </c>
      <c r="S38" s="158">
        <v>42</v>
      </c>
      <c r="T38" s="158">
        <v>44</v>
      </c>
      <c r="U38" s="158">
        <v>40</v>
      </c>
      <c r="V38" s="158">
        <v>40</v>
      </c>
      <c r="W38" s="158">
        <v>38</v>
      </c>
      <c r="X38" s="158">
        <v>38</v>
      </c>
      <c r="Y38" s="158">
        <v>32</v>
      </c>
      <c r="Z38" s="158">
        <v>33</v>
      </c>
      <c r="AA38" s="158">
        <v>26</v>
      </c>
      <c r="AB38" s="158">
        <v>25</v>
      </c>
      <c r="AC38" s="158">
        <v>21</v>
      </c>
      <c r="AD38" s="158">
        <v>20</v>
      </c>
      <c r="AE38" s="158">
        <v>19</v>
      </c>
      <c r="AF38" s="158">
        <v>18</v>
      </c>
      <c r="AG38" s="158">
        <v>18</v>
      </c>
      <c r="AH38" s="158">
        <v>17</v>
      </c>
      <c r="AI38" s="158">
        <v>15</v>
      </c>
      <c r="AJ38" s="158">
        <v>15</v>
      </c>
      <c r="AK38" s="158">
        <v>14</v>
      </c>
      <c r="AL38" s="158">
        <v>15</v>
      </c>
      <c r="AM38" s="158">
        <v>15</v>
      </c>
      <c r="AN38" s="158">
        <v>15</v>
      </c>
      <c r="AO38" s="158">
        <v>15</v>
      </c>
      <c r="AP38" s="158">
        <v>14</v>
      </c>
      <c r="AQ38" s="158">
        <v>15</v>
      </c>
      <c r="AR38" s="609">
        <v>15</v>
      </c>
    </row>
    <row r="39" spans="1:44">
      <c r="A39" s="243" t="s">
        <v>806</v>
      </c>
      <c r="B39" s="158">
        <v>114</v>
      </c>
      <c r="C39" s="158">
        <v>119</v>
      </c>
      <c r="D39" s="158">
        <v>118</v>
      </c>
      <c r="E39" s="158">
        <v>115</v>
      </c>
      <c r="F39" s="158">
        <v>118</v>
      </c>
      <c r="G39" s="158">
        <v>122</v>
      </c>
      <c r="H39" s="158">
        <v>123</v>
      </c>
      <c r="I39" s="158">
        <v>124</v>
      </c>
      <c r="J39" s="158">
        <v>128</v>
      </c>
      <c r="K39" s="158">
        <v>129</v>
      </c>
      <c r="L39" s="158">
        <v>134</v>
      </c>
      <c r="M39" s="158">
        <v>137</v>
      </c>
      <c r="N39" s="158">
        <v>138</v>
      </c>
      <c r="O39" s="158">
        <v>137</v>
      </c>
      <c r="P39" s="158">
        <v>138</v>
      </c>
      <c r="Q39" s="158">
        <v>138</v>
      </c>
      <c r="R39" s="158">
        <v>138</v>
      </c>
      <c r="S39" s="158">
        <v>138</v>
      </c>
      <c r="T39" s="158">
        <v>135</v>
      </c>
      <c r="U39" s="158">
        <v>132</v>
      </c>
      <c r="V39" s="158">
        <v>129</v>
      </c>
      <c r="W39" s="158">
        <v>126</v>
      </c>
      <c r="X39" s="158">
        <v>129</v>
      </c>
      <c r="Y39" s="158">
        <v>122</v>
      </c>
      <c r="Z39" s="158">
        <v>119</v>
      </c>
      <c r="AA39" s="158">
        <v>115</v>
      </c>
      <c r="AB39" s="158">
        <v>118</v>
      </c>
      <c r="AC39" s="158">
        <v>104</v>
      </c>
      <c r="AD39" s="158">
        <v>102</v>
      </c>
      <c r="AE39" s="158">
        <v>99</v>
      </c>
      <c r="AF39" s="158">
        <v>98</v>
      </c>
      <c r="AG39" s="158">
        <v>94</v>
      </c>
      <c r="AH39" s="158">
        <v>88</v>
      </c>
      <c r="AI39" s="158">
        <v>86</v>
      </c>
      <c r="AJ39" s="158">
        <v>80</v>
      </c>
      <c r="AK39" s="158">
        <v>77</v>
      </c>
      <c r="AL39" s="158">
        <v>71</v>
      </c>
      <c r="AM39" s="158">
        <v>68</v>
      </c>
      <c r="AN39" s="158">
        <v>68</v>
      </c>
      <c r="AO39" s="158">
        <v>68</v>
      </c>
      <c r="AP39" s="158">
        <v>62</v>
      </c>
      <c r="AQ39" s="158">
        <v>62</v>
      </c>
      <c r="AR39" s="609">
        <v>64</v>
      </c>
    </row>
    <row r="40" spans="1:44">
      <c r="A40" s="243" t="s">
        <v>807</v>
      </c>
      <c r="B40" s="158">
        <v>54</v>
      </c>
      <c r="C40" s="158"/>
      <c r="D40" s="158"/>
      <c r="E40" s="158"/>
      <c r="F40" s="158"/>
      <c r="G40" s="158">
        <v>83</v>
      </c>
      <c r="H40" s="158">
        <v>82</v>
      </c>
      <c r="I40" s="158">
        <v>88</v>
      </c>
      <c r="J40" s="158">
        <v>83</v>
      </c>
      <c r="K40" s="158">
        <v>88</v>
      </c>
      <c r="L40" s="158">
        <v>92</v>
      </c>
      <c r="M40" s="158">
        <v>92</v>
      </c>
      <c r="N40" s="158">
        <v>95</v>
      </c>
      <c r="O40" s="158">
        <v>95</v>
      </c>
      <c r="P40" s="158">
        <v>96</v>
      </c>
      <c r="Q40" s="158">
        <v>96</v>
      </c>
      <c r="R40" s="158">
        <v>96</v>
      </c>
      <c r="S40" s="158">
        <v>96</v>
      </c>
      <c r="T40" s="158">
        <v>97</v>
      </c>
      <c r="U40" s="158">
        <v>103</v>
      </c>
      <c r="V40" s="158">
        <v>98</v>
      </c>
      <c r="W40" s="158">
        <v>88</v>
      </c>
      <c r="X40" s="158">
        <v>93</v>
      </c>
      <c r="Y40" s="158">
        <v>95</v>
      </c>
      <c r="Z40" s="158">
        <v>95</v>
      </c>
      <c r="AA40" s="158">
        <v>96</v>
      </c>
      <c r="AB40" s="158">
        <v>96</v>
      </c>
      <c r="AC40" s="158">
        <v>92</v>
      </c>
      <c r="AD40" s="158">
        <v>90</v>
      </c>
      <c r="AE40" s="158">
        <v>88</v>
      </c>
      <c r="AF40" s="158">
        <v>88</v>
      </c>
      <c r="AG40" s="158">
        <v>89</v>
      </c>
      <c r="AH40" s="158">
        <v>84</v>
      </c>
      <c r="AI40" s="158">
        <v>81</v>
      </c>
      <c r="AJ40" s="158">
        <v>81</v>
      </c>
      <c r="AK40" s="158">
        <v>82</v>
      </c>
      <c r="AL40" s="158">
        <v>83</v>
      </c>
      <c r="AM40" s="158">
        <v>70</v>
      </c>
      <c r="AN40" s="158">
        <v>69</v>
      </c>
      <c r="AO40" s="158">
        <v>68</v>
      </c>
      <c r="AP40" s="158">
        <v>62</v>
      </c>
      <c r="AQ40" s="158">
        <v>62</v>
      </c>
      <c r="AR40" s="609">
        <v>63</v>
      </c>
    </row>
    <row r="41" spans="1:44">
      <c r="A41" s="243" t="s">
        <v>808</v>
      </c>
      <c r="B41" s="158">
        <v>562</v>
      </c>
      <c r="C41" s="158">
        <v>631</v>
      </c>
      <c r="D41" s="158">
        <v>633</v>
      </c>
      <c r="E41" s="158">
        <v>652</v>
      </c>
      <c r="F41" s="158">
        <v>657</v>
      </c>
      <c r="G41" s="158">
        <v>576</v>
      </c>
      <c r="H41" s="158">
        <v>571</v>
      </c>
      <c r="I41" s="158">
        <v>581</v>
      </c>
      <c r="J41" s="158">
        <v>580</v>
      </c>
      <c r="K41" s="158">
        <v>597</v>
      </c>
      <c r="L41" s="158">
        <v>604</v>
      </c>
      <c r="M41" s="158">
        <v>608</v>
      </c>
      <c r="N41" s="158">
        <v>600</v>
      </c>
      <c r="O41" s="158">
        <v>594</v>
      </c>
      <c r="P41" s="158">
        <v>575</v>
      </c>
      <c r="Q41" s="158">
        <v>573</v>
      </c>
      <c r="R41" s="158">
        <v>568</v>
      </c>
      <c r="S41" s="158">
        <v>568</v>
      </c>
      <c r="T41" s="158">
        <v>574</v>
      </c>
      <c r="U41" s="158">
        <v>568</v>
      </c>
      <c r="V41" s="158">
        <v>570</v>
      </c>
      <c r="W41" s="158">
        <v>552</v>
      </c>
      <c r="X41" s="158">
        <v>566</v>
      </c>
      <c r="Y41" s="158">
        <v>579</v>
      </c>
      <c r="Z41" s="158">
        <v>588</v>
      </c>
      <c r="AA41" s="158">
        <v>587</v>
      </c>
      <c r="AB41" s="158">
        <v>552</v>
      </c>
      <c r="AC41" s="158">
        <v>598</v>
      </c>
      <c r="AD41" s="158">
        <v>598</v>
      </c>
      <c r="AE41" s="158">
        <v>586</v>
      </c>
      <c r="AF41" s="158">
        <v>577</v>
      </c>
      <c r="AG41" s="158">
        <v>566</v>
      </c>
      <c r="AH41" s="158">
        <v>536</v>
      </c>
      <c r="AI41" s="158">
        <v>527</v>
      </c>
      <c r="AJ41" s="158">
        <v>508</v>
      </c>
      <c r="AK41" s="158">
        <v>493</v>
      </c>
      <c r="AL41" s="158">
        <v>481</v>
      </c>
      <c r="AM41" s="158">
        <v>475</v>
      </c>
      <c r="AN41" s="158">
        <v>475</v>
      </c>
      <c r="AO41" s="158">
        <v>473</v>
      </c>
      <c r="AP41" s="158">
        <v>463</v>
      </c>
      <c r="AQ41" s="158">
        <v>482</v>
      </c>
      <c r="AR41" s="609">
        <v>448</v>
      </c>
    </row>
    <row r="42" spans="1:44">
      <c r="A42" s="792" t="s">
        <v>260</v>
      </c>
      <c r="B42" s="161">
        <v>2617</v>
      </c>
      <c r="C42" s="161">
        <v>2673</v>
      </c>
      <c r="D42" s="161">
        <v>2689</v>
      </c>
      <c r="E42" s="161">
        <v>2735</v>
      </c>
      <c r="F42" s="161">
        <v>2776</v>
      </c>
      <c r="G42" s="161">
        <v>2811</v>
      </c>
      <c r="H42" s="161">
        <v>2837</v>
      </c>
      <c r="I42" s="161">
        <v>2854</v>
      </c>
      <c r="J42" s="161">
        <v>2893</v>
      </c>
      <c r="K42" s="161">
        <v>2874</v>
      </c>
      <c r="L42" s="161">
        <v>2958</v>
      </c>
      <c r="M42" s="161">
        <v>2993</v>
      </c>
      <c r="N42" s="161">
        <v>3000</v>
      </c>
      <c r="O42" s="161">
        <v>3011</v>
      </c>
      <c r="P42" s="161">
        <v>3004</v>
      </c>
      <c r="Q42" s="161">
        <v>2974</v>
      </c>
      <c r="R42" s="161">
        <v>2958</v>
      </c>
      <c r="S42" s="161">
        <v>2933</v>
      </c>
      <c r="T42" s="161">
        <v>2956</v>
      </c>
      <c r="U42" s="161">
        <v>2952</v>
      </c>
      <c r="V42" s="161">
        <v>2923</v>
      </c>
      <c r="W42" s="161">
        <v>2854</v>
      </c>
      <c r="X42" s="161">
        <v>2920</v>
      </c>
      <c r="Y42" s="161">
        <v>2869</v>
      </c>
      <c r="Z42" s="161">
        <v>2816</v>
      </c>
      <c r="AA42" s="161">
        <v>2801</v>
      </c>
      <c r="AB42" s="161">
        <v>2719</v>
      </c>
      <c r="AC42" s="161">
        <v>2738</v>
      </c>
      <c r="AD42" s="161">
        <v>2694</v>
      </c>
      <c r="AE42" s="161">
        <v>2602</v>
      </c>
      <c r="AF42" s="161">
        <v>2551</v>
      </c>
      <c r="AG42" s="161">
        <v>2503</v>
      </c>
      <c r="AH42" s="161">
        <v>2419</v>
      </c>
      <c r="AI42" s="161">
        <v>2362</v>
      </c>
      <c r="AJ42" s="161">
        <v>2297</v>
      </c>
      <c r="AK42" s="161">
        <v>2238</v>
      </c>
      <c r="AL42" s="161">
        <v>2195</v>
      </c>
      <c r="AM42" s="161">
        <v>2130</v>
      </c>
      <c r="AN42" s="161">
        <v>2113</v>
      </c>
      <c r="AO42" s="161">
        <v>2067</v>
      </c>
      <c r="AP42" s="161">
        <v>2014</v>
      </c>
      <c r="AQ42" s="161">
        <v>1978</v>
      </c>
      <c r="AR42" s="610">
        <v>1956</v>
      </c>
    </row>
    <row r="43" spans="1:44">
      <c r="A43" s="789" t="s">
        <v>809</v>
      </c>
      <c r="B43" s="223"/>
      <c r="C43" s="223"/>
      <c r="D43" s="223"/>
      <c r="E43" s="223"/>
      <c r="F43" s="223"/>
      <c r="G43" s="223"/>
      <c r="H43" s="223"/>
      <c r="I43" s="223"/>
      <c r="J43" s="223"/>
      <c r="K43" s="223"/>
      <c r="L43" s="223"/>
      <c r="M43" s="223"/>
      <c r="N43" s="223"/>
      <c r="O43" s="223"/>
      <c r="P43" s="223"/>
      <c r="Q43" s="223"/>
      <c r="R43" s="223"/>
      <c r="S43" s="223"/>
      <c r="T43" s="223"/>
      <c r="U43" s="223"/>
      <c r="V43" s="223"/>
      <c r="W43" s="223"/>
      <c r="X43" s="223"/>
      <c r="Y43" s="223"/>
      <c r="Z43" s="223"/>
      <c r="AA43" s="223"/>
      <c r="AB43" s="223"/>
      <c r="AC43" s="223"/>
      <c r="AD43" s="223"/>
      <c r="AE43" s="223"/>
      <c r="AF43" s="223"/>
      <c r="AG43" s="223"/>
      <c r="AH43" s="223"/>
      <c r="AI43" s="223"/>
      <c r="AJ43" s="223"/>
      <c r="AK43" s="223"/>
      <c r="AL43" s="223"/>
      <c r="AM43" s="790"/>
      <c r="AN43" s="790"/>
      <c r="AO43" s="790"/>
      <c r="AP43" s="790"/>
      <c r="AQ43" s="790"/>
      <c r="AR43" s="791"/>
    </row>
    <row r="44" spans="1:44">
      <c r="A44" s="243" t="s">
        <v>798</v>
      </c>
      <c r="B44" s="158">
        <v>102</v>
      </c>
      <c r="C44" s="158">
        <v>102</v>
      </c>
      <c r="D44" s="158">
        <v>102</v>
      </c>
      <c r="E44" s="158">
        <v>106</v>
      </c>
      <c r="F44" s="158">
        <v>106</v>
      </c>
      <c r="G44" s="158">
        <v>106</v>
      </c>
      <c r="H44" s="158">
        <v>108</v>
      </c>
      <c r="I44" s="158">
        <v>110</v>
      </c>
      <c r="J44" s="158">
        <v>114</v>
      </c>
      <c r="K44" s="158">
        <v>113</v>
      </c>
      <c r="L44" s="158">
        <v>117</v>
      </c>
      <c r="M44" s="158">
        <v>123</v>
      </c>
      <c r="N44" s="158">
        <v>125</v>
      </c>
      <c r="O44" s="158">
        <v>119</v>
      </c>
      <c r="P44" s="158">
        <v>125</v>
      </c>
      <c r="Q44" s="158">
        <v>125</v>
      </c>
      <c r="R44" s="158">
        <v>125</v>
      </c>
      <c r="S44" s="158">
        <v>125</v>
      </c>
      <c r="T44" s="158">
        <v>125</v>
      </c>
      <c r="U44" s="158">
        <v>124</v>
      </c>
      <c r="V44" s="158">
        <v>123</v>
      </c>
      <c r="W44" s="158">
        <v>123</v>
      </c>
      <c r="X44" s="158">
        <v>123</v>
      </c>
      <c r="Y44" s="158">
        <v>124</v>
      </c>
      <c r="Z44" s="158">
        <v>122</v>
      </c>
      <c r="AA44" s="158">
        <v>119</v>
      </c>
      <c r="AB44" s="158">
        <v>112</v>
      </c>
      <c r="AC44" s="158">
        <v>112</v>
      </c>
      <c r="AD44" s="158">
        <v>110</v>
      </c>
      <c r="AE44" s="158">
        <v>105</v>
      </c>
      <c r="AF44" s="158">
        <v>103</v>
      </c>
      <c r="AG44" s="158">
        <v>102</v>
      </c>
      <c r="AH44" s="158">
        <v>103</v>
      </c>
      <c r="AI44" s="158">
        <v>103</v>
      </c>
      <c r="AJ44" s="158">
        <v>101</v>
      </c>
      <c r="AK44" s="158">
        <v>98</v>
      </c>
      <c r="AL44" s="158">
        <v>97</v>
      </c>
      <c r="AM44" s="158">
        <v>98</v>
      </c>
      <c r="AN44" s="158">
        <v>97</v>
      </c>
      <c r="AO44" s="158">
        <v>95</v>
      </c>
      <c r="AP44" s="158">
        <v>94</v>
      </c>
      <c r="AQ44" s="158">
        <v>91</v>
      </c>
      <c r="AR44" s="609">
        <v>92</v>
      </c>
    </row>
    <row r="45" spans="1:44">
      <c r="A45" s="243" t="s">
        <v>799</v>
      </c>
      <c r="B45" s="158">
        <v>763</v>
      </c>
      <c r="C45" s="158">
        <v>806</v>
      </c>
      <c r="D45" s="158">
        <v>831</v>
      </c>
      <c r="E45" s="158">
        <v>849</v>
      </c>
      <c r="F45" s="158">
        <v>875</v>
      </c>
      <c r="G45" s="158">
        <v>906</v>
      </c>
      <c r="H45" s="158">
        <v>921</v>
      </c>
      <c r="I45" s="158">
        <v>919</v>
      </c>
      <c r="J45" s="158">
        <v>948</v>
      </c>
      <c r="K45" s="158">
        <v>937</v>
      </c>
      <c r="L45" s="158">
        <v>953</v>
      </c>
      <c r="M45" s="158">
        <v>974</v>
      </c>
      <c r="N45" s="158">
        <v>998</v>
      </c>
      <c r="O45" s="158">
        <v>1033</v>
      </c>
      <c r="P45" s="158">
        <v>1061</v>
      </c>
      <c r="Q45" s="158">
        <v>1024</v>
      </c>
      <c r="R45" s="158">
        <v>1004</v>
      </c>
      <c r="S45" s="158">
        <v>992</v>
      </c>
      <c r="T45" s="158">
        <v>1011</v>
      </c>
      <c r="U45" s="158">
        <v>1027</v>
      </c>
      <c r="V45" s="158">
        <v>1024</v>
      </c>
      <c r="W45" s="158">
        <v>1012</v>
      </c>
      <c r="X45" s="158">
        <v>1031</v>
      </c>
      <c r="Y45" s="158">
        <v>1005</v>
      </c>
      <c r="Z45" s="158">
        <v>986</v>
      </c>
      <c r="AA45" s="158">
        <v>1006</v>
      </c>
      <c r="AB45" s="158">
        <v>1019</v>
      </c>
      <c r="AC45" s="158">
        <v>1029</v>
      </c>
      <c r="AD45" s="158">
        <v>1013</v>
      </c>
      <c r="AE45" s="158">
        <v>977</v>
      </c>
      <c r="AF45" s="158">
        <v>945</v>
      </c>
      <c r="AG45" s="158">
        <v>924</v>
      </c>
      <c r="AH45" s="158">
        <v>926</v>
      </c>
      <c r="AI45" s="158">
        <v>920</v>
      </c>
      <c r="AJ45" s="158">
        <v>900</v>
      </c>
      <c r="AK45" s="158">
        <v>891</v>
      </c>
      <c r="AL45" s="158">
        <v>874</v>
      </c>
      <c r="AM45" s="158">
        <v>854</v>
      </c>
      <c r="AN45" s="158">
        <v>840</v>
      </c>
      <c r="AO45" s="158">
        <v>819</v>
      </c>
      <c r="AP45" s="158">
        <v>826</v>
      </c>
      <c r="AQ45" s="158">
        <v>810</v>
      </c>
      <c r="AR45" s="609">
        <v>802</v>
      </c>
    </row>
    <row r="46" spans="1:44">
      <c r="A46" s="243" t="s">
        <v>800</v>
      </c>
      <c r="B46" s="158">
        <v>581</v>
      </c>
      <c r="C46" s="158">
        <v>590</v>
      </c>
      <c r="D46" s="158">
        <v>611</v>
      </c>
      <c r="E46" s="158">
        <v>622</v>
      </c>
      <c r="F46" s="158">
        <v>648</v>
      </c>
      <c r="G46" s="158">
        <v>662</v>
      </c>
      <c r="H46" s="158">
        <v>682</v>
      </c>
      <c r="I46" s="158">
        <v>696</v>
      </c>
      <c r="J46" s="158">
        <v>719</v>
      </c>
      <c r="K46" s="158">
        <v>696</v>
      </c>
      <c r="L46" s="158">
        <v>729</v>
      </c>
      <c r="M46" s="158">
        <v>733</v>
      </c>
      <c r="N46" s="158">
        <v>746</v>
      </c>
      <c r="O46" s="158">
        <v>749</v>
      </c>
      <c r="P46" s="158">
        <v>749</v>
      </c>
      <c r="Q46" s="158">
        <v>753</v>
      </c>
      <c r="R46" s="158">
        <v>762</v>
      </c>
      <c r="S46" s="158">
        <v>758</v>
      </c>
      <c r="T46" s="158">
        <v>756</v>
      </c>
      <c r="U46" s="158">
        <v>767</v>
      </c>
      <c r="V46" s="158">
        <v>758</v>
      </c>
      <c r="W46" s="158">
        <v>750</v>
      </c>
      <c r="X46" s="158">
        <v>767</v>
      </c>
      <c r="Y46" s="158">
        <v>771</v>
      </c>
      <c r="Z46" s="158">
        <v>767</v>
      </c>
      <c r="AA46" s="158">
        <v>765</v>
      </c>
      <c r="AB46" s="158">
        <v>747</v>
      </c>
      <c r="AC46" s="158">
        <v>733</v>
      </c>
      <c r="AD46" s="158">
        <v>735</v>
      </c>
      <c r="AE46" s="158">
        <v>730</v>
      </c>
      <c r="AF46" s="158">
        <v>724</v>
      </c>
      <c r="AG46" s="158">
        <v>725</v>
      </c>
      <c r="AH46" s="158">
        <v>698</v>
      </c>
      <c r="AI46" s="158">
        <v>685</v>
      </c>
      <c r="AJ46" s="158">
        <v>686</v>
      </c>
      <c r="AK46" s="158">
        <v>673</v>
      </c>
      <c r="AL46" s="158">
        <v>672</v>
      </c>
      <c r="AM46" s="158">
        <v>662</v>
      </c>
      <c r="AN46" s="158">
        <v>663</v>
      </c>
      <c r="AO46" s="158">
        <v>646</v>
      </c>
      <c r="AP46" s="158">
        <v>657</v>
      </c>
      <c r="AQ46" s="158">
        <v>643</v>
      </c>
      <c r="AR46" s="609">
        <v>633</v>
      </c>
    </row>
    <row r="47" spans="1:44">
      <c r="A47" s="243" t="s">
        <v>801</v>
      </c>
      <c r="B47" s="158">
        <v>119</v>
      </c>
      <c r="C47" s="158">
        <v>119</v>
      </c>
      <c r="D47" s="158">
        <v>129</v>
      </c>
      <c r="E47" s="158">
        <v>141</v>
      </c>
      <c r="F47" s="158">
        <v>141</v>
      </c>
      <c r="G47" s="158">
        <v>151</v>
      </c>
      <c r="H47" s="158">
        <v>155</v>
      </c>
      <c r="I47" s="158">
        <v>156</v>
      </c>
      <c r="J47" s="158">
        <v>164</v>
      </c>
      <c r="K47" s="158">
        <v>167</v>
      </c>
      <c r="L47" s="158">
        <v>168</v>
      </c>
      <c r="M47" s="158">
        <v>169</v>
      </c>
      <c r="N47" s="158">
        <v>168</v>
      </c>
      <c r="O47" s="158">
        <v>169</v>
      </c>
      <c r="P47" s="158">
        <v>168</v>
      </c>
      <c r="Q47" s="158">
        <v>168</v>
      </c>
      <c r="R47" s="158">
        <v>168</v>
      </c>
      <c r="S47" s="158">
        <v>168</v>
      </c>
      <c r="T47" s="158">
        <v>168</v>
      </c>
      <c r="U47" s="158">
        <v>165</v>
      </c>
      <c r="V47" s="158">
        <v>165</v>
      </c>
      <c r="W47" s="158">
        <v>162</v>
      </c>
      <c r="X47" s="158">
        <v>162</v>
      </c>
      <c r="Y47" s="158">
        <v>162</v>
      </c>
      <c r="Z47" s="158">
        <v>152</v>
      </c>
      <c r="AA47" s="158">
        <v>154</v>
      </c>
      <c r="AB47" s="158">
        <v>152</v>
      </c>
      <c r="AC47" s="158">
        <v>152</v>
      </c>
      <c r="AD47" s="158">
        <v>151</v>
      </c>
      <c r="AE47" s="158">
        <v>153</v>
      </c>
      <c r="AF47" s="158">
        <v>103</v>
      </c>
      <c r="AG47" s="158">
        <v>148</v>
      </c>
      <c r="AH47" s="158">
        <v>146</v>
      </c>
      <c r="AI47" s="158">
        <v>139</v>
      </c>
      <c r="AJ47" s="158">
        <v>134</v>
      </c>
      <c r="AK47" s="158">
        <v>129</v>
      </c>
      <c r="AL47" s="158">
        <v>126</v>
      </c>
      <c r="AM47" s="158">
        <v>122</v>
      </c>
      <c r="AN47" s="158">
        <v>119</v>
      </c>
      <c r="AO47" s="158">
        <v>114</v>
      </c>
      <c r="AP47" s="158">
        <v>110</v>
      </c>
      <c r="AQ47" s="158">
        <v>110</v>
      </c>
      <c r="AR47" s="609">
        <v>112</v>
      </c>
    </row>
    <row r="48" spans="1:44">
      <c r="A48" s="243" t="s">
        <v>802</v>
      </c>
      <c r="B48" s="158">
        <v>319</v>
      </c>
      <c r="C48" s="158">
        <v>325</v>
      </c>
      <c r="D48" s="158">
        <v>336</v>
      </c>
      <c r="E48" s="158">
        <v>347</v>
      </c>
      <c r="F48" s="158">
        <v>357</v>
      </c>
      <c r="G48" s="158">
        <v>366</v>
      </c>
      <c r="H48" s="158">
        <v>382</v>
      </c>
      <c r="I48" s="158">
        <v>395</v>
      </c>
      <c r="J48" s="158">
        <v>405</v>
      </c>
      <c r="K48" s="158">
        <v>400</v>
      </c>
      <c r="L48" s="158">
        <v>415</v>
      </c>
      <c r="M48" s="158">
        <v>428</v>
      </c>
      <c r="N48" s="158">
        <v>436</v>
      </c>
      <c r="O48" s="158">
        <v>433</v>
      </c>
      <c r="P48" s="158">
        <v>433</v>
      </c>
      <c r="Q48" s="158">
        <v>433</v>
      </c>
      <c r="R48" s="158">
        <v>433</v>
      </c>
      <c r="S48" s="158">
        <v>435</v>
      </c>
      <c r="T48" s="158">
        <v>436</v>
      </c>
      <c r="U48" s="158">
        <v>432</v>
      </c>
      <c r="V48" s="158">
        <v>434</v>
      </c>
      <c r="W48" s="158">
        <v>441</v>
      </c>
      <c r="X48" s="158">
        <v>443</v>
      </c>
      <c r="Y48" s="158">
        <v>444</v>
      </c>
      <c r="Z48" s="158">
        <v>438</v>
      </c>
      <c r="AA48" s="158">
        <v>432</v>
      </c>
      <c r="AB48" s="158">
        <v>415</v>
      </c>
      <c r="AC48" s="158">
        <v>419</v>
      </c>
      <c r="AD48" s="158">
        <v>419</v>
      </c>
      <c r="AE48" s="158">
        <v>390</v>
      </c>
      <c r="AF48" s="158">
        <v>388</v>
      </c>
      <c r="AG48" s="158">
        <v>380</v>
      </c>
      <c r="AH48" s="158">
        <v>376</v>
      </c>
      <c r="AI48" s="158">
        <v>366</v>
      </c>
      <c r="AJ48" s="158">
        <v>355</v>
      </c>
      <c r="AK48" s="158">
        <v>354</v>
      </c>
      <c r="AL48" s="158">
        <v>350</v>
      </c>
      <c r="AM48" s="158">
        <v>346</v>
      </c>
      <c r="AN48" s="158">
        <v>346</v>
      </c>
      <c r="AO48" s="158">
        <v>338</v>
      </c>
      <c r="AP48" s="158">
        <v>322</v>
      </c>
      <c r="AQ48" s="158">
        <v>317</v>
      </c>
      <c r="AR48" s="609">
        <v>310</v>
      </c>
    </row>
    <row r="49" spans="1:44">
      <c r="A49" s="243" t="s">
        <v>803</v>
      </c>
      <c r="B49" s="158">
        <v>335</v>
      </c>
      <c r="C49" s="158">
        <v>354</v>
      </c>
      <c r="D49" s="158">
        <v>362</v>
      </c>
      <c r="E49" s="158">
        <v>373</v>
      </c>
      <c r="F49" s="158">
        <v>381</v>
      </c>
      <c r="G49" s="158">
        <v>381</v>
      </c>
      <c r="H49" s="158">
        <v>397</v>
      </c>
      <c r="I49" s="158">
        <v>400</v>
      </c>
      <c r="J49" s="158">
        <v>414</v>
      </c>
      <c r="K49" s="158">
        <v>430</v>
      </c>
      <c r="L49" s="158">
        <v>461</v>
      </c>
      <c r="M49" s="158">
        <v>461</v>
      </c>
      <c r="N49" s="158">
        <v>446</v>
      </c>
      <c r="O49" s="158">
        <v>462</v>
      </c>
      <c r="P49" s="158">
        <v>458</v>
      </c>
      <c r="Q49" s="158">
        <v>444</v>
      </c>
      <c r="R49" s="158">
        <v>444</v>
      </c>
      <c r="S49" s="158">
        <v>437</v>
      </c>
      <c r="T49" s="158">
        <v>443</v>
      </c>
      <c r="U49" s="158">
        <v>431</v>
      </c>
      <c r="V49" s="158">
        <v>431</v>
      </c>
      <c r="W49" s="158">
        <v>426</v>
      </c>
      <c r="X49" s="158">
        <v>436</v>
      </c>
      <c r="Y49" s="158">
        <v>424</v>
      </c>
      <c r="Z49" s="158">
        <v>411</v>
      </c>
      <c r="AA49" s="158">
        <v>410</v>
      </c>
      <c r="AB49" s="158">
        <v>391</v>
      </c>
      <c r="AC49" s="158">
        <v>393</v>
      </c>
      <c r="AD49" s="158">
        <v>393</v>
      </c>
      <c r="AE49" s="158">
        <v>387</v>
      </c>
      <c r="AF49" s="158">
        <v>384</v>
      </c>
      <c r="AG49" s="158">
        <v>383</v>
      </c>
      <c r="AH49" s="158">
        <v>379</v>
      </c>
      <c r="AI49" s="158">
        <v>371</v>
      </c>
      <c r="AJ49" s="158">
        <v>366</v>
      </c>
      <c r="AK49" s="158">
        <v>347</v>
      </c>
      <c r="AL49" s="158">
        <v>344</v>
      </c>
      <c r="AM49" s="158">
        <v>331</v>
      </c>
      <c r="AN49" s="158">
        <v>334</v>
      </c>
      <c r="AO49" s="158">
        <v>315</v>
      </c>
      <c r="AP49" s="158">
        <v>314</v>
      </c>
      <c r="AQ49" s="158">
        <v>319</v>
      </c>
      <c r="AR49" s="609">
        <v>310</v>
      </c>
    </row>
    <row r="50" spans="1:44">
      <c r="A50" s="243" t="s">
        <v>804</v>
      </c>
      <c r="B50" s="158">
        <v>69</v>
      </c>
      <c r="C50" s="158">
        <v>68</v>
      </c>
      <c r="D50" s="158">
        <v>58</v>
      </c>
      <c r="E50" s="158">
        <v>63</v>
      </c>
      <c r="F50" s="158">
        <v>63</v>
      </c>
      <c r="G50" s="158">
        <v>63</v>
      </c>
      <c r="H50" s="158">
        <v>66</v>
      </c>
      <c r="I50" s="158">
        <v>66</v>
      </c>
      <c r="J50" s="158">
        <v>65</v>
      </c>
      <c r="K50" s="158">
        <v>66</v>
      </c>
      <c r="L50" s="158">
        <v>72</v>
      </c>
      <c r="M50" s="158">
        <v>71</v>
      </c>
      <c r="N50" s="158">
        <v>69</v>
      </c>
      <c r="O50" s="158">
        <v>69</v>
      </c>
      <c r="P50" s="158">
        <v>65</v>
      </c>
      <c r="Q50" s="158">
        <v>65</v>
      </c>
      <c r="R50" s="158">
        <v>65</v>
      </c>
      <c r="S50" s="158">
        <v>65</v>
      </c>
      <c r="T50" s="158">
        <v>67</v>
      </c>
      <c r="U50" s="158">
        <v>64</v>
      </c>
      <c r="V50" s="158">
        <v>64</v>
      </c>
      <c r="W50" s="158">
        <v>64</v>
      </c>
      <c r="X50" s="158">
        <v>64</v>
      </c>
      <c r="Y50" s="158">
        <v>60</v>
      </c>
      <c r="Z50" s="158">
        <v>61</v>
      </c>
      <c r="AA50" s="158">
        <v>60</v>
      </c>
      <c r="AB50" s="158">
        <v>56</v>
      </c>
      <c r="AC50" s="158">
        <v>60</v>
      </c>
      <c r="AD50" s="158">
        <v>60</v>
      </c>
      <c r="AE50" s="158">
        <v>61</v>
      </c>
      <c r="AF50" s="158">
        <v>61</v>
      </c>
      <c r="AG50" s="158">
        <v>64</v>
      </c>
      <c r="AH50" s="158">
        <v>60</v>
      </c>
      <c r="AI50" s="158">
        <v>58</v>
      </c>
      <c r="AJ50" s="158">
        <v>58</v>
      </c>
      <c r="AK50" s="158">
        <v>56</v>
      </c>
      <c r="AL50" s="158">
        <v>55</v>
      </c>
      <c r="AM50" s="158">
        <v>55</v>
      </c>
      <c r="AN50" s="158">
        <v>50</v>
      </c>
      <c r="AO50" s="158">
        <v>47</v>
      </c>
      <c r="AP50" s="158">
        <v>48</v>
      </c>
      <c r="AQ50" s="158">
        <v>47</v>
      </c>
      <c r="AR50" s="609">
        <v>46</v>
      </c>
    </row>
    <row r="51" spans="1:44">
      <c r="A51" s="243" t="s">
        <v>805</v>
      </c>
      <c r="B51" s="158">
        <v>53</v>
      </c>
      <c r="C51" s="158">
        <v>50</v>
      </c>
      <c r="D51" s="158">
        <v>50</v>
      </c>
      <c r="E51" s="158">
        <v>51</v>
      </c>
      <c r="F51" s="158">
        <v>51</v>
      </c>
      <c r="G51" s="158">
        <v>51</v>
      </c>
      <c r="H51" s="158">
        <v>55</v>
      </c>
      <c r="I51" s="158">
        <v>57</v>
      </c>
      <c r="J51" s="158">
        <v>60</v>
      </c>
      <c r="K51" s="158">
        <v>58</v>
      </c>
      <c r="L51" s="158">
        <v>60</v>
      </c>
      <c r="M51" s="158">
        <v>61</v>
      </c>
      <c r="N51" s="158">
        <v>61</v>
      </c>
      <c r="O51" s="158">
        <v>62</v>
      </c>
      <c r="P51" s="158">
        <v>61</v>
      </c>
      <c r="Q51" s="158">
        <v>61</v>
      </c>
      <c r="R51" s="158">
        <v>61</v>
      </c>
      <c r="S51" s="158">
        <v>61</v>
      </c>
      <c r="T51" s="158">
        <v>63</v>
      </c>
      <c r="U51" s="158">
        <v>59</v>
      </c>
      <c r="V51" s="158">
        <v>59</v>
      </c>
      <c r="W51" s="158">
        <v>57</v>
      </c>
      <c r="X51" s="158">
        <v>58</v>
      </c>
      <c r="Y51" s="158">
        <v>51</v>
      </c>
      <c r="Z51" s="158">
        <v>50</v>
      </c>
      <c r="AA51" s="158">
        <v>45</v>
      </c>
      <c r="AB51" s="158">
        <v>42</v>
      </c>
      <c r="AC51" s="158">
        <v>37</v>
      </c>
      <c r="AD51" s="158">
        <v>38</v>
      </c>
      <c r="AE51" s="158">
        <v>37</v>
      </c>
      <c r="AF51" s="158">
        <v>36</v>
      </c>
      <c r="AG51" s="158">
        <v>37</v>
      </c>
      <c r="AH51" s="158">
        <v>38</v>
      </c>
      <c r="AI51" s="158">
        <v>36</v>
      </c>
      <c r="AJ51" s="158">
        <v>36</v>
      </c>
      <c r="AK51" s="158">
        <v>35</v>
      </c>
      <c r="AL51" s="158">
        <v>36</v>
      </c>
      <c r="AM51" s="158">
        <v>35</v>
      </c>
      <c r="AN51" s="158">
        <v>35</v>
      </c>
      <c r="AO51" s="158">
        <v>33</v>
      </c>
      <c r="AP51" s="158">
        <v>31</v>
      </c>
      <c r="AQ51" s="158">
        <v>31</v>
      </c>
      <c r="AR51" s="609">
        <v>33</v>
      </c>
    </row>
    <row r="52" spans="1:44">
      <c r="A52" s="243" t="s">
        <v>806</v>
      </c>
      <c r="B52" s="158">
        <v>155</v>
      </c>
      <c r="C52" s="158">
        <v>159</v>
      </c>
      <c r="D52" s="158">
        <v>160</v>
      </c>
      <c r="E52" s="158">
        <v>158</v>
      </c>
      <c r="F52" s="158">
        <v>163</v>
      </c>
      <c r="G52" s="158">
        <v>169</v>
      </c>
      <c r="H52" s="158">
        <v>175</v>
      </c>
      <c r="I52" s="158">
        <v>181</v>
      </c>
      <c r="J52" s="158">
        <v>187</v>
      </c>
      <c r="K52" s="158">
        <v>182</v>
      </c>
      <c r="L52" s="158">
        <v>191</v>
      </c>
      <c r="M52" s="158">
        <v>196</v>
      </c>
      <c r="N52" s="158">
        <v>198</v>
      </c>
      <c r="O52" s="158">
        <v>196</v>
      </c>
      <c r="P52" s="158">
        <v>195</v>
      </c>
      <c r="Q52" s="158">
        <v>196</v>
      </c>
      <c r="R52" s="158">
        <v>199</v>
      </c>
      <c r="S52" s="158">
        <v>199</v>
      </c>
      <c r="T52" s="158">
        <v>195</v>
      </c>
      <c r="U52" s="158">
        <v>194</v>
      </c>
      <c r="V52" s="158">
        <v>192</v>
      </c>
      <c r="W52" s="158">
        <v>186</v>
      </c>
      <c r="X52" s="158">
        <v>192</v>
      </c>
      <c r="Y52" s="158">
        <v>184</v>
      </c>
      <c r="Z52" s="158">
        <v>182</v>
      </c>
      <c r="AA52" s="158">
        <v>178</v>
      </c>
      <c r="AB52" s="158">
        <v>181</v>
      </c>
      <c r="AC52" s="158">
        <v>165</v>
      </c>
      <c r="AD52" s="158">
        <v>164</v>
      </c>
      <c r="AE52" s="158">
        <v>161</v>
      </c>
      <c r="AF52" s="158">
        <v>159</v>
      </c>
      <c r="AG52" s="158">
        <v>154</v>
      </c>
      <c r="AH52" s="158">
        <v>153</v>
      </c>
      <c r="AI52" s="158">
        <v>151</v>
      </c>
      <c r="AJ52" s="158">
        <v>145</v>
      </c>
      <c r="AK52" s="158">
        <v>143</v>
      </c>
      <c r="AL52" s="158">
        <v>139</v>
      </c>
      <c r="AM52" s="158">
        <v>133</v>
      </c>
      <c r="AN52" s="158">
        <v>134</v>
      </c>
      <c r="AO52" s="158">
        <v>133</v>
      </c>
      <c r="AP52" s="158">
        <v>124</v>
      </c>
      <c r="AQ52" s="158">
        <v>123</v>
      </c>
      <c r="AR52" s="609">
        <v>129</v>
      </c>
    </row>
    <row r="53" spans="1:44">
      <c r="A53" s="243" t="s">
        <v>807</v>
      </c>
      <c r="B53" s="158">
        <v>67</v>
      </c>
      <c r="C53" s="158"/>
      <c r="D53" s="158"/>
      <c r="E53" s="158"/>
      <c r="F53" s="158"/>
      <c r="G53" s="158">
        <v>100</v>
      </c>
      <c r="H53" s="158">
        <v>101</v>
      </c>
      <c r="I53" s="158">
        <v>105</v>
      </c>
      <c r="J53" s="158">
        <v>102</v>
      </c>
      <c r="K53" s="158">
        <v>109</v>
      </c>
      <c r="L53" s="158">
        <v>112</v>
      </c>
      <c r="M53" s="158">
        <v>115</v>
      </c>
      <c r="N53" s="158">
        <v>118</v>
      </c>
      <c r="O53" s="158">
        <v>118</v>
      </c>
      <c r="P53" s="158">
        <v>119</v>
      </c>
      <c r="Q53" s="158">
        <v>119</v>
      </c>
      <c r="R53" s="158">
        <v>119</v>
      </c>
      <c r="S53" s="158">
        <v>119</v>
      </c>
      <c r="T53" s="158">
        <v>121</v>
      </c>
      <c r="U53" s="158">
        <v>125</v>
      </c>
      <c r="V53" s="158">
        <v>120</v>
      </c>
      <c r="W53" s="158">
        <v>110</v>
      </c>
      <c r="X53" s="158">
        <v>115</v>
      </c>
      <c r="Y53" s="158">
        <v>117</v>
      </c>
      <c r="Z53" s="158">
        <v>118</v>
      </c>
      <c r="AA53" s="158">
        <v>121</v>
      </c>
      <c r="AB53" s="158">
        <v>120</v>
      </c>
      <c r="AC53" s="158">
        <v>118</v>
      </c>
      <c r="AD53" s="158">
        <v>115</v>
      </c>
      <c r="AE53" s="158">
        <v>113</v>
      </c>
      <c r="AF53" s="158">
        <v>113</v>
      </c>
      <c r="AG53" s="158">
        <v>113</v>
      </c>
      <c r="AH53" s="158">
        <v>108</v>
      </c>
      <c r="AI53" s="158">
        <v>105</v>
      </c>
      <c r="AJ53" s="158">
        <v>105</v>
      </c>
      <c r="AK53" s="158">
        <v>106</v>
      </c>
      <c r="AL53" s="158">
        <v>107</v>
      </c>
      <c r="AM53" s="158">
        <v>92</v>
      </c>
      <c r="AN53" s="158">
        <v>91</v>
      </c>
      <c r="AO53" s="158">
        <v>90</v>
      </c>
      <c r="AP53" s="158">
        <v>84</v>
      </c>
      <c r="AQ53" s="158">
        <v>83</v>
      </c>
      <c r="AR53" s="609">
        <v>85</v>
      </c>
    </row>
    <row r="54" spans="1:44">
      <c r="A54" s="243" t="s">
        <v>808</v>
      </c>
      <c r="B54" s="158">
        <v>602</v>
      </c>
      <c r="C54" s="158">
        <v>681</v>
      </c>
      <c r="D54" s="158">
        <v>682</v>
      </c>
      <c r="E54" s="158">
        <v>704</v>
      </c>
      <c r="F54" s="158">
        <v>710</v>
      </c>
      <c r="G54" s="158">
        <v>619</v>
      </c>
      <c r="H54" s="158">
        <v>628</v>
      </c>
      <c r="I54" s="158">
        <v>639</v>
      </c>
      <c r="J54" s="158">
        <v>640</v>
      </c>
      <c r="K54" s="158">
        <v>660</v>
      </c>
      <c r="L54" s="158">
        <v>673</v>
      </c>
      <c r="M54" s="158">
        <v>678</v>
      </c>
      <c r="N54" s="158">
        <v>671</v>
      </c>
      <c r="O54" s="158">
        <v>671</v>
      </c>
      <c r="P54" s="158">
        <v>643</v>
      </c>
      <c r="Q54" s="158">
        <v>651</v>
      </c>
      <c r="R54" s="158">
        <v>646</v>
      </c>
      <c r="S54" s="158">
        <v>646</v>
      </c>
      <c r="T54" s="158">
        <v>653</v>
      </c>
      <c r="U54" s="158">
        <v>647</v>
      </c>
      <c r="V54" s="158">
        <v>646</v>
      </c>
      <c r="W54" s="158">
        <v>623</v>
      </c>
      <c r="X54" s="158">
        <v>647</v>
      </c>
      <c r="Y54" s="158">
        <v>663</v>
      </c>
      <c r="Z54" s="158">
        <v>674</v>
      </c>
      <c r="AA54" s="158">
        <v>672</v>
      </c>
      <c r="AB54" s="158">
        <v>621</v>
      </c>
      <c r="AC54" s="158">
        <v>674</v>
      </c>
      <c r="AD54" s="158">
        <v>692</v>
      </c>
      <c r="AE54" s="158">
        <v>676</v>
      </c>
      <c r="AF54" s="158">
        <v>715</v>
      </c>
      <c r="AG54" s="158">
        <v>655</v>
      </c>
      <c r="AH54" s="158">
        <v>629</v>
      </c>
      <c r="AI54" s="158">
        <v>615</v>
      </c>
      <c r="AJ54" s="158">
        <v>596</v>
      </c>
      <c r="AK54" s="158">
        <v>578</v>
      </c>
      <c r="AL54" s="158">
        <v>565</v>
      </c>
      <c r="AM54" s="158">
        <v>559</v>
      </c>
      <c r="AN54" s="158">
        <v>559</v>
      </c>
      <c r="AO54" s="158">
        <v>547</v>
      </c>
      <c r="AP54" s="158">
        <v>544</v>
      </c>
      <c r="AQ54" s="158">
        <v>539</v>
      </c>
      <c r="AR54" s="609">
        <v>537</v>
      </c>
    </row>
    <row r="55" spans="1:44">
      <c r="A55" s="793" t="s">
        <v>810</v>
      </c>
      <c r="B55" s="794">
        <v>3165</v>
      </c>
      <c r="C55" s="794">
        <v>3254</v>
      </c>
      <c r="D55" s="794">
        <v>3321</v>
      </c>
      <c r="E55" s="794">
        <v>3414</v>
      </c>
      <c r="F55" s="794">
        <v>3495</v>
      </c>
      <c r="G55" s="794">
        <v>3574</v>
      </c>
      <c r="H55" s="794">
        <v>3670</v>
      </c>
      <c r="I55" s="794">
        <v>3724</v>
      </c>
      <c r="J55" s="794">
        <v>3818</v>
      </c>
      <c r="K55" s="794">
        <v>3818</v>
      </c>
      <c r="L55" s="794">
        <v>3951</v>
      </c>
      <c r="M55" s="794">
        <v>4009</v>
      </c>
      <c r="N55" s="794">
        <v>4036</v>
      </c>
      <c r="O55" s="794">
        <v>4081</v>
      </c>
      <c r="P55" s="794">
        <v>4077</v>
      </c>
      <c r="Q55" s="794">
        <v>4039</v>
      </c>
      <c r="R55" s="794">
        <v>4026</v>
      </c>
      <c r="S55" s="794">
        <v>4005</v>
      </c>
      <c r="T55" s="794">
        <v>4038</v>
      </c>
      <c r="U55" s="794">
        <v>4035</v>
      </c>
      <c r="V55" s="794">
        <v>4016</v>
      </c>
      <c r="W55" s="794">
        <v>3954</v>
      </c>
      <c r="X55" s="794">
        <v>4038</v>
      </c>
      <c r="Y55" s="794">
        <v>4005</v>
      </c>
      <c r="Z55" s="794">
        <v>3961</v>
      </c>
      <c r="AA55" s="794">
        <v>3962</v>
      </c>
      <c r="AB55" s="794">
        <v>3856</v>
      </c>
      <c r="AC55" s="794">
        <v>3892</v>
      </c>
      <c r="AD55" s="794">
        <v>3890</v>
      </c>
      <c r="AE55" s="794">
        <v>3790</v>
      </c>
      <c r="AF55" s="794">
        <v>3731</v>
      </c>
      <c r="AG55" s="794">
        <v>3685</v>
      </c>
      <c r="AH55" s="794">
        <v>3616</v>
      </c>
      <c r="AI55" s="794">
        <v>3549</v>
      </c>
      <c r="AJ55" s="794">
        <v>3482</v>
      </c>
      <c r="AK55" s="794">
        <v>3410</v>
      </c>
      <c r="AL55" s="794">
        <v>3365</v>
      </c>
      <c r="AM55" s="794">
        <v>3287</v>
      </c>
      <c r="AN55" s="794">
        <v>3268</v>
      </c>
      <c r="AO55" s="794">
        <v>3177</v>
      </c>
      <c r="AP55" s="794">
        <v>3154</v>
      </c>
      <c r="AQ55" s="794">
        <v>3113</v>
      </c>
      <c r="AR55" s="795">
        <v>3089</v>
      </c>
    </row>
    <row r="56" spans="1:44">
      <c r="A56" s="869"/>
      <c r="B56" s="785"/>
      <c r="C56" s="785"/>
      <c r="D56" s="785"/>
      <c r="E56" s="785"/>
      <c r="F56" s="785"/>
      <c r="G56" s="785"/>
      <c r="H56" s="785"/>
      <c r="I56" s="785"/>
      <c r="J56" s="785"/>
      <c r="K56" s="785"/>
      <c r="L56" s="785"/>
      <c r="M56" s="785"/>
      <c r="N56" s="785"/>
      <c r="O56" s="785"/>
      <c r="P56" s="785"/>
      <c r="Q56" s="785"/>
      <c r="R56" s="785"/>
      <c r="S56" s="785"/>
      <c r="T56" s="785"/>
      <c r="U56" s="785"/>
      <c r="V56" s="785"/>
      <c r="W56" s="785"/>
      <c r="X56" s="785"/>
      <c r="Y56" s="785"/>
      <c r="Z56" s="785"/>
      <c r="AA56" s="785"/>
      <c r="AB56" s="785"/>
      <c r="AC56" s="785"/>
      <c r="AD56" s="785"/>
      <c r="AE56" s="785"/>
      <c r="AF56" s="785"/>
      <c r="AG56" s="785"/>
      <c r="AH56" s="785"/>
      <c r="AI56" s="785"/>
      <c r="AJ56" s="785"/>
      <c r="AK56" s="785"/>
      <c r="AL56" s="785"/>
      <c r="AM56" s="785"/>
      <c r="AN56" s="869"/>
      <c r="AO56" s="869"/>
      <c r="AP56" s="869"/>
      <c r="AQ56" s="869"/>
    </row>
    <row r="57" spans="1:44">
      <c r="A57" s="238" t="s">
        <v>811</v>
      </c>
      <c r="B57" s="785"/>
      <c r="C57" s="785"/>
      <c r="D57" s="785"/>
      <c r="E57" s="785"/>
      <c r="F57" s="785"/>
      <c r="G57" s="785"/>
      <c r="H57" s="785"/>
      <c r="I57" s="785"/>
      <c r="J57" s="785"/>
      <c r="K57" s="785"/>
      <c r="L57" s="785"/>
      <c r="M57" s="785"/>
      <c r="N57" s="785"/>
      <c r="O57" s="785"/>
      <c r="P57" s="785"/>
      <c r="Q57" s="785"/>
      <c r="R57" s="785"/>
      <c r="S57" s="785"/>
      <c r="T57" s="785"/>
      <c r="U57" s="785"/>
      <c r="V57" s="785"/>
      <c r="W57" s="785"/>
      <c r="X57" s="785"/>
      <c r="Y57" s="785"/>
      <c r="Z57" s="785"/>
      <c r="AA57" s="785"/>
      <c r="AB57" s="785"/>
      <c r="AC57" s="785"/>
      <c r="AD57" s="785"/>
      <c r="AE57" s="785"/>
      <c r="AF57" s="785"/>
      <c r="AG57" s="785"/>
      <c r="AH57" s="785"/>
      <c r="AI57" s="785"/>
      <c r="AJ57" s="785"/>
      <c r="AK57" s="785"/>
      <c r="AL57" s="785"/>
      <c r="AM57" s="785"/>
      <c r="AN57" s="869"/>
      <c r="AO57" s="869"/>
      <c r="AP57" s="869"/>
      <c r="AQ57" s="869"/>
    </row>
    <row r="58" spans="1:44">
      <c r="A58" s="238" t="s">
        <v>812</v>
      </c>
      <c r="B58" s="785"/>
      <c r="C58" s="785"/>
      <c r="D58" s="785"/>
      <c r="E58" s="785"/>
      <c r="F58" s="785"/>
      <c r="G58" s="785"/>
      <c r="H58" s="785"/>
      <c r="I58" s="785"/>
      <c r="J58" s="785"/>
      <c r="K58" s="785"/>
      <c r="L58" s="785"/>
      <c r="M58" s="785"/>
      <c r="N58" s="785"/>
      <c r="O58" s="785"/>
      <c r="P58" s="785"/>
      <c r="Q58" s="785"/>
      <c r="R58" s="785"/>
      <c r="S58" s="785"/>
      <c r="T58" s="785"/>
      <c r="U58" s="785"/>
      <c r="V58" s="785"/>
      <c r="W58" s="785"/>
      <c r="X58" s="785"/>
      <c r="Y58" s="785"/>
      <c r="Z58" s="785"/>
      <c r="AA58" s="785"/>
      <c r="AB58" s="785"/>
      <c r="AC58" s="785"/>
      <c r="AD58" s="785"/>
      <c r="AE58" s="785"/>
      <c r="AF58" s="785"/>
      <c r="AG58" s="785"/>
      <c r="AH58" s="785"/>
      <c r="AI58" s="785"/>
      <c r="AJ58" s="785"/>
      <c r="AK58" s="785"/>
      <c r="AL58" s="785"/>
      <c r="AM58" s="785"/>
      <c r="AN58" s="869"/>
      <c r="AO58" s="869"/>
      <c r="AP58" s="869"/>
      <c r="AQ58" s="869"/>
    </row>
    <row r="59" spans="1:44">
      <c r="A59" s="238" t="s">
        <v>813</v>
      </c>
      <c r="B59" s="869"/>
      <c r="C59" s="869"/>
      <c r="D59" s="869"/>
      <c r="E59" s="869"/>
      <c r="F59" s="869"/>
      <c r="G59" s="869"/>
      <c r="H59" s="869"/>
      <c r="I59" s="869"/>
      <c r="J59" s="869"/>
      <c r="K59" s="869"/>
      <c r="L59" s="869"/>
      <c r="M59" s="869"/>
      <c r="N59" s="869"/>
      <c r="O59" s="869"/>
      <c r="P59" s="869"/>
      <c r="Q59" s="869"/>
      <c r="R59" s="869"/>
      <c r="S59" s="869"/>
      <c r="T59" s="869"/>
      <c r="U59" s="869"/>
      <c r="V59" s="869"/>
      <c r="W59" s="869"/>
      <c r="X59" s="869"/>
      <c r="Y59" s="869"/>
      <c r="Z59" s="869"/>
      <c r="AA59" s="869"/>
      <c r="AB59" s="869"/>
      <c r="AC59" s="869"/>
      <c r="AD59" s="869"/>
      <c r="AE59" s="869"/>
      <c r="AF59" s="869"/>
      <c r="AG59" s="869"/>
      <c r="AH59" s="869"/>
      <c r="AI59" s="869"/>
      <c r="AJ59" s="869"/>
      <c r="AK59" s="869"/>
      <c r="AL59" s="869"/>
      <c r="AM59" s="869"/>
      <c r="AN59" s="869"/>
      <c r="AO59" s="869"/>
      <c r="AP59" s="869"/>
      <c r="AQ59" s="869"/>
    </row>
    <row r="60" spans="1:44">
      <c r="A60" s="815" t="s">
        <v>851</v>
      </c>
      <c r="B60" s="869"/>
      <c r="C60" s="869"/>
      <c r="D60" s="869"/>
      <c r="E60" s="869"/>
      <c r="F60" s="869"/>
      <c r="G60" s="869"/>
      <c r="H60" s="869"/>
      <c r="I60" s="869"/>
      <c r="J60" s="869"/>
      <c r="K60" s="869"/>
      <c r="L60" s="869"/>
      <c r="M60" s="869"/>
      <c r="N60" s="869"/>
      <c r="O60" s="869"/>
      <c r="P60" s="869"/>
      <c r="Q60" s="869"/>
      <c r="R60" s="869"/>
      <c r="S60" s="869"/>
      <c r="T60" s="869"/>
      <c r="U60" s="869"/>
      <c r="V60" s="869"/>
      <c r="W60" s="869"/>
      <c r="X60" s="869"/>
      <c r="Y60" s="869"/>
      <c r="Z60" s="869"/>
      <c r="AA60" s="869"/>
      <c r="AB60" s="869"/>
      <c r="AC60" s="869"/>
      <c r="AD60" s="869"/>
      <c r="AE60" s="869"/>
      <c r="AF60" s="869"/>
      <c r="AG60" s="869"/>
      <c r="AH60" s="869"/>
      <c r="AI60" s="869"/>
      <c r="AJ60" s="869"/>
      <c r="AK60" s="869"/>
      <c r="AL60" s="869"/>
      <c r="AM60" s="869"/>
      <c r="AN60" s="869"/>
      <c r="AO60" s="869"/>
      <c r="AP60" s="869"/>
      <c r="AQ60" s="86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A16"/>
  <sheetViews>
    <sheetView showGridLines="0" workbookViewId="0"/>
  </sheetViews>
  <sheetFormatPr baseColWidth="10" defaultColWidth="12" defaultRowHeight="15"/>
  <cols>
    <col min="1" max="1" width="47.1640625" style="685" customWidth="1"/>
    <col min="2" max="16384" width="12" style="685"/>
  </cols>
  <sheetData>
    <row r="1" spans="1:131">
      <c r="A1" s="684" t="s">
        <v>15</v>
      </c>
      <c r="DQ1" s="685" t="e">
        <f>SUM(#REF!)</f>
        <v>#REF!</v>
      </c>
      <c r="DR1" s="685" t="e">
        <f>SUM(#REF!)</f>
        <v>#REF!</v>
      </c>
      <c r="DS1" s="685" t="e">
        <f>SUM(#REF!)</f>
        <v>#REF!</v>
      </c>
      <c r="DT1" s="685" t="e">
        <f>SUM(#REF!)</f>
        <v>#REF!</v>
      </c>
      <c r="DU1" s="685" t="e">
        <f>SUM(#REF!)</f>
        <v>#REF!</v>
      </c>
      <c r="DV1" s="685" t="e">
        <f>SUM(#REF!)</f>
        <v>#REF!</v>
      </c>
      <c r="DW1" s="685" t="e">
        <f>SUM(#REF!)</f>
        <v>#REF!</v>
      </c>
      <c r="DX1" s="685" t="e">
        <f>SUM(#REF!)</f>
        <v>#REF!</v>
      </c>
      <c r="DY1" s="685" t="e">
        <f>SUM(#REF!)</f>
        <v>#REF!</v>
      </c>
      <c r="DZ1" s="685" t="e">
        <f>SUM(#REF!)</f>
        <v>#REF!</v>
      </c>
      <c r="EA1" s="685" t="e">
        <f>SUM(#REF!)</f>
        <v>#REF!</v>
      </c>
    </row>
    <row r="2" spans="1:131">
      <c r="A2" s="686"/>
      <c r="L2" s="11" t="s">
        <v>45</v>
      </c>
    </row>
    <row r="3" spans="1:131">
      <c r="A3" s="704"/>
      <c r="B3" s="687">
        <v>2011</v>
      </c>
      <c r="C3" s="687">
        <v>2012</v>
      </c>
      <c r="D3" s="687">
        <v>2013</v>
      </c>
      <c r="E3" s="687">
        <v>2014</v>
      </c>
      <c r="F3" s="687">
        <v>2015</v>
      </c>
      <c r="G3" s="687">
        <v>2016</v>
      </c>
      <c r="H3" s="687">
        <v>2017</v>
      </c>
      <c r="I3" s="687">
        <v>2018</v>
      </c>
      <c r="J3" s="687">
        <v>2019</v>
      </c>
      <c r="K3" s="687">
        <v>2020</v>
      </c>
      <c r="L3" s="688">
        <v>2021</v>
      </c>
    </row>
    <row r="4" spans="1:131">
      <c r="A4" s="705" t="s">
        <v>16</v>
      </c>
      <c r="B4" s="689">
        <v>171.04939999999999</v>
      </c>
      <c r="C4" s="689">
        <v>168.45772562169384</v>
      </c>
      <c r="D4" s="689">
        <v>169.21639386698985</v>
      </c>
      <c r="E4" s="689">
        <v>172.67018410765917</v>
      </c>
      <c r="F4" s="689">
        <v>178.20182998327186</v>
      </c>
      <c r="G4" s="689">
        <v>181.32327869903435</v>
      </c>
      <c r="H4" s="689">
        <v>185.05259274560916</v>
      </c>
      <c r="I4" s="689">
        <v>185.54280699179915</v>
      </c>
      <c r="J4" s="689">
        <v>189.07541621610625</v>
      </c>
      <c r="K4" s="689">
        <v>152.58029999999999</v>
      </c>
      <c r="L4" s="690">
        <v>182.0265</v>
      </c>
    </row>
    <row r="5" spans="1:131">
      <c r="A5" s="706" t="s">
        <v>17</v>
      </c>
      <c r="B5" s="691">
        <v>85.338999999999999</v>
      </c>
      <c r="C5" s="691">
        <v>83.835700000000003</v>
      </c>
      <c r="D5" s="691">
        <v>84.260199999999998</v>
      </c>
      <c r="E5" s="691">
        <v>87.263299999999987</v>
      </c>
      <c r="F5" s="691">
        <v>89.647499999999994</v>
      </c>
      <c r="G5" s="691">
        <v>92.301300000000012</v>
      </c>
      <c r="H5" s="691">
        <v>93.856999999999999</v>
      </c>
      <c r="I5" s="691">
        <v>94.975699999999989</v>
      </c>
      <c r="J5" s="691">
        <v>96.997</v>
      </c>
      <c r="K5" s="691">
        <v>75.785499999999985</v>
      </c>
      <c r="L5" s="692">
        <v>91.537800000000004</v>
      </c>
    </row>
    <row r="6" spans="1:131">
      <c r="A6" s="706" t="s">
        <v>18</v>
      </c>
      <c r="B6" s="691">
        <v>85.710399999999993</v>
      </c>
      <c r="C6" s="691">
        <v>84.622025621693837</v>
      </c>
      <c r="D6" s="691">
        <v>84.95619386698985</v>
      </c>
      <c r="E6" s="691">
        <v>85.406884107659195</v>
      </c>
      <c r="F6" s="691">
        <v>88.554329983271856</v>
      </c>
      <c r="G6" s="691">
        <v>89.021978699034349</v>
      </c>
      <c r="H6" s="691">
        <v>91.195592745609176</v>
      </c>
      <c r="I6" s="691">
        <v>90.567106991799164</v>
      </c>
      <c r="J6" s="691">
        <v>92.078416216106262</v>
      </c>
      <c r="K6" s="691">
        <v>76.794800000000009</v>
      </c>
      <c r="L6" s="692">
        <v>90.488700000000009</v>
      </c>
    </row>
    <row r="7" spans="1:131">
      <c r="A7" s="707" t="s">
        <v>19</v>
      </c>
      <c r="B7" s="691">
        <v>23.069200000000002</v>
      </c>
      <c r="C7" s="691">
        <v>22.731215847123821</v>
      </c>
      <c r="D7" s="691">
        <v>22.520557193175343</v>
      </c>
      <c r="E7" s="691">
        <v>22.779791613219778</v>
      </c>
      <c r="F7" s="691">
        <v>22.398676861264356</v>
      </c>
      <c r="G7" s="691">
        <v>21.920542306855342</v>
      </c>
      <c r="H7" s="691">
        <v>22.841721365829091</v>
      </c>
      <c r="I7" s="691">
        <v>22.39807801899482</v>
      </c>
      <c r="J7" s="691">
        <v>22.242919373746286</v>
      </c>
      <c r="K7" s="691">
        <v>17.3415</v>
      </c>
      <c r="L7" s="692">
        <v>19.794499999999999</v>
      </c>
    </row>
    <row r="8" spans="1:131">
      <c r="A8" s="708" t="s">
        <v>20</v>
      </c>
      <c r="B8" s="693">
        <v>194.11839999999995</v>
      </c>
      <c r="C8" s="693">
        <v>191.18894146881749</v>
      </c>
      <c r="D8" s="693">
        <v>191.7369425271919</v>
      </c>
      <c r="E8" s="693">
        <v>195.44997572087868</v>
      </c>
      <c r="F8" s="693">
        <v>200.6005068445362</v>
      </c>
      <c r="G8" s="693">
        <v>203.24382100588949</v>
      </c>
      <c r="H8" s="693">
        <v>207.89431411143823</v>
      </c>
      <c r="I8" s="693">
        <v>207.94088501079401</v>
      </c>
      <c r="J8" s="693">
        <v>211.31833558985255</v>
      </c>
      <c r="K8" s="693">
        <v>169.92179999999999</v>
      </c>
      <c r="L8" s="694">
        <v>201.821</v>
      </c>
    </row>
    <row r="9" spans="1:131">
      <c r="A9" s="709" t="s">
        <v>21</v>
      </c>
      <c r="B9" s="695">
        <v>386.54270591206489</v>
      </c>
      <c r="C9" s="695">
        <v>392.68107414624103</v>
      </c>
      <c r="D9" s="695">
        <v>395.74199930860061</v>
      </c>
      <c r="E9" s="695">
        <v>400.26922331098456</v>
      </c>
      <c r="F9" s="695">
        <v>403.296015976685</v>
      </c>
      <c r="G9" s="695">
        <v>410.4527589502768</v>
      </c>
      <c r="H9" s="695">
        <v>412.0142511567775</v>
      </c>
      <c r="I9" s="695">
        <v>412.2185257991398</v>
      </c>
      <c r="J9" s="695">
        <v>405.38088064252793</v>
      </c>
      <c r="K9" s="695">
        <v>354.63230261757008</v>
      </c>
      <c r="L9" s="696">
        <v>360.44554141173057</v>
      </c>
      <c r="M9" s="697"/>
      <c r="N9" s="697"/>
    </row>
    <row r="10" spans="1:131">
      <c r="A10" s="710" t="s">
        <v>22</v>
      </c>
      <c r="B10" s="698">
        <v>580.66110591206484</v>
      </c>
      <c r="C10" s="698">
        <v>583.87001561505849</v>
      </c>
      <c r="D10" s="698">
        <v>587.47894183579251</v>
      </c>
      <c r="E10" s="698">
        <v>595.71919903186324</v>
      </c>
      <c r="F10" s="698">
        <v>603.8965228212212</v>
      </c>
      <c r="G10" s="698">
        <v>613.69657995616626</v>
      </c>
      <c r="H10" s="698">
        <v>619.90856526821574</v>
      </c>
      <c r="I10" s="698">
        <v>620.15941080993377</v>
      </c>
      <c r="J10" s="698">
        <v>616.69988064252789</v>
      </c>
      <c r="K10" s="698">
        <v>524.55410261757004</v>
      </c>
      <c r="L10" s="699">
        <v>562.2665414117306</v>
      </c>
    </row>
    <row r="11" spans="1:131">
      <c r="B11" s="700"/>
      <c r="C11" s="700"/>
      <c r="D11" s="700"/>
      <c r="E11" s="700"/>
      <c r="F11" s="700"/>
      <c r="G11" s="700"/>
      <c r="H11" s="700"/>
      <c r="I11" s="700"/>
      <c r="J11" s="700"/>
      <c r="K11" s="701"/>
      <c r="L11" s="701"/>
    </row>
    <row r="12" spans="1:131">
      <c r="A12" s="813" t="s">
        <v>38</v>
      </c>
    </row>
    <row r="13" spans="1:131">
      <c r="A13" s="814" t="s">
        <v>23</v>
      </c>
    </row>
    <row r="14" spans="1:131">
      <c r="A14" s="814" t="s">
        <v>24</v>
      </c>
    </row>
    <row r="15" spans="1:131">
      <c r="A15" s="811" t="s">
        <v>817</v>
      </c>
    </row>
    <row r="16" spans="1:131">
      <c r="J16" s="697"/>
      <c r="K16" s="697"/>
      <c r="L16" s="697"/>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Q38"/>
  <sheetViews>
    <sheetView showGridLines="0" workbookViewId="0">
      <pane xSplit="1" topLeftCell="T1" activePane="topRight" state="frozen"/>
      <selection activeCell="A38" sqref="A38"/>
      <selection pane="topRight"/>
    </sheetView>
  </sheetViews>
  <sheetFormatPr baseColWidth="10" defaultColWidth="13.33203125" defaultRowHeight="11.25"/>
  <cols>
    <col min="1" max="1" width="48.83203125" style="7" customWidth="1"/>
    <col min="2" max="30" width="8" style="7" customWidth="1"/>
    <col min="31" max="31" width="8.6640625" style="7" customWidth="1"/>
    <col min="32" max="32" width="8" style="17" customWidth="1"/>
    <col min="33" max="33" width="7" style="7" customWidth="1"/>
    <col min="34" max="16384" width="13.33203125" style="7"/>
  </cols>
  <sheetData>
    <row r="1" spans="1:43" ht="12.75">
      <c r="A1" s="8" t="s">
        <v>36</v>
      </c>
      <c r="AF1" s="7"/>
    </row>
    <row r="2" spans="1:43" s="9" customFormat="1">
      <c r="B2" s="15"/>
      <c r="H2" s="15"/>
      <c r="AG2" s="11" t="s">
        <v>46</v>
      </c>
    </row>
    <row r="3" spans="1:43" s="13" customFormat="1">
      <c r="A3" s="51"/>
      <c r="B3" s="630">
        <v>1990</v>
      </c>
      <c r="C3" s="631">
        <v>1991</v>
      </c>
      <c r="D3" s="631">
        <v>1992</v>
      </c>
      <c r="E3" s="631">
        <v>1993</v>
      </c>
      <c r="F3" s="631">
        <v>1994</v>
      </c>
      <c r="G3" s="631">
        <v>1995</v>
      </c>
      <c r="H3" s="19">
        <v>1996</v>
      </c>
      <c r="I3" s="19">
        <v>1997</v>
      </c>
      <c r="J3" s="19">
        <v>1998</v>
      </c>
      <c r="K3" s="19">
        <v>1999</v>
      </c>
      <c r="L3" s="19">
        <v>2000</v>
      </c>
      <c r="M3" s="631">
        <v>2001</v>
      </c>
      <c r="N3" s="631">
        <v>2002</v>
      </c>
      <c r="O3" s="631">
        <v>2003</v>
      </c>
      <c r="P3" s="19">
        <v>2004</v>
      </c>
      <c r="Q3" s="19">
        <v>2005</v>
      </c>
      <c r="R3" s="19">
        <v>2006</v>
      </c>
      <c r="S3" s="19">
        <v>2007</v>
      </c>
      <c r="T3" s="19">
        <v>2008</v>
      </c>
      <c r="U3" s="631">
        <v>2009</v>
      </c>
      <c r="V3" s="631">
        <v>2010</v>
      </c>
      <c r="W3" s="631">
        <v>2011</v>
      </c>
      <c r="X3" s="19">
        <v>2012</v>
      </c>
      <c r="Y3" s="19">
        <v>2013</v>
      </c>
      <c r="Z3" s="19">
        <v>2014</v>
      </c>
      <c r="AA3" s="19">
        <v>2015</v>
      </c>
      <c r="AB3" s="19">
        <v>2016</v>
      </c>
      <c r="AC3" s="631">
        <v>2017</v>
      </c>
      <c r="AD3" s="631">
        <v>2018</v>
      </c>
      <c r="AE3" s="631">
        <v>2019</v>
      </c>
      <c r="AF3" s="631">
        <v>2020</v>
      </c>
      <c r="AG3" s="643">
        <v>2021</v>
      </c>
    </row>
    <row r="4" spans="1:43">
      <c r="A4" s="43" t="s">
        <v>39</v>
      </c>
      <c r="B4" s="34">
        <v>23280</v>
      </c>
      <c r="C4" s="34">
        <v>23680</v>
      </c>
      <c r="D4" s="34">
        <v>23916</v>
      </c>
      <c r="E4" s="34">
        <v>24203</v>
      </c>
      <c r="F4" s="34">
        <v>24642.5</v>
      </c>
      <c r="G4" s="34">
        <v>25000</v>
      </c>
      <c r="H4" s="34">
        <v>25300</v>
      </c>
      <c r="I4" s="34">
        <v>25795</v>
      </c>
      <c r="J4" s="34">
        <v>26450</v>
      </c>
      <c r="K4" s="34">
        <v>27145</v>
      </c>
      <c r="L4" s="34">
        <v>27925.910356574794</v>
      </c>
      <c r="M4" s="34">
        <v>28706.825209946135</v>
      </c>
      <c r="N4" s="34">
        <v>29444.200204198205</v>
      </c>
      <c r="O4" s="34">
        <v>30076.111348233855</v>
      </c>
      <c r="P4" s="34">
        <v>30661.517047313802</v>
      </c>
      <c r="Q4" s="34">
        <v>31157.075206305497</v>
      </c>
      <c r="R4" s="34">
        <v>31644.310045862054</v>
      </c>
      <c r="S4" s="34">
        <v>32196.747014766857</v>
      </c>
      <c r="T4" s="34">
        <v>32686.657808830401</v>
      </c>
      <c r="U4" s="34">
        <v>33136.306424996976</v>
      </c>
      <c r="V4" s="34">
        <v>33646.955767451182</v>
      </c>
      <c r="W4" s="34">
        <v>34196.491010563448</v>
      </c>
      <c r="X4" s="34">
        <v>34646.613062640878</v>
      </c>
      <c r="Y4" s="34">
        <v>34986.117032719783</v>
      </c>
      <c r="Z4" s="34">
        <v>35507.045076574766</v>
      </c>
      <c r="AA4" s="34">
        <v>36021.4709888496</v>
      </c>
      <c r="AB4" s="34">
        <v>36538.360800235117</v>
      </c>
      <c r="AC4" s="34">
        <v>37058.760598969915</v>
      </c>
      <c r="AD4" s="34">
        <v>37321.089049871502</v>
      </c>
      <c r="AE4" s="34">
        <v>37548.734020812553</v>
      </c>
      <c r="AF4" s="34">
        <v>37492.010511023684</v>
      </c>
      <c r="AG4" s="35">
        <v>37879.57956359753</v>
      </c>
    </row>
    <row r="5" spans="1:43">
      <c r="A5" s="44" t="s">
        <v>52</v>
      </c>
      <c r="B5" s="40">
        <v>3520</v>
      </c>
      <c r="C5" s="40">
        <v>4025</v>
      </c>
      <c r="D5" s="40">
        <v>4576</v>
      </c>
      <c r="E5" s="40">
        <v>5206</v>
      </c>
      <c r="F5" s="40">
        <v>5921</v>
      </c>
      <c r="G5" s="40">
        <v>6622</v>
      </c>
      <c r="H5" s="40">
        <v>7204</v>
      </c>
      <c r="I5" s="40">
        <v>7750</v>
      </c>
      <c r="J5" s="40">
        <v>8319</v>
      </c>
      <c r="K5" s="40">
        <v>8935</v>
      </c>
      <c r="L5" s="40">
        <v>9711.0189154213367</v>
      </c>
      <c r="M5" s="40">
        <v>10631.779371636088</v>
      </c>
      <c r="N5" s="40">
        <v>11679.055708436104</v>
      </c>
      <c r="O5" s="40">
        <v>12744.060224521356</v>
      </c>
      <c r="P5" s="40">
        <v>13790.346199246522</v>
      </c>
      <c r="Q5" s="40">
        <v>14776.386903456239</v>
      </c>
      <c r="R5" s="40">
        <v>15744.526214899523</v>
      </c>
      <c r="S5" s="40">
        <v>16740.892641141079</v>
      </c>
      <c r="T5" s="40">
        <v>17774.197669796748</v>
      </c>
      <c r="U5" s="40">
        <v>18784.832830300034</v>
      </c>
      <c r="V5" s="40">
        <v>19744.185043696507</v>
      </c>
      <c r="W5" s="40">
        <v>20717.129935216442</v>
      </c>
      <c r="X5" s="40">
        <v>21596.512803366895</v>
      </c>
      <c r="Y5" s="40">
        <v>22169.660135484948</v>
      </c>
      <c r="Z5" s="40">
        <v>22712.79956420109</v>
      </c>
      <c r="AA5" s="40">
        <v>23099.098773149177</v>
      </c>
      <c r="AB5" s="40">
        <v>23313.307885641316</v>
      </c>
      <c r="AC5" s="40">
        <v>23371.095534652424</v>
      </c>
      <c r="AD5" s="40">
        <v>23048.641987459621</v>
      </c>
      <c r="AE5" s="40">
        <v>22557.257554847845</v>
      </c>
      <c r="AF5" s="40">
        <v>21934.896203548415</v>
      </c>
      <c r="AG5" s="41">
        <v>21477.487946593166</v>
      </c>
    </row>
    <row r="6" spans="1:43">
      <c r="A6" s="45" t="s">
        <v>55</v>
      </c>
      <c r="B6" s="29"/>
      <c r="C6" s="29"/>
      <c r="D6" s="29"/>
      <c r="E6" s="29"/>
      <c r="F6" s="29"/>
      <c r="G6" s="29"/>
      <c r="H6" s="29"/>
      <c r="I6" s="29"/>
      <c r="J6" s="29"/>
      <c r="K6" s="29"/>
      <c r="L6" s="29"/>
      <c r="M6" s="29"/>
      <c r="N6" s="29"/>
      <c r="O6" s="29"/>
      <c r="P6" s="29"/>
      <c r="Q6" s="29"/>
      <c r="R6" s="29"/>
      <c r="S6" s="29"/>
      <c r="T6" s="29"/>
      <c r="U6" s="29"/>
      <c r="V6" s="29"/>
      <c r="W6" s="29"/>
      <c r="X6" s="28">
        <v>21592.663854901806</v>
      </c>
      <c r="Y6" s="28">
        <v>22153.240804863741</v>
      </c>
      <c r="Z6" s="28">
        <v>22684.73295948172</v>
      </c>
      <c r="AA6" s="28">
        <v>23057.883635255192</v>
      </c>
      <c r="AB6" s="28">
        <v>23259.254826039531</v>
      </c>
      <c r="AC6" s="28">
        <v>23315.952851644892</v>
      </c>
      <c r="AD6" s="28">
        <v>22993.246889637885</v>
      </c>
      <c r="AE6" s="28">
        <v>22498.276466672331</v>
      </c>
      <c r="AF6" s="28">
        <v>21860.70007863122</v>
      </c>
      <c r="AG6" s="33">
        <v>21366.351705863519</v>
      </c>
    </row>
    <row r="7" spans="1:43">
      <c r="A7" s="45" t="s">
        <v>56</v>
      </c>
      <c r="B7" s="29"/>
      <c r="C7" s="29"/>
      <c r="D7" s="29"/>
      <c r="E7" s="29"/>
      <c r="F7" s="29"/>
      <c r="G7" s="29"/>
      <c r="H7" s="29"/>
      <c r="I7" s="29"/>
      <c r="J7" s="29"/>
      <c r="K7" s="29"/>
      <c r="L7" s="29"/>
      <c r="M7" s="29"/>
      <c r="N7" s="29"/>
      <c r="O7" s="29"/>
      <c r="P7" s="29"/>
      <c r="Q7" s="29"/>
      <c r="R7" s="29"/>
      <c r="S7" s="29"/>
      <c r="T7" s="29"/>
      <c r="U7" s="29"/>
      <c r="V7" s="29"/>
      <c r="W7" s="29"/>
      <c r="X7" s="28">
        <v>3.5621740799789849</v>
      </c>
      <c r="Y7" s="28">
        <v>15.965991512751039</v>
      </c>
      <c r="Z7" s="28">
        <v>27.437207610919245</v>
      </c>
      <c r="AA7" s="28">
        <v>40.577010606256444</v>
      </c>
      <c r="AB7" s="28">
        <v>53.332232670431672</v>
      </c>
      <c r="AC7" s="28">
        <v>54.166721597191497</v>
      </c>
      <c r="AD7" s="28">
        <v>54.17732887816048</v>
      </c>
      <c r="AE7" s="28">
        <v>57.430243285778126</v>
      </c>
      <c r="AF7" s="28">
        <v>71.92148902681015</v>
      </c>
      <c r="AG7" s="33">
        <v>103.80661465231326</v>
      </c>
    </row>
    <row r="8" spans="1:43">
      <c r="A8" s="45" t="s">
        <v>57</v>
      </c>
      <c r="B8" s="29"/>
      <c r="C8" s="29"/>
      <c r="D8" s="29"/>
      <c r="E8" s="29"/>
      <c r="F8" s="29"/>
      <c r="G8" s="29"/>
      <c r="H8" s="29"/>
      <c r="I8" s="29"/>
      <c r="J8" s="29"/>
      <c r="K8" s="29"/>
      <c r="L8" s="29"/>
      <c r="M8" s="29"/>
      <c r="N8" s="29"/>
      <c r="O8" s="29"/>
      <c r="P8" s="29"/>
      <c r="Q8" s="29"/>
      <c r="R8" s="29"/>
      <c r="S8" s="29"/>
      <c r="T8" s="29"/>
      <c r="U8" s="29"/>
      <c r="V8" s="29"/>
      <c r="W8" s="29"/>
      <c r="X8" s="28">
        <v>0.28677438510856779</v>
      </c>
      <c r="Y8" s="28">
        <v>0.45333910846058673</v>
      </c>
      <c r="Z8" s="28">
        <v>0.6293971084500749</v>
      </c>
      <c r="AA8" s="28">
        <v>0.63812728773103811</v>
      </c>
      <c r="AB8" s="28">
        <v>0.72082693135495757</v>
      </c>
      <c r="AC8" s="28">
        <v>0.97596141033889583</v>
      </c>
      <c r="AD8" s="28">
        <v>1.2177689435786587</v>
      </c>
      <c r="AE8" s="28">
        <v>1.5508448897329052</v>
      </c>
      <c r="AF8" s="28">
        <v>2.274635890385623</v>
      </c>
      <c r="AG8" s="33">
        <v>7.3296260773352948</v>
      </c>
    </row>
    <row r="9" spans="1:43">
      <c r="A9" s="46" t="s">
        <v>49</v>
      </c>
      <c r="B9" s="634">
        <v>19760</v>
      </c>
      <c r="C9" s="634">
        <v>19655</v>
      </c>
      <c r="D9" s="634">
        <v>19340</v>
      </c>
      <c r="E9" s="634">
        <v>18997</v>
      </c>
      <c r="F9" s="634">
        <v>18721.5</v>
      </c>
      <c r="G9" s="634">
        <v>18378</v>
      </c>
      <c r="H9" s="634">
        <v>18096</v>
      </c>
      <c r="I9" s="634">
        <v>18045</v>
      </c>
      <c r="J9" s="634">
        <v>18131</v>
      </c>
      <c r="K9" s="634">
        <v>18210</v>
      </c>
      <c r="L9" s="634">
        <v>18214.891441153457</v>
      </c>
      <c r="M9" s="634">
        <v>18075.045838310049</v>
      </c>
      <c r="N9" s="634">
        <v>17765.144495762099</v>
      </c>
      <c r="O9" s="634">
        <v>17332.051123712503</v>
      </c>
      <c r="P9" s="634">
        <v>16871.170848067279</v>
      </c>
      <c r="Q9" s="634">
        <v>16380.688302849258</v>
      </c>
      <c r="R9" s="634">
        <v>15899.783830962529</v>
      </c>
      <c r="S9" s="634">
        <v>15455.85437362578</v>
      </c>
      <c r="T9" s="634">
        <v>14912.460139033654</v>
      </c>
      <c r="U9" s="634">
        <v>14351.473594696938</v>
      </c>
      <c r="V9" s="634">
        <v>13902.770723754671</v>
      </c>
      <c r="W9" s="634">
        <v>13479.361075347009</v>
      </c>
      <c r="X9" s="634">
        <v>13050.100259273981</v>
      </c>
      <c r="Y9" s="634">
        <v>12816.456897234835</v>
      </c>
      <c r="Z9" s="634">
        <v>12794.245512373675</v>
      </c>
      <c r="AA9" s="634">
        <v>12922.372215700425</v>
      </c>
      <c r="AB9" s="634">
        <v>13225.052914593802</v>
      </c>
      <c r="AC9" s="634">
        <v>13687.665064317491</v>
      </c>
      <c r="AD9" s="634">
        <v>14272.447062411882</v>
      </c>
      <c r="AE9" s="634">
        <v>14991.476465964712</v>
      </c>
      <c r="AF9" s="634">
        <v>15557.114307475276</v>
      </c>
      <c r="AG9" s="635">
        <v>16402.091617004364</v>
      </c>
    </row>
    <row r="10" spans="1:43">
      <c r="A10" s="50" t="s">
        <v>58</v>
      </c>
      <c r="B10" s="29"/>
      <c r="C10" s="29"/>
      <c r="D10" s="29"/>
      <c r="E10" s="29"/>
      <c r="F10" s="29"/>
      <c r="G10" s="29"/>
      <c r="H10" s="29"/>
      <c r="I10" s="29"/>
      <c r="J10" s="29"/>
      <c r="K10" s="29"/>
      <c r="L10" s="29"/>
      <c r="M10" s="29"/>
      <c r="N10" s="29"/>
      <c r="O10" s="29"/>
      <c r="P10" s="29"/>
      <c r="Q10" s="29"/>
      <c r="R10" s="29"/>
      <c r="S10" s="29"/>
      <c r="T10" s="29"/>
      <c r="U10" s="29"/>
      <c r="V10" s="29"/>
      <c r="W10" s="29"/>
      <c r="X10" s="667">
        <v>12800.285381532462</v>
      </c>
      <c r="Y10" s="667">
        <v>12546.724048974153</v>
      </c>
      <c r="Z10" s="667">
        <v>12493.664575417448</v>
      </c>
      <c r="AA10" s="667">
        <v>12579.45950116996</v>
      </c>
      <c r="AB10" s="667">
        <v>12826.287408575277</v>
      </c>
      <c r="AC10" s="667">
        <v>13213.414072489397</v>
      </c>
      <c r="AD10" s="667">
        <v>13696.665270439093</v>
      </c>
      <c r="AE10" s="667">
        <v>14292.482462603581</v>
      </c>
      <c r="AF10" s="667">
        <v>14662.747109373398</v>
      </c>
      <c r="AG10" s="668">
        <v>15037.463512116654</v>
      </c>
    </row>
    <row r="11" spans="1:43">
      <c r="A11" s="50" t="s">
        <v>59</v>
      </c>
      <c r="B11" s="29"/>
      <c r="C11" s="29"/>
      <c r="D11" s="29"/>
      <c r="E11" s="29"/>
      <c r="F11" s="29"/>
      <c r="G11" s="29"/>
      <c r="H11" s="29"/>
      <c r="I11" s="29"/>
      <c r="J11" s="29"/>
      <c r="K11" s="29"/>
      <c r="L11" s="29"/>
      <c r="M11" s="29"/>
      <c r="N11" s="29"/>
      <c r="O11" s="29"/>
      <c r="P11" s="29"/>
      <c r="Q11" s="29"/>
      <c r="R11" s="29"/>
      <c r="S11" s="29"/>
      <c r="T11" s="29"/>
      <c r="U11" s="29"/>
      <c r="V11" s="29"/>
      <c r="W11" s="29"/>
      <c r="X11" s="667">
        <v>15.113349167679475</v>
      </c>
      <c r="Y11" s="667">
        <v>39.506069050715041</v>
      </c>
      <c r="Z11" s="667">
        <v>71.395299815118236</v>
      </c>
      <c r="AA11" s="667">
        <v>103.59333456997169</v>
      </c>
      <c r="AB11" s="667">
        <v>140.08593135817566</v>
      </c>
      <c r="AC11" s="667">
        <v>194.46399693532771</v>
      </c>
      <c r="AD11" s="667">
        <v>269.46432331722264</v>
      </c>
      <c r="AE11" s="667">
        <v>356.25868715496483</v>
      </c>
      <c r="AF11" s="667">
        <v>458.10322442303845</v>
      </c>
      <c r="AG11" s="668">
        <v>666.36349319288331</v>
      </c>
    </row>
    <row r="12" spans="1:43">
      <c r="A12" s="50" t="s">
        <v>60</v>
      </c>
      <c r="B12" s="29"/>
      <c r="C12" s="29"/>
      <c r="D12" s="29"/>
      <c r="E12" s="29"/>
      <c r="F12" s="29"/>
      <c r="G12" s="29"/>
      <c r="H12" s="29"/>
      <c r="I12" s="29"/>
      <c r="J12" s="29"/>
      <c r="K12" s="29"/>
      <c r="L12" s="29"/>
      <c r="M12" s="29"/>
      <c r="N12" s="29"/>
      <c r="O12" s="29"/>
      <c r="P12" s="29"/>
      <c r="Q12" s="29"/>
      <c r="R12" s="29"/>
      <c r="S12" s="29"/>
      <c r="T12" s="29"/>
      <c r="U12" s="29"/>
      <c r="V12" s="29"/>
      <c r="W12" s="29"/>
      <c r="X12" s="667">
        <v>29.933453829670661</v>
      </c>
      <c r="Y12" s="667">
        <v>30.082453843653706</v>
      </c>
      <c r="Z12" s="667">
        <v>30.044355555928995</v>
      </c>
      <c r="AA12" s="667">
        <v>32.553832937246156</v>
      </c>
      <c r="AB12" s="667">
        <v>38.627880522261719</v>
      </c>
      <c r="AC12" s="667">
        <v>46.307100820695091</v>
      </c>
      <c r="AD12" s="667">
        <v>58.955528537821259</v>
      </c>
      <c r="AE12" s="667">
        <v>72.73654072515312</v>
      </c>
      <c r="AF12" s="667">
        <v>106.0107674415999</v>
      </c>
      <c r="AG12" s="668">
        <v>215.10721436549625</v>
      </c>
    </row>
    <row r="13" spans="1:43">
      <c r="A13" s="50" t="s">
        <v>61</v>
      </c>
      <c r="B13" s="29"/>
      <c r="C13" s="29"/>
      <c r="D13" s="29"/>
      <c r="E13" s="29"/>
      <c r="F13" s="29"/>
      <c r="G13" s="29"/>
      <c r="H13" s="29"/>
      <c r="I13" s="29"/>
      <c r="J13" s="29"/>
      <c r="K13" s="29"/>
      <c r="L13" s="29"/>
      <c r="M13" s="29"/>
      <c r="N13" s="29"/>
      <c r="O13" s="29"/>
      <c r="P13" s="29"/>
      <c r="Q13" s="29"/>
      <c r="R13" s="29"/>
      <c r="S13" s="29"/>
      <c r="T13" s="29"/>
      <c r="U13" s="29"/>
      <c r="V13" s="29"/>
      <c r="W13" s="29"/>
      <c r="X13" s="667">
        <v>195.89955810178594</v>
      </c>
      <c r="Y13" s="667">
        <v>184.8304354164294</v>
      </c>
      <c r="Z13" s="667">
        <v>176.43304346832872</v>
      </c>
      <c r="AA13" s="667">
        <v>172.10025961131956</v>
      </c>
      <c r="AB13" s="667">
        <v>167.05541888073105</v>
      </c>
      <c r="AC13" s="667">
        <v>160.15984425125444</v>
      </c>
      <c r="AD13" s="667">
        <v>153.78681697025601</v>
      </c>
      <c r="AE13" s="667">
        <v>147.53208360559631</v>
      </c>
      <c r="AF13" s="667">
        <v>145.1963581695201</v>
      </c>
      <c r="AG13" s="668">
        <v>171.85120106916131</v>
      </c>
    </row>
    <row r="14" spans="1:43">
      <c r="A14" s="50" t="s">
        <v>726</v>
      </c>
      <c r="B14" s="29"/>
      <c r="C14" s="29"/>
      <c r="D14" s="29"/>
      <c r="E14" s="29"/>
      <c r="F14" s="29"/>
      <c r="G14" s="29"/>
      <c r="H14" s="29"/>
      <c r="I14" s="29"/>
      <c r="J14" s="29"/>
      <c r="K14" s="29"/>
      <c r="L14" s="29"/>
      <c r="M14" s="29"/>
      <c r="N14" s="29"/>
      <c r="O14" s="29"/>
      <c r="P14" s="29"/>
      <c r="Q14" s="29"/>
      <c r="R14" s="29"/>
      <c r="S14" s="29"/>
      <c r="T14" s="29"/>
      <c r="U14" s="29"/>
      <c r="V14" s="29"/>
      <c r="W14" s="29"/>
      <c r="X14" s="667">
        <v>8.8685166423829287</v>
      </c>
      <c r="Y14" s="667">
        <v>15.313889949884526</v>
      </c>
      <c r="Z14" s="667">
        <v>22.708238116850708</v>
      </c>
      <c r="AA14" s="667">
        <v>34.665287411927267</v>
      </c>
      <c r="AB14" s="667">
        <v>52.996275257355876</v>
      </c>
      <c r="AC14" s="667">
        <v>73.320049820816649</v>
      </c>
      <c r="AD14" s="667">
        <v>93.575123147489592</v>
      </c>
      <c r="AE14" s="667">
        <v>122.46669187541676</v>
      </c>
      <c r="AF14" s="667">
        <v>185.05684806771899</v>
      </c>
      <c r="AG14" s="668">
        <v>311.30619626016886</v>
      </c>
      <c r="AJ14" s="669"/>
      <c r="AK14" s="669"/>
      <c r="AL14" s="669"/>
      <c r="AM14" s="669"/>
      <c r="AN14" s="669"/>
      <c r="AO14" s="669"/>
      <c r="AP14" s="669"/>
      <c r="AQ14" s="669"/>
    </row>
    <row r="15" spans="1:43">
      <c r="A15" s="43" t="s">
        <v>40</v>
      </c>
      <c r="B15" s="636">
        <v>4222.5</v>
      </c>
      <c r="C15" s="636">
        <v>4347.5</v>
      </c>
      <c r="D15" s="636">
        <v>4409</v>
      </c>
      <c r="E15" s="636">
        <v>4441</v>
      </c>
      <c r="F15" s="636">
        <v>4495</v>
      </c>
      <c r="G15" s="636">
        <v>4555</v>
      </c>
      <c r="H15" s="636">
        <v>4606</v>
      </c>
      <c r="I15" s="636">
        <v>4698.3703265018548</v>
      </c>
      <c r="J15" s="636">
        <v>4825.3195521138359</v>
      </c>
      <c r="K15" s="636">
        <v>4939.3298842361182</v>
      </c>
      <c r="L15" s="636">
        <v>4859.1228638295706</v>
      </c>
      <c r="M15" s="636">
        <v>4898.1174030068587</v>
      </c>
      <c r="N15" s="636">
        <v>4944.7041550229687</v>
      </c>
      <c r="O15" s="636">
        <v>4978.4356827655029</v>
      </c>
      <c r="P15" s="636">
        <v>5012.0869538697707</v>
      </c>
      <c r="Q15" s="636">
        <v>5043.5864943215602</v>
      </c>
      <c r="R15" s="636">
        <v>5076.2904607726305</v>
      </c>
      <c r="S15" s="636">
        <v>5119.0149321516046</v>
      </c>
      <c r="T15" s="636">
        <v>5155.9694954204606</v>
      </c>
      <c r="U15" s="636">
        <v>5182.363901741368</v>
      </c>
      <c r="V15" s="636">
        <v>5221.075222244478</v>
      </c>
      <c r="W15" s="636">
        <v>5280.5115720432232</v>
      </c>
      <c r="X15" s="636">
        <v>5295.6045870985317</v>
      </c>
      <c r="Y15" s="636">
        <v>5430.3343558111856</v>
      </c>
      <c r="Z15" s="636">
        <v>5585.3535423109497</v>
      </c>
      <c r="AA15" s="636">
        <v>5676.203017464064</v>
      </c>
      <c r="AB15" s="636">
        <v>5770.7285637053637</v>
      </c>
      <c r="AC15" s="636">
        <v>5905.8251667411778</v>
      </c>
      <c r="AD15" s="636">
        <v>6016.3430764482991</v>
      </c>
      <c r="AE15" s="636">
        <v>5930.384221321814</v>
      </c>
      <c r="AF15" s="636">
        <v>5856.940352966375</v>
      </c>
      <c r="AG15" s="637">
        <v>5976.6656523813153</v>
      </c>
    </row>
    <row r="16" spans="1:43">
      <c r="A16" s="47" t="s">
        <v>52</v>
      </c>
      <c r="B16" s="634">
        <v>1943.5</v>
      </c>
      <c r="C16" s="634">
        <v>2197.5</v>
      </c>
      <c r="D16" s="634">
        <v>2426</v>
      </c>
      <c r="E16" s="634">
        <v>2631</v>
      </c>
      <c r="F16" s="634">
        <v>2830</v>
      </c>
      <c r="G16" s="634">
        <v>2995</v>
      </c>
      <c r="H16" s="634">
        <v>3112</v>
      </c>
      <c r="I16" s="634">
        <v>3254.6572562684573</v>
      </c>
      <c r="J16" s="634">
        <v>3419.9316131380024</v>
      </c>
      <c r="K16" s="634">
        <v>3581.8193968829478</v>
      </c>
      <c r="L16" s="634">
        <v>3598.1646019897807</v>
      </c>
      <c r="M16" s="634">
        <v>3731.4122001864662</v>
      </c>
      <c r="N16" s="634">
        <v>3870.3867078682906</v>
      </c>
      <c r="O16" s="634">
        <v>3991.04641947556</v>
      </c>
      <c r="P16" s="634">
        <v>4106.0133211484808</v>
      </c>
      <c r="Q16" s="634">
        <v>4216.009692383499</v>
      </c>
      <c r="R16" s="634">
        <v>4323.242414543608</v>
      </c>
      <c r="S16" s="634">
        <v>4438.2577705232688</v>
      </c>
      <c r="T16" s="634">
        <v>4557.7244710033656</v>
      </c>
      <c r="U16" s="634">
        <v>4664.3297979125373</v>
      </c>
      <c r="V16" s="634">
        <v>4776.1141895889787</v>
      </c>
      <c r="W16" s="634">
        <v>4911.8541316487026</v>
      </c>
      <c r="X16" s="634">
        <v>4993.5251684856257</v>
      </c>
      <c r="Y16" s="634">
        <v>5140.2694543762473</v>
      </c>
      <c r="Z16" s="634">
        <v>5300.4401403129177</v>
      </c>
      <c r="AA16" s="634">
        <v>5399.5459725672927</v>
      </c>
      <c r="AB16" s="634">
        <v>5499.5415919435463</v>
      </c>
      <c r="AC16" s="634">
        <v>5635.5997226119998</v>
      </c>
      <c r="AD16" s="634">
        <v>5742.0193180113474</v>
      </c>
      <c r="AE16" s="634">
        <v>5661.6680358388421</v>
      </c>
      <c r="AF16" s="634">
        <v>5594.2457996387202</v>
      </c>
      <c r="AG16" s="635">
        <v>5697.4428165971431</v>
      </c>
    </row>
    <row r="17" spans="1:43">
      <c r="A17" s="45" t="s">
        <v>55</v>
      </c>
      <c r="B17" s="30"/>
      <c r="C17" s="30"/>
      <c r="D17" s="30"/>
      <c r="E17" s="30"/>
      <c r="F17" s="30"/>
      <c r="G17" s="30"/>
      <c r="H17" s="30"/>
      <c r="I17" s="30"/>
      <c r="J17" s="30"/>
      <c r="K17" s="30"/>
      <c r="L17" s="30"/>
      <c r="M17" s="30"/>
      <c r="N17" s="30"/>
      <c r="O17" s="30"/>
      <c r="P17" s="30"/>
      <c r="Q17" s="30"/>
      <c r="R17" s="30"/>
      <c r="S17" s="30"/>
      <c r="T17" s="30"/>
      <c r="U17" s="30"/>
      <c r="V17" s="30"/>
      <c r="W17" s="30"/>
      <c r="X17" s="667">
        <v>4993.5206246198804</v>
      </c>
      <c r="Y17" s="667">
        <v>5140.2524476915123</v>
      </c>
      <c r="Z17" s="667">
        <v>5300.4087106092311</v>
      </c>
      <c r="AA17" s="667">
        <v>5399.4530663787446</v>
      </c>
      <c r="AB17" s="667">
        <v>5499.3313745258856</v>
      </c>
      <c r="AC17" s="667">
        <v>5635.3986931789323</v>
      </c>
      <c r="AD17" s="667">
        <v>5741.8323015244259</v>
      </c>
      <c r="AE17" s="667">
        <v>5661.4022759744521</v>
      </c>
      <c r="AF17" s="667">
        <v>5593.173134351624</v>
      </c>
      <c r="AG17" s="668">
        <v>5694.8496361504413</v>
      </c>
    </row>
    <row r="18" spans="1:43">
      <c r="A18" s="48" t="s">
        <v>62</v>
      </c>
      <c r="B18" s="36"/>
      <c r="C18" s="36"/>
      <c r="D18" s="36"/>
      <c r="E18" s="36"/>
      <c r="F18" s="36"/>
      <c r="G18" s="36"/>
      <c r="H18" s="36"/>
      <c r="I18" s="36"/>
      <c r="J18" s="36"/>
      <c r="K18" s="36"/>
      <c r="L18" s="36"/>
      <c r="M18" s="36"/>
      <c r="N18" s="36"/>
      <c r="O18" s="36"/>
      <c r="P18" s="36"/>
      <c r="Q18" s="36"/>
      <c r="R18" s="36"/>
      <c r="S18" s="36"/>
      <c r="T18" s="36"/>
      <c r="U18" s="36"/>
      <c r="V18" s="36"/>
      <c r="W18" s="36"/>
      <c r="X18" s="670">
        <v>4.5438657449774159E-3</v>
      </c>
      <c r="Y18" s="670">
        <v>1.7006684735369999E-2</v>
      </c>
      <c r="Z18" s="670">
        <v>3.1429703686191655E-2</v>
      </c>
      <c r="AA18" s="670">
        <v>9.290618854866807E-2</v>
      </c>
      <c r="AB18" s="670">
        <v>0.21021741766027705</v>
      </c>
      <c r="AC18" s="670">
        <v>0.20102943306741372</v>
      </c>
      <c r="AD18" s="670">
        <v>0.18701648692142708</v>
      </c>
      <c r="AE18" s="670">
        <v>0.2657598643901688</v>
      </c>
      <c r="AF18" s="670">
        <v>1.0726652870963209</v>
      </c>
      <c r="AG18" s="671">
        <v>2.5931804467016568</v>
      </c>
    </row>
    <row r="19" spans="1:43">
      <c r="A19" s="46" t="s">
        <v>49</v>
      </c>
      <c r="B19" s="634">
        <v>2279</v>
      </c>
      <c r="C19" s="634">
        <v>2150</v>
      </c>
      <c r="D19" s="634">
        <v>1983</v>
      </c>
      <c r="E19" s="634">
        <v>1810</v>
      </c>
      <c r="F19" s="634">
        <v>1665</v>
      </c>
      <c r="G19" s="634">
        <v>1560</v>
      </c>
      <c r="H19" s="634">
        <v>1494</v>
      </c>
      <c r="I19" s="634">
        <v>1443.7130702333975</v>
      </c>
      <c r="J19" s="634">
        <v>1405.3879389758335</v>
      </c>
      <c r="K19" s="634">
        <v>1357.5104873531695</v>
      </c>
      <c r="L19" s="634">
        <v>1260.9582618397906</v>
      </c>
      <c r="M19" s="634">
        <v>1166.7052028203927</v>
      </c>
      <c r="N19" s="634">
        <v>1074.3174471546777</v>
      </c>
      <c r="O19" s="634">
        <v>987.38926328994239</v>
      </c>
      <c r="P19" s="634">
        <v>906.07363272128987</v>
      </c>
      <c r="Q19" s="634">
        <v>827.57680193806209</v>
      </c>
      <c r="R19" s="634">
        <v>753.0480462290227</v>
      </c>
      <c r="S19" s="634">
        <v>680.75716162833521</v>
      </c>
      <c r="T19" s="634">
        <v>598.24502441709501</v>
      </c>
      <c r="U19" s="634">
        <v>518.03410382883078</v>
      </c>
      <c r="V19" s="634">
        <v>444.9610326554988</v>
      </c>
      <c r="W19" s="634">
        <v>368.65744039452073</v>
      </c>
      <c r="X19" s="634">
        <v>302.07941861290578</v>
      </c>
      <c r="Y19" s="634">
        <v>290.0649014349375</v>
      </c>
      <c r="Z19" s="634">
        <v>284.91340199803187</v>
      </c>
      <c r="AA19" s="634">
        <v>276.6570448967712</v>
      </c>
      <c r="AB19" s="634">
        <v>271.18697176181712</v>
      </c>
      <c r="AC19" s="634">
        <v>270.22544412917739</v>
      </c>
      <c r="AD19" s="634">
        <v>274.32375843695178</v>
      </c>
      <c r="AE19" s="634">
        <v>268.71618548297135</v>
      </c>
      <c r="AF19" s="634">
        <v>262.69455332765455</v>
      </c>
      <c r="AG19" s="635">
        <v>279.22283578417193</v>
      </c>
    </row>
    <row r="20" spans="1:43">
      <c r="A20" s="50" t="s">
        <v>58</v>
      </c>
      <c r="B20" s="30"/>
      <c r="C20" s="30"/>
      <c r="D20" s="30"/>
      <c r="E20" s="30"/>
      <c r="F20" s="30"/>
      <c r="G20" s="30"/>
      <c r="H20" s="30"/>
      <c r="I20" s="30"/>
      <c r="J20" s="30"/>
      <c r="K20" s="30"/>
      <c r="L20" s="30"/>
      <c r="M20" s="30"/>
      <c r="N20" s="30"/>
      <c r="O20" s="30"/>
      <c r="P20" s="30"/>
      <c r="Q20" s="30"/>
      <c r="R20" s="30"/>
      <c r="S20" s="30"/>
      <c r="T20" s="30"/>
      <c r="U20" s="30"/>
      <c r="V20" s="30"/>
      <c r="W20" s="30"/>
      <c r="X20" s="667">
        <v>276.38418385451575</v>
      </c>
      <c r="Y20" s="667">
        <v>261.88759113259789</v>
      </c>
      <c r="Z20" s="667">
        <v>253.57363774410729</v>
      </c>
      <c r="AA20" s="667">
        <v>242.09201611561838</v>
      </c>
      <c r="AB20" s="667">
        <v>232.29857122935431</v>
      </c>
      <c r="AC20" s="667">
        <v>226.43266299301877</v>
      </c>
      <c r="AD20" s="667">
        <v>224.90357526057673</v>
      </c>
      <c r="AE20" s="667">
        <v>212.44520681455472</v>
      </c>
      <c r="AF20" s="667">
        <v>199.51341649184354</v>
      </c>
      <c r="AG20" s="668">
        <v>203.2777777355245</v>
      </c>
    </row>
    <row r="21" spans="1:43">
      <c r="A21" s="50" t="s">
        <v>63</v>
      </c>
      <c r="B21" s="30"/>
      <c r="C21" s="30"/>
      <c r="D21" s="30"/>
      <c r="E21" s="30"/>
      <c r="F21" s="30"/>
      <c r="G21" s="30"/>
      <c r="H21" s="30"/>
      <c r="I21" s="30"/>
      <c r="J21" s="30"/>
      <c r="K21" s="30"/>
      <c r="L21" s="30"/>
      <c r="M21" s="30"/>
      <c r="N21" s="30"/>
      <c r="O21" s="30"/>
      <c r="P21" s="30"/>
      <c r="Q21" s="30"/>
      <c r="R21" s="30"/>
      <c r="S21" s="30"/>
      <c r="T21" s="30"/>
      <c r="U21" s="30"/>
      <c r="V21" s="30"/>
      <c r="W21" s="30"/>
      <c r="X21" s="667">
        <v>0.15343837145942796</v>
      </c>
      <c r="Y21" s="667">
        <v>0.20839083035769801</v>
      </c>
      <c r="Z21" s="667">
        <v>0.24706484383302729</v>
      </c>
      <c r="AA21" s="667">
        <v>0.34011614255678235</v>
      </c>
      <c r="AB21" s="667">
        <v>0.53236128348511291</v>
      </c>
      <c r="AC21" s="667">
        <v>0.97491396070025416</v>
      </c>
      <c r="AD21" s="667">
        <v>1.6141414712982596</v>
      </c>
      <c r="AE21" s="667">
        <v>2.7774506060293835</v>
      </c>
      <c r="AF21" s="667">
        <v>4.2793474317711437</v>
      </c>
      <c r="AG21" s="668">
        <v>7.6221590193663955</v>
      </c>
    </row>
    <row r="22" spans="1:43">
      <c r="A22" s="50" t="s">
        <v>61</v>
      </c>
      <c r="B22" s="30"/>
      <c r="C22" s="30"/>
      <c r="D22" s="30"/>
      <c r="E22" s="30"/>
      <c r="F22" s="30"/>
      <c r="G22" s="30"/>
      <c r="H22" s="30"/>
      <c r="I22" s="30"/>
      <c r="J22" s="30"/>
      <c r="K22" s="30"/>
      <c r="L22" s="30"/>
      <c r="M22" s="30"/>
      <c r="N22" s="30"/>
      <c r="O22" s="30"/>
      <c r="P22" s="30"/>
      <c r="Q22" s="30"/>
      <c r="R22" s="30"/>
      <c r="S22" s="30"/>
      <c r="T22" s="30"/>
      <c r="U22" s="30"/>
      <c r="V22" s="30"/>
      <c r="W22" s="30"/>
      <c r="X22" s="667">
        <v>19.24098634829863</v>
      </c>
      <c r="Y22" s="667">
        <v>17.777671092124432</v>
      </c>
      <c r="Z22" s="667">
        <v>17.123270738818405</v>
      </c>
      <c r="AA22" s="667">
        <v>16.548606305548279</v>
      </c>
      <c r="AB22" s="667">
        <v>15.95973295389634</v>
      </c>
      <c r="AC22" s="667">
        <v>15.4608928091663</v>
      </c>
      <c r="AD22" s="667">
        <v>14.944602312989632</v>
      </c>
      <c r="AE22" s="667">
        <v>14.033086335320652</v>
      </c>
      <c r="AF22" s="667">
        <v>15.802720767483819</v>
      </c>
      <c r="AG22" s="668">
        <v>16.633094897215017</v>
      </c>
    </row>
    <row r="23" spans="1:43">
      <c r="A23" s="50" t="s">
        <v>726</v>
      </c>
      <c r="B23" s="30"/>
      <c r="C23" s="30"/>
      <c r="D23" s="30"/>
      <c r="E23" s="30"/>
      <c r="F23" s="30"/>
      <c r="G23" s="30"/>
      <c r="H23" s="30"/>
      <c r="I23" s="30"/>
      <c r="J23" s="30"/>
      <c r="K23" s="30"/>
      <c r="L23" s="30"/>
      <c r="M23" s="30"/>
      <c r="N23" s="30"/>
      <c r="O23" s="30"/>
      <c r="P23" s="30"/>
      <c r="Q23" s="30"/>
      <c r="R23" s="30"/>
      <c r="S23" s="30"/>
      <c r="T23" s="30"/>
      <c r="U23" s="30"/>
      <c r="V23" s="30"/>
      <c r="W23" s="30"/>
      <c r="X23" s="667">
        <v>6.3008100386319725</v>
      </c>
      <c r="Y23" s="667">
        <v>10.191248379857477</v>
      </c>
      <c r="Z23" s="667">
        <v>13.969428671273153</v>
      </c>
      <c r="AA23" s="667">
        <v>17.676306333047759</v>
      </c>
      <c r="AB23" s="667">
        <v>22.396306295081352</v>
      </c>
      <c r="AC23" s="667">
        <v>27.356974366292068</v>
      </c>
      <c r="AD23" s="667">
        <v>32.861439392087156</v>
      </c>
      <c r="AE23" s="667">
        <v>39.460441727066595</v>
      </c>
      <c r="AF23" s="667">
        <v>43.099068636556012</v>
      </c>
      <c r="AG23" s="668">
        <v>51.689804132066008</v>
      </c>
      <c r="AH23" s="669"/>
      <c r="AI23" s="669"/>
      <c r="AJ23" s="669"/>
      <c r="AK23" s="669"/>
      <c r="AL23" s="669"/>
      <c r="AM23" s="669"/>
      <c r="AN23" s="669"/>
      <c r="AO23" s="669"/>
      <c r="AP23" s="669"/>
    </row>
    <row r="24" spans="1:43">
      <c r="A24" s="43" t="s">
        <v>739</v>
      </c>
      <c r="B24" s="702">
        <v>603</v>
      </c>
      <c r="C24" s="702">
        <v>610</v>
      </c>
      <c r="D24" s="702">
        <v>628</v>
      </c>
      <c r="E24" s="702">
        <v>613</v>
      </c>
      <c r="F24" s="702">
        <v>606</v>
      </c>
      <c r="G24" s="702">
        <v>610.5</v>
      </c>
      <c r="H24" s="702">
        <v>616.79999999999995</v>
      </c>
      <c r="I24" s="702">
        <v>615.29762687200616</v>
      </c>
      <c r="J24" s="702">
        <v>623.42975984017676</v>
      </c>
      <c r="K24" s="702">
        <v>626.38726188126236</v>
      </c>
      <c r="L24" s="702">
        <v>633.63073977043757</v>
      </c>
      <c r="M24" s="702">
        <v>660.30328117920271</v>
      </c>
      <c r="N24" s="702">
        <v>687.09272360859416</v>
      </c>
      <c r="O24" s="702">
        <v>671.79776986229024</v>
      </c>
      <c r="P24" s="702">
        <v>668.94169436988795</v>
      </c>
      <c r="Q24" s="702">
        <v>665.45588616696079</v>
      </c>
      <c r="R24" s="702">
        <v>662.87763779409522</v>
      </c>
      <c r="S24" s="702">
        <v>667.09402199396277</v>
      </c>
      <c r="T24" s="702">
        <v>666.56034921817536</v>
      </c>
      <c r="U24" s="702">
        <v>656.48571211592071</v>
      </c>
      <c r="V24" s="702">
        <v>658.03870378830004</v>
      </c>
      <c r="W24" s="702">
        <v>666.85461523709409</v>
      </c>
      <c r="X24" s="702">
        <v>668.4905436980564</v>
      </c>
      <c r="Y24" s="702">
        <v>659.11262575994567</v>
      </c>
      <c r="Z24" s="702">
        <v>660.0140394309459</v>
      </c>
      <c r="AA24" s="702">
        <v>657.4872037018938</v>
      </c>
      <c r="AB24" s="702">
        <v>660.56534960944384</v>
      </c>
      <c r="AC24" s="702">
        <v>666.82400954818718</v>
      </c>
      <c r="AD24" s="702">
        <v>676.10074885830602</v>
      </c>
      <c r="AE24" s="702">
        <v>681.79312568214345</v>
      </c>
      <c r="AF24" s="702">
        <v>680.60630881039651</v>
      </c>
      <c r="AG24" s="703">
        <v>686.88299125450021</v>
      </c>
      <c r="AH24" s="669"/>
      <c r="AI24" s="669"/>
      <c r="AJ24" s="669"/>
      <c r="AK24" s="669"/>
      <c r="AL24" s="669"/>
      <c r="AM24" s="669"/>
      <c r="AN24" s="669"/>
      <c r="AO24" s="669"/>
      <c r="AP24" s="669"/>
    </row>
    <row r="25" spans="1:43">
      <c r="A25" s="43" t="s">
        <v>53</v>
      </c>
      <c r="B25" s="636">
        <v>535</v>
      </c>
      <c r="C25" s="636">
        <v>540</v>
      </c>
      <c r="D25" s="636">
        <v>555</v>
      </c>
      <c r="E25" s="636">
        <v>537</v>
      </c>
      <c r="F25" s="636">
        <v>529</v>
      </c>
      <c r="G25" s="636">
        <v>532</v>
      </c>
      <c r="H25" s="636">
        <v>536.29999999999995</v>
      </c>
      <c r="I25" s="636">
        <v>533.03264891141441</v>
      </c>
      <c r="J25" s="636">
        <v>540.89894765899817</v>
      </c>
      <c r="K25" s="636">
        <v>544.59948212851009</v>
      </c>
      <c r="L25" s="636">
        <v>552.91290234090945</v>
      </c>
      <c r="M25" s="636">
        <v>579.6456155079569</v>
      </c>
      <c r="N25" s="636">
        <v>605.48771560550551</v>
      </c>
      <c r="O25" s="636">
        <v>589.75023586159341</v>
      </c>
      <c r="P25" s="636">
        <v>586.45233948920657</v>
      </c>
      <c r="Q25" s="636">
        <v>582.5254147185625</v>
      </c>
      <c r="R25" s="636">
        <v>579.50675328570037</v>
      </c>
      <c r="S25" s="636">
        <v>583.78528697904017</v>
      </c>
      <c r="T25" s="636">
        <v>583.08198683063608</v>
      </c>
      <c r="U25" s="636">
        <v>572.57614554877296</v>
      </c>
      <c r="V25" s="636">
        <v>573.47627406476624</v>
      </c>
      <c r="W25" s="636">
        <v>581.28016712328781</v>
      </c>
      <c r="X25" s="636">
        <v>582.33796992756447</v>
      </c>
      <c r="Y25" s="636">
        <v>572.56413397912377</v>
      </c>
      <c r="Z25" s="636">
        <v>572.40554217067199</v>
      </c>
      <c r="AA25" s="636">
        <v>569.38979137312674</v>
      </c>
      <c r="AB25" s="636">
        <v>572.03446982802313</v>
      </c>
      <c r="AC25" s="636">
        <v>577.3662958495571</v>
      </c>
      <c r="AD25" s="636">
        <v>585.92187077611425</v>
      </c>
      <c r="AE25" s="636">
        <v>591.10937499721194</v>
      </c>
      <c r="AF25" s="636">
        <v>590.37240183981817</v>
      </c>
      <c r="AG25" s="637">
        <v>596.48724717113782</v>
      </c>
    </row>
    <row r="26" spans="1:43">
      <c r="A26" s="49" t="s">
        <v>64</v>
      </c>
      <c r="B26" s="39"/>
      <c r="C26" s="39"/>
      <c r="D26" s="39"/>
      <c r="E26" s="39"/>
      <c r="F26" s="39"/>
      <c r="G26" s="39"/>
      <c r="H26" s="39"/>
      <c r="I26" s="39"/>
      <c r="J26" s="39"/>
      <c r="K26" s="39"/>
      <c r="L26" s="39"/>
      <c r="M26" s="39"/>
      <c r="N26" s="39"/>
      <c r="O26" s="39"/>
      <c r="P26" s="39"/>
      <c r="Q26" s="39"/>
      <c r="R26" s="39"/>
      <c r="S26" s="39"/>
      <c r="T26" s="39"/>
      <c r="U26" s="39"/>
      <c r="V26" s="39"/>
      <c r="W26" s="39"/>
      <c r="X26" s="672">
        <v>580.68825138148827</v>
      </c>
      <c r="Y26" s="672">
        <v>570.97885992584247</v>
      </c>
      <c r="Z26" s="672">
        <v>570.77890922092331</v>
      </c>
      <c r="AA26" s="672">
        <v>567.69083793231687</v>
      </c>
      <c r="AB26" s="672">
        <v>570.15917173890341</v>
      </c>
      <c r="AC26" s="672">
        <v>575.04624701314549</v>
      </c>
      <c r="AD26" s="672">
        <v>582.67626139612673</v>
      </c>
      <c r="AE26" s="672">
        <v>586.51967217415711</v>
      </c>
      <c r="AF26" s="672">
        <v>584.41849682156612</v>
      </c>
      <c r="AG26" s="673">
        <v>588.5330393794469</v>
      </c>
    </row>
    <row r="27" spans="1:43">
      <c r="A27" s="50" t="s">
        <v>65</v>
      </c>
      <c r="B27" s="31"/>
      <c r="C27" s="31"/>
      <c r="D27" s="31"/>
      <c r="E27" s="31"/>
      <c r="F27" s="31"/>
      <c r="G27" s="31"/>
      <c r="H27" s="31"/>
      <c r="I27" s="31"/>
      <c r="J27" s="31"/>
      <c r="K27" s="31"/>
      <c r="L27" s="31"/>
      <c r="M27" s="31"/>
      <c r="N27" s="31"/>
      <c r="O27" s="31"/>
      <c r="P27" s="31"/>
      <c r="Q27" s="31"/>
      <c r="R27" s="31"/>
      <c r="S27" s="31"/>
      <c r="T27" s="31"/>
      <c r="U27" s="31"/>
      <c r="V27" s="31"/>
      <c r="W27" s="31"/>
      <c r="X27" s="667">
        <v>1.094990800519819</v>
      </c>
      <c r="Y27" s="667">
        <v>1.1129121678225216</v>
      </c>
      <c r="Z27" s="667">
        <v>1.1739476733314349</v>
      </c>
      <c r="AA27" s="667">
        <v>1.2758092081781753</v>
      </c>
      <c r="AB27" s="667">
        <v>1.4438621478465414</v>
      </c>
      <c r="AC27" s="667">
        <v>1.937989505749659</v>
      </c>
      <c r="AD27" s="667">
        <v>2.9308559884949523</v>
      </c>
      <c r="AE27" s="667">
        <v>4.2728578991396091</v>
      </c>
      <c r="AF27" s="667">
        <v>5.6439487916607121</v>
      </c>
      <c r="AG27" s="668">
        <v>7.6302883298564783</v>
      </c>
    </row>
    <row r="28" spans="1:43">
      <c r="A28" s="50" t="s">
        <v>726</v>
      </c>
      <c r="B28" s="31"/>
      <c r="C28" s="31"/>
      <c r="D28" s="31"/>
      <c r="E28" s="31"/>
      <c r="F28" s="31"/>
      <c r="G28" s="31"/>
      <c r="H28" s="31"/>
      <c r="I28" s="31"/>
      <c r="J28" s="31"/>
      <c r="K28" s="31"/>
      <c r="L28" s="31"/>
      <c r="M28" s="31"/>
      <c r="N28" s="31"/>
      <c r="O28" s="31"/>
      <c r="P28" s="31"/>
      <c r="Q28" s="31"/>
      <c r="R28" s="31"/>
      <c r="S28" s="31"/>
      <c r="T28" s="31"/>
      <c r="U28" s="31"/>
      <c r="V28" s="31"/>
      <c r="W28" s="31"/>
      <c r="X28" s="667">
        <v>0.55472774555638216</v>
      </c>
      <c r="Y28" s="667">
        <v>0.47236188545877433</v>
      </c>
      <c r="Z28" s="667">
        <v>0.45268527641724732</v>
      </c>
      <c r="AA28" s="667">
        <v>0.42314423263169809</v>
      </c>
      <c r="AB28" s="667">
        <v>0.43143594127318252</v>
      </c>
      <c r="AC28" s="667">
        <v>0.38205933066195641</v>
      </c>
      <c r="AD28" s="667">
        <v>0.3147533914925611</v>
      </c>
      <c r="AE28" s="667">
        <v>0.31684492391522667</v>
      </c>
      <c r="AF28" s="667">
        <v>0.30995622659129446</v>
      </c>
      <c r="AG28" s="668">
        <v>0.32391946183446407</v>
      </c>
      <c r="AI28" s="669"/>
      <c r="AJ28" s="669"/>
      <c r="AK28" s="669"/>
      <c r="AL28" s="669"/>
      <c r="AM28" s="669"/>
      <c r="AN28" s="669"/>
      <c r="AO28" s="669"/>
      <c r="AP28" s="669"/>
      <c r="AQ28" s="669"/>
    </row>
    <row r="29" spans="1:43">
      <c r="A29" s="43" t="s">
        <v>54</v>
      </c>
      <c r="B29" s="636">
        <v>68</v>
      </c>
      <c r="C29" s="636">
        <v>70</v>
      </c>
      <c r="D29" s="636">
        <v>73</v>
      </c>
      <c r="E29" s="636">
        <v>76</v>
      </c>
      <c r="F29" s="636">
        <v>77</v>
      </c>
      <c r="G29" s="636">
        <v>78.5</v>
      </c>
      <c r="H29" s="636">
        <v>80.5</v>
      </c>
      <c r="I29" s="636">
        <v>82.264977960591736</v>
      </c>
      <c r="J29" s="636">
        <v>82.530812181178604</v>
      </c>
      <c r="K29" s="636">
        <v>81.787779752752229</v>
      </c>
      <c r="L29" s="636">
        <v>80.717837429528146</v>
      </c>
      <c r="M29" s="636">
        <v>80.657665671245866</v>
      </c>
      <c r="N29" s="636">
        <v>81.605008003088685</v>
      </c>
      <c r="O29" s="636">
        <v>82.047534000696814</v>
      </c>
      <c r="P29" s="636">
        <v>82.489354880681333</v>
      </c>
      <c r="Q29" s="636">
        <v>82.930471448398251</v>
      </c>
      <c r="R29" s="636">
        <v>83.370884508394809</v>
      </c>
      <c r="S29" s="636">
        <v>83.308735014922576</v>
      </c>
      <c r="T29" s="636">
        <v>83.47836238753932</v>
      </c>
      <c r="U29" s="636">
        <v>83.909566567147792</v>
      </c>
      <c r="V29" s="636">
        <v>84.562429723533782</v>
      </c>
      <c r="W29" s="636">
        <v>85.574448113806255</v>
      </c>
      <c r="X29" s="636">
        <v>86.15257377049187</v>
      </c>
      <c r="Y29" s="636">
        <v>86.548491780821948</v>
      </c>
      <c r="Z29" s="636">
        <v>87.60849726027395</v>
      </c>
      <c r="AA29" s="636">
        <v>88.097412328767064</v>
      </c>
      <c r="AB29" s="636">
        <v>88.530879781420708</v>
      </c>
      <c r="AC29" s="636">
        <v>89.457713698630116</v>
      </c>
      <c r="AD29" s="636">
        <v>90.178878082191787</v>
      </c>
      <c r="AE29" s="636">
        <v>90.683750684931496</v>
      </c>
      <c r="AF29" s="636">
        <v>90.233906970578289</v>
      </c>
      <c r="AG29" s="637">
        <v>90.395744083362374</v>
      </c>
    </row>
    <row r="30" spans="1:43">
      <c r="A30" s="50" t="s">
        <v>64</v>
      </c>
      <c r="B30" s="31"/>
      <c r="C30" s="31"/>
      <c r="D30" s="31"/>
      <c r="E30" s="31"/>
      <c r="F30" s="31"/>
      <c r="G30" s="31"/>
      <c r="H30" s="31"/>
      <c r="I30" s="31"/>
      <c r="J30" s="31"/>
      <c r="K30" s="31"/>
      <c r="L30" s="31"/>
      <c r="M30" s="31"/>
      <c r="N30" s="31"/>
      <c r="O30" s="31"/>
      <c r="P30" s="31"/>
      <c r="Q30" s="31"/>
      <c r="R30" s="31"/>
      <c r="S30" s="31"/>
      <c r="T30" s="31"/>
      <c r="U30" s="31"/>
      <c r="V30" s="31"/>
      <c r="W30" s="31"/>
      <c r="X30" s="667">
        <v>83.214790064567723</v>
      </c>
      <c r="Y30" s="667">
        <v>83.633623399376134</v>
      </c>
      <c r="Z30" s="667">
        <v>84.687000307112967</v>
      </c>
      <c r="AA30" s="667">
        <v>85.185957072553137</v>
      </c>
      <c r="AB30" s="667">
        <v>85.535118175712313</v>
      </c>
      <c r="AC30" s="667">
        <v>86.299866490977692</v>
      </c>
      <c r="AD30" s="667">
        <v>86.833780235329428</v>
      </c>
      <c r="AE30" s="667">
        <v>86.965562280656144</v>
      </c>
      <c r="AF30" s="667">
        <v>85.858973457374319</v>
      </c>
      <c r="AG30" s="674">
        <v>84.384586512417314</v>
      </c>
    </row>
    <row r="31" spans="1:43">
      <c r="A31" s="50" t="s">
        <v>65</v>
      </c>
      <c r="B31" s="31"/>
      <c r="C31" s="31"/>
      <c r="D31" s="31"/>
      <c r="E31" s="31"/>
      <c r="F31" s="31"/>
      <c r="G31" s="31"/>
      <c r="H31" s="31"/>
      <c r="I31" s="31"/>
      <c r="J31" s="31"/>
      <c r="K31" s="31"/>
      <c r="L31" s="31"/>
      <c r="M31" s="31"/>
      <c r="N31" s="31"/>
      <c r="O31" s="31"/>
      <c r="P31" s="31"/>
      <c r="Q31" s="31"/>
      <c r="R31" s="31"/>
      <c r="S31" s="31"/>
      <c r="T31" s="31"/>
      <c r="U31" s="31"/>
      <c r="V31" s="31"/>
      <c r="W31" s="31"/>
      <c r="X31" s="667">
        <v>2.5070566823056875</v>
      </c>
      <c r="Y31" s="667">
        <v>2.490233683155096</v>
      </c>
      <c r="Z31" s="667">
        <v>2.510783352190002</v>
      </c>
      <c r="AA31" s="667">
        <v>2.5079360058489542</v>
      </c>
      <c r="AB31" s="667">
        <v>2.5858087684112494</v>
      </c>
      <c r="AC31" s="667">
        <v>2.7110523830374826</v>
      </c>
      <c r="AD31" s="667">
        <v>2.8203660898540339</v>
      </c>
      <c r="AE31" s="667">
        <v>3.0137625183833077</v>
      </c>
      <c r="AF31" s="667">
        <v>3.5342483000459413</v>
      </c>
      <c r="AG31" s="674">
        <v>4.7943347112987551</v>
      </c>
    </row>
    <row r="32" spans="1:43">
      <c r="A32" s="50" t="s">
        <v>726</v>
      </c>
      <c r="B32" s="31"/>
      <c r="C32" s="31"/>
      <c r="D32" s="31"/>
      <c r="E32" s="31"/>
      <c r="F32" s="31"/>
      <c r="G32" s="31"/>
      <c r="H32" s="31"/>
      <c r="I32" s="31"/>
      <c r="J32" s="31"/>
      <c r="K32" s="31"/>
      <c r="L32" s="31"/>
      <c r="M32" s="31"/>
      <c r="N32" s="31"/>
      <c r="O32" s="31"/>
      <c r="P32" s="31"/>
      <c r="Q32" s="31"/>
      <c r="R32" s="31"/>
      <c r="S32" s="31"/>
      <c r="T32" s="31"/>
      <c r="U32" s="31"/>
      <c r="V32" s="31"/>
      <c r="W32" s="31"/>
      <c r="X32" s="667">
        <v>0.43072702361845971</v>
      </c>
      <c r="Y32" s="667">
        <v>0.42463469829071787</v>
      </c>
      <c r="Z32" s="667">
        <v>0.41071360097098042</v>
      </c>
      <c r="AA32" s="667">
        <v>0.40351925036497249</v>
      </c>
      <c r="AB32" s="667">
        <v>0.40995283729714593</v>
      </c>
      <c r="AC32" s="667">
        <v>0.44679482461494091</v>
      </c>
      <c r="AD32" s="667">
        <v>0.52473175700832497</v>
      </c>
      <c r="AE32" s="667">
        <v>0.70442588589204469</v>
      </c>
      <c r="AF32" s="667">
        <v>0.84068521315801914</v>
      </c>
      <c r="AG32" s="674">
        <v>1.216822859646308</v>
      </c>
      <c r="AI32" s="675"/>
      <c r="AJ32" s="669"/>
      <c r="AK32" s="669"/>
      <c r="AL32" s="669"/>
      <c r="AM32" s="669"/>
      <c r="AN32" s="669"/>
      <c r="AO32" s="669"/>
      <c r="AP32" s="669"/>
      <c r="AQ32" s="669"/>
    </row>
    <row r="33" spans="1:33">
      <c r="A33" s="55" t="s">
        <v>14</v>
      </c>
      <c r="B33" s="676">
        <v>28105.5</v>
      </c>
      <c r="C33" s="676">
        <v>28637.5</v>
      </c>
      <c r="D33" s="676">
        <v>28953</v>
      </c>
      <c r="E33" s="676">
        <v>29257</v>
      </c>
      <c r="F33" s="676">
        <v>29743.5</v>
      </c>
      <c r="G33" s="676">
        <v>30165.5</v>
      </c>
      <c r="H33" s="676">
        <v>30522.799999999999</v>
      </c>
      <c r="I33" s="676">
        <v>31108.667953373861</v>
      </c>
      <c r="J33" s="676">
        <v>31898.749311954012</v>
      </c>
      <c r="K33" s="676">
        <v>32710.717146117378</v>
      </c>
      <c r="L33" s="676">
        <v>33418.661293035293</v>
      </c>
      <c r="M33" s="676">
        <v>34265.240563917716</v>
      </c>
      <c r="N33" s="676">
        <v>35075.988993734856</v>
      </c>
      <c r="O33" s="676">
        <v>35726.333957093739</v>
      </c>
      <c r="P33" s="676">
        <v>36342.532068077453</v>
      </c>
      <c r="Q33" s="676">
        <v>36866.101146645968</v>
      </c>
      <c r="R33" s="676">
        <v>37383.458862715808</v>
      </c>
      <c r="S33" s="676">
        <v>37982.833949459906</v>
      </c>
      <c r="T33" s="676">
        <v>38509.16283155627</v>
      </c>
      <c r="U33" s="676">
        <v>38975.128316946284</v>
      </c>
      <c r="V33" s="676">
        <v>39526.038962631806</v>
      </c>
      <c r="W33" s="676">
        <v>40143.823272626069</v>
      </c>
      <c r="X33" s="676">
        <v>40610.671193437462</v>
      </c>
      <c r="Y33" s="676">
        <v>41075.579514290912</v>
      </c>
      <c r="Z33" s="676">
        <v>41752.418158316665</v>
      </c>
      <c r="AA33" s="676">
        <v>42355.18171001556</v>
      </c>
      <c r="AB33" s="676">
        <v>42969.696213549927</v>
      </c>
      <c r="AC33" s="676">
        <v>43631.433275259282</v>
      </c>
      <c r="AD33" s="676">
        <v>44013.580375178106</v>
      </c>
      <c r="AE33" s="676">
        <v>44160.911367816516</v>
      </c>
      <c r="AF33" s="676">
        <v>44029.557172800458</v>
      </c>
      <c r="AG33" s="677">
        <v>44543.128207233342</v>
      </c>
    </row>
    <row r="34" spans="1:33">
      <c r="B34" s="655"/>
      <c r="C34" s="655"/>
      <c r="D34" s="655"/>
      <c r="E34" s="655"/>
      <c r="F34" s="655"/>
      <c r="G34" s="655"/>
      <c r="H34" s="655"/>
      <c r="I34" s="655"/>
      <c r="J34" s="655"/>
      <c r="K34" s="655"/>
      <c r="L34" s="655"/>
      <c r="M34" s="655"/>
      <c r="N34" s="655"/>
      <c r="O34" s="655"/>
      <c r="P34" s="655"/>
      <c r="Q34" s="655"/>
      <c r="R34" s="655"/>
      <c r="S34" s="655"/>
      <c r="T34" s="655"/>
      <c r="U34" s="655"/>
      <c r="V34" s="655"/>
      <c r="W34" s="655"/>
      <c r="X34" s="655"/>
      <c r="Y34" s="655"/>
      <c r="Z34" s="655"/>
      <c r="AA34" s="655"/>
      <c r="AB34" s="655"/>
      <c r="AC34" s="655"/>
      <c r="AD34" s="655"/>
      <c r="AE34" s="655"/>
      <c r="AF34" s="655"/>
    </row>
    <row r="35" spans="1:33">
      <c r="A35" s="81" t="s">
        <v>38</v>
      </c>
      <c r="B35" s="678"/>
      <c r="C35" s="678"/>
      <c r="D35" s="678"/>
      <c r="E35" s="678"/>
      <c r="F35" s="678"/>
      <c r="G35" s="678"/>
      <c r="H35" s="678"/>
      <c r="I35" s="678"/>
      <c r="J35" s="678"/>
      <c r="K35" s="678"/>
      <c r="L35" s="678"/>
      <c r="M35" s="678"/>
      <c r="N35" s="678"/>
      <c r="O35" s="678"/>
      <c r="P35" s="678"/>
      <c r="Q35" s="678"/>
      <c r="R35" s="678"/>
      <c r="S35" s="678"/>
      <c r="T35" s="678"/>
      <c r="U35" s="678"/>
      <c r="V35" s="678"/>
      <c r="W35" s="678"/>
      <c r="X35" s="678"/>
      <c r="Y35" s="678"/>
      <c r="Z35" s="678"/>
      <c r="AA35" s="678"/>
      <c r="AB35" s="678"/>
      <c r="AC35" s="678"/>
      <c r="AD35" s="678"/>
      <c r="AF35" s="679"/>
      <c r="AG35" s="679"/>
    </row>
    <row r="36" spans="1:33">
      <c r="A36" s="7" t="s">
        <v>66</v>
      </c>
    </row>
    <row r="37" spans="1:33">
      <c r="A37" s="7" t="s">
        <v>67</v>
      </c>
    </row>
    <row r="38" spans="1:33">
      <c r="A38" s="811" t="s">
        <v>817</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O64"/>
  <sheetViews>
    <sheetView showGridLines="0" workbookViewId="0">
      <pane xSplit="2" ySplit="3" topLeftCell="C40" activePane="bottomRight" state="frozen"/>
      <selection pane="topRight"/>
      <selection pane="bottomLeft"/>
      <selection pane="bottomRight" activeCell="Q49" sqref="Q49"/>
    </sheetView>
  </sheetViews>
  <sheetFormatPr baseColWidth="10" defaultColWidth="13.33203125" defaultRowHeight="11.25"/>
  <cols>
    <col min="1" max="1" width="21.33203125" style="7" customWidth="1"/>
    <col min="2" max="2" width="30" style="7" customWidth="1"/>
    <col min="3" max="13" width="8.83203125" style="7" customWidth="1"/>
    <col min="14" max="14" width="10" style="7" customWidth="1"/>
    <col min="15" max="16384" width="13.33203125" style="7"/>
  </cols>
  <sheetData>
    <row r="1" spans="1:15" ht="12.75">
      <c r="A1" s="8" t="s">
        <v>93</v>
      </c>
      <c r="B1" s="57"/>
    </row>
    <row r="2" spans="1:15" s="9" customFormat="1">
      <c r="B2" s="58"/>
      <c r="C2" s="15"/>
      <c r="D2" s="15"/>
      <c r="F2" s="15"/>
      <c r="K2" s="15"/>
      <c r="N2" s="15" t="s">
        <v>68</v>
      </c>
    </row>
    <row r="3" spans="1:15" s="13" customFormat="1">
      <c r="A3" s="59" t="s">
        <v>69</v>
      </c>
      <c r="B3" s="60" t="s">
        <v>70</v>
      </c>
      <c r="C3" s="12">
        <v>2010</v>
      </c>
      <c r="D3" s="12">
        <v>2011</v>
      </c>
      <c r="E3" s="12">
        <v>2012</v>
      </c>
      <c r="F3" s="12">
        <v>2013</v>
      </c>
      <c r="G3" s="12">
        <v>2014</v>
      </c>
      <c r="H3" s="12">
        <v>2015</v>
      </c>
      <c r="I3" s="61">
        <v>2016</v>
      </c>
      <c r="J3" s="62">
        <v>2017</v>
      </c>
      <c r="K3" s="62">
        <v>2018</v>
      </c>
      <c r="L3" s="62">
        <v>2019</v>
      </c>
      <c r="M3" s="62">
        <v>2020</v>
      </c>
      <c r="N3" s="63">
        <v>2021</v>
      </c>
    </row>
    <row r="4" spans="1:15">
      <c r="A4" s="64" t="s">
        <v>71</v>
      </c>
      <c r="B4" s="65" t="s">
        <v>72</v>
      </c>
      <c r="C4" s="66">
        <v>1800</v>
      </c>
      <c r="D4" s="67">
        <v>1855</v>
      </c>
      <c r="E4" s="67">
        <v>1883</v>
      </c>
      <c r="F4" s="67">
        <v>2157</v>
      </c>
      <c r="G4" s="67">
        <v>1635</v>
      </c>
      <c r="H4" s="67">
        <v>2095</v>
      </c>
      <c r="I4" s="67">
        <v>1762</v>
      </c>
      <c r="J4" s="68">
        <v>1688</v>
      </c>
      <c r="K4" s="69">
        <v>1691</v>
      </c>
      <c r="L4" s="69">
        <v>1888</v>
      </c>
      <c r="M4" s="69">
        <v>1846</v>
      </c>
      <c r="N4" s="608">
        <v>2205</v>
      </c>
      <c r="O4" s="17"/>
    </row>
    <row r="5" spans="1:15">
      <c r="A5" s="70"/>
      <c r="B5" s="71" t="s">
        <v>73</v>
      </c>
      <c r="C5" s="72">
        <v>16</v>
      </c>
      <c r="D5" s="73">
        <v>21</v>
      </c>
      <c r="E5" s="73">
        <v>33</v>
      </c>
      <c r="F5" s="73">
        <v>24</v>
      </c>
      <c r="G5" s="73">
        <v>40</v>
      </c>
      <c r="H5" s="73">
        <v>51</v>
      </c>
      <c r="I5" s="73">
        <v>83</v>
      </c>
      <c r="J5" s="21">
        <v>81</v>
      </c>
      <c r="K5" s="74">
        <v>67</v>
      </c>
      <c r="L5" s="74">
        <v>248</v>
      </c>
      <c r="M5" s="74">
        <v>169</v>
      </c>
      <c r="N5" s="75">
        <v>606</v>
      </c>
      <c r="O5" s="17"/>
    </row>
    <row r="6" spans="1:15">
      <c r="A6" s="70"/>
      <c r="B6" s="71" t="s">
        <v>74</v>
      </c>
      <c r="C6" s="72">
        <v>96</v>
      </c>
      <c r="D6" s="73">
        <v>109</v>
      </c>
      <c r="E6" s="73">
        <v>84</v>
      </c>
      <c r="F6" s="73">
        <v>89</v>
      </c>
      <c r="G6" s="73">
        <v>20</v>
      </c>
      <c r="H6" s="73">
        <v>190</v>
      </c>
      <c r="I6" s="73">
        <v>208</v>
      </c>
      <c r="J6" s="21">
        <v>288</v>
      </c>
      <c r="K6" s="74">
        <v>257</v>
      </c>
      <c r="L6" s="74">
        <v>452</v>
      </c>
      <c r="M6" s="74">
        <v>633</v>
      </c>
      <c r="N6" s="75">
        <v>954</v>
      </c>
      <c r="O6" s="17"/>
    </row>
    <row r="7" spans="1:15">
      <c r="A7" s="70"/>
      <c r="B7" s="71" t="s">
        <v>75</v>
      </c>
      <c r="C7" s="72">
        <v>1664</v>
      </c>
      <c r="D7" s="73">
        <v>1723</v>
      </c>
      <c r="E7" s="73">
        <v>1765</v>
      </c>
      <c r="F7" s="73">
        <v>1810</v>
      </c>
      <c r="G7" s="73">
        <v>1540</v>
      </c>
      <c r="H7" s="73">
        <v>1426</v>
      </c>
      <c r="I7" s="73">
        <v>954</v>
      </c>
      <c r="J7" s="21">
        <v>1097</v>
      </c>
      <c r="K7" s="74">
        <v>1096</v>
      </c>
      <c r="L7" s="74">
        <v>917</v>
      </c>
      <c r="M7" s="74">
        <v>609</v>
      </c>
      <c r="N7" s="75">
        <v>344</v>
      </c>
      <c r="O7" s="17"/>
    </row>
    <row r="8" spans="1:15">
      <c r="A8" s="70"/>
      <c r="B8" s="71" t="s">
        <v>76</v>
      </c>
      <c r="C8" s="72"/>
      <c r="D8" s="73"/>
      <c r="E8" s="73"/>
      <c r="F8" s="73">
        <v>187</v>
      </c>
      <c r="G8" s="73">
        <v>34</v>
      </c>
      <c r="H8" s="73">
        <v>425</v>
      </c>
      <c r="I8" s="73">
        <v>517</v>
      </c>
      <c r="J8" s="21">
        <v>221</v>
      </c>
      <c r="K8" s="74">
        <v>267</v>
      </c>
      <c r="L8" s="74">
        <v>196</v>
      </c>
      <c r="M8" s="74">
        <v>382</v>
      </c>
      <c r="N8" s="75">
        <v>186</v>
      </c>
      <c r="O8" s="17"/>
    </row>
    <row r="9" spans="1:15">
      <c r="A9" s="70"/>
      <c r="B9" s="71" t="s">
        <v>77</v>
      </c>
      <c r="C9" s="72">
        <v>24</v>
      </c>
      <c r="D9" s="73">
        <v>2</v>
      </c>
      <c r="E9" s="73">
        <v>1</v>
      </c>
      <c r="F9" s="73">
        <v>47</v>
      </c>
      <c r="G9" s="73">
        <v>1</v>
      </c>
      <c r="H9" s="73">
        <v>3</v>
      </c>
      <c r="I9" s="73">
        <v>0</v>
      </c>
      <c r="J9" s="21">
        <v>1</v>
      </c>
      <c r="K9" s="74">
        <v>4</v>
      </c>
      <c r="L9" s="74">
        <v>27</v>
      </c>
      <c r="M9" s="74">
        <v>53</v>
      </c>
      <c r="N9" s="75">
        <v>115</v>
      </c>
      <c r="O9" s="17"/>
    </row>
    <row r="10" spans="1:15">
      <c r="A10" s="18" t="s">
        <v>78</v>
      </c>
      <c r="B10" s="76" t="s">
        <v>72</v>
      </c>
      <c r="C10" s="77">
        <v>4266</v>
      </c>
      <c r="D10" s="78">
        <v>5134</v>
      </c>
      <c r="E10" s="78">
        <v>4480</v>
      </c>
      <c r="F10" s="78">
        <v>5018</v>
      </c>
      <c r="G10" s="78">
        <v>4530</v>
      </c>
      <c r="H10" s="78">
        <v>5545</v>
      </c>
      <c r="I10" s="78">
        <v>5170</v>
      </c>
      <c r="J10" s="27">
        <v>4870</v>
      </c>
      <c r="K10" s="79">
        <v>4738</v>
      </c>
      <c r="L10" s="79">
        <v>5102</v>
      </c>
      <c r="M10" s="79">
        <v>4457</v>
      </c>
      <c r="N10" s="80">
        <v>4901</v>
      </c>
      <c r="O10" s="17"/>
    </row>
    <row r="11" spans="1:15">
      <c r="A11" s="18"/>
      <c r="B11" s="71" t="s">
        <v>73</v>
      </c>
      <c r="C11" s="72"/>
      <c r="D11" s="73"/>
      <c r="E11" s="73">
        <v>3</v>
      </c>
      <c r="F11" s="73">
        <v>2</v>
      </c>
      <c r="G11" s="73">
        <v>4</v>
      </c>
      <c r="H11" s="73"/>
      <c r="I11" s="73"/>
      <c r="J11" s="21">
        <v>22</v>
      </c>
      <c r="K11" s="74">
        <v>25</v>
      </c>
      <c r="L11" s="74">
        <v>17</v>
      </c>
      <c r="M11" s="74">
        <v>5</v>
      </c>
      <c r="N11" s="75">
        <v>8</v>
      </c>
      <c r="O11" s="17"/>
    </row>
    <row r="12" spans="1:15">
      <c r="A12" s="18"/>
      <c r="B12" s="71" t="s">
        <v>74</v>
      </c>
      <c r="C12" s="72">
        <v>8</v>
      </c>
      <c r="D12" s="73">
        <v>2</v>
      </c>
      <c r="E12" s="73">
        <v>1</v>
      </c>
      <c r="F12" s="73">
        <v>1</v>
      </c>
      <c r="G12" s="73"/>
      <c r="H12" s="73">
        <v>1</v>
      </c>
      <c r="I12" s="73">
        <v>28</v>
      </c>
      <c r="J12" s="21">
        <v>31</v>
      </c>
      <c r="K12" s="74">
        <v>44</v>
      </c>
      <c r="L12" s="74">
        <v>122</v>
      </c>
      <c r="M12" s="74">
        <v>354</v>
      </c>
      <c r="N12" s="75">
        <v>658</v>
      </c>
      <c r="O12" s="17"/>
    </row>
    <row r="13" spans="1:15">
      <c r="A13" s="70"/>
      <c r="B13" s="71" t="s">
        <v>75</v>
      </c>
      <c r="C13" s="72">
        <v>4176</v>
      </c>
      <c r="D13" s="73">
        <v>5127</v>
      </c>
      <c r="E13" s="73">
        <v>4475</v>
      </c>
      <c r="F13" s="73">
        <v>5015</v>
      </c>
      <c r="G13" s="73">
        <v>4526</v>
      </c>
      <c r="H13" s="73">
        <v>5542</v>
      </c>
      <c r="I13" s="73">
        <v>5140</v>
      </c>
      <c r="J13" s="21">
        <v>4814</v>
      </c>
      <c r="K13" s="74">
        <v>4668</v>
      </c>
      <c r="L13" s="74">
        <v>4946</v>
      </c>
      <c r="M13" s="74">
        <v>4094</v>
      </c>
      <c r="N13" s="75">
        <v>4232</v>
      </c>
      <c r="O13" s="17"/>
    </row>
    <row r="14" spans="1:15">
      <c r="A14" s="70"/>
      <c r="B14" s="71" t="s">
        <v>77</v>
      </c>
      <c r="C14" s="72">
        <v>82</v>
      </c>
      <c r="D14" s="73">
        <v>5</v>
      </c>
      <c r="E14" s="73">
        <v>1</v>
      </c>
      <c r="F14" s="73">
        <v>0</v>
      </c>
      <c r="G14" s="73">
        <v>0</v>
      </c>
      <c r="H14" s="73">
        <v>2</v>
      </c>
      <c r="I14" s="73">
        <v>2</v>
      </c>
      <c r="J14" s="21">
        <v>3</v>
      </c>
      <c r="K14" s="74">
        <v>1</v>
      </c>
      <c r="L14" s="74">
        <v>17</v>
      </c>
      <c r="M14" s="74">
        <v>4</v>
      </c>
      <c r="N14" s="75">
        <v>3</v>
      </c>
      <c r="O14" s="17"/>
    </row>
    <row r="15" spans="1:15">
      <c r="A15" s="18" t="s">
        <v>79</v>
      </c>
      <c r="B15" s="76" t="s">
        <v>72</v>
      </c>
      <c r="C15" s="77">
        <v>18457</v>
      </c>
      <c r="D15" s="78">
        <v>23179</v>
      </c>
      <c r="E15" s="78">
        <v>22332</v>
      </c>
      <c r="F15" s="78">
        <v>20612</v>
      </c>
      <c r="G15" s="78">
        <v>18548</v>
      </c>
      <c r="H15" s="78">
        <v>18385</v>
      </c>
      <c r="I15" s="78">
        <v>22009</v>
      </c>
      <c r="J15" s="27">
        <v>24567</v>
      </c>
      <c r="K15" s="79">
        <v>26732</v>
      </c>
      <c r="L15" s="79">
        <v>26451</v>
      </c>
      <c r="M15" s="79">
        <v>22339</v>
      </c>
      <c r="N15" s="80">
        <v>22880</v>
      </c>
      <c r="O15" s="17"/>
    </row>
    <row r="16" spans="1:15">
      <c r="A16" s="18"/>
      <c r="B16" s="71" t="s">
        <v>73</v>
      </c>
      <c r="C16" s="72">
        <v>28</v>
      </c>
      <c r="D16" s="73">
        <v>23</v>
      </c>
      <c r="E16" s="73">
        <v>24</v>
      </c>
      <c r="F16" s="73">
        <v>12</v>
      </c>
      <c r="G16" s="73">
        <v>11</v>
      </c>
      <c r="H16" s="73">
        <v>8</v>
      </c>
      <c r="I16" s="73">
        <v>7</v>
      </c>
      <c r="J16" s="21">
        <v>8</v>
      </c>
      <c r="K16" s="74">
        <v>8</v>
      </c>
      <c r="L16" s="74">
        <v>34</v>
      </c>
      <c r="M16" s="74">
        <v>29</v>
      </c>
      <c r="N16" s="75">
        <v>61</v>
      </c>
      <c r="O16" s="17"/>
    </row>
    <row r="17" spans="1:15">
      <c r="A17" s="18"/>
      <c r="B17" s="71" t="s">
        <v>80</v>
      </c>
      <c r="C17" s="72">
        <v>13</v>
      </c>
      <c r="D17" s="73">
        <v>10</v>
      </c>
      <c r="E17" s="73">
        <v>6</v>
      </c>
      <c r="F17" s="73">
        <v>4</v>
      </c>
      <c r="G17" s="73">
        <v>7</v>
      </c>
      <c r="H17" s="73">
        <v>12</v>
      </c>
      <c r="I17" s="73">
        <v>21</v>
      </c>
      <c r="J17" s="21">
        <v>27</v>
      </c>
      <c r="K17" s="74">
        <v>84</v>
      </c>
      <c r="L17" s="74">
        <v>81</v>
      </c>
      <c r="M17" s="74">
        <v>8</v>
      </c>
      <c r="N17" s="75">
        <v>4</v>
      </c>
      <c r="O17" s="17"/>
    </row>
    <row r="18" spans="1:15">
      <c r="A18" s="18"/>
      <c r="B18" s="71" t="s">
        <v>74</v>
      </c>
      <c r="C18" s="72">
        <v>145</v>
      </c>
      <c r="D18" s="73">
        <v>91</v>
      </c>
      <c r="E18" s="73">
        <v>75</v>
      </c>
      <c r="F18" s="73">
        <v>81</v>
      </c>
      <c r="G18" s="73">
        <v>196</v>
      </c>
      <c r="H18" s="73">
        <v>127</v>
      </c>
      <c r="I18" s="73">
        <v>240</v>
      </c>
      <c r="J18" s="21">
        <v>469</v>
      </c>
      <c r="K18" s="74">
        <v>605</v>
      </c>
      <c r="L18" s="74">
        <v>778</v>
      </c>
      <c r="M18" s="74">
        <v>735</v>
      </c>
      <c r="N18" s="75">
        <v>882</v>
      </c>
      <c r="O18" s="17"/>
    </row>
    <row r="19" spans="1:15">
      <c r="A19" s="70"/>
      <c r="B19" s="71" t="s">
        <v>75</v>
      </c>
      <c r="C19" s="72">
        <v>18224</v>
      </c>
      <c r="D19" s="73">
        <v>23034</v>
      </c>
      <c r="E19" s="73">
        <v>22197</v>
      </c>
      <c r="F19" s="73">
        <v>20472</v>
      </c>
      <c r="G19" s="73">
        <v>18310</v>
      </c>
      <c r="H19" s="73">
        <v>18193</v>
      </c>
      <c r="I19" s="73">
        <v>21656</v>
      </c>
      <c r="J19" s="21">
        <v>23978</v>
      </c>
      <c r="K19" s="74">
        <v>25919</v>
      </c>
      <c r="L19" s="74">
        <v>25444</v>
      </c>
      <c r="M19" s="74">
        <v>21491</v>
      </c>
      <c r="N19" s="75">
        <v>21887</v>
      </c>
      <c r="O19" s="17"/>
    </row>
    <row r="20" spans="1:15">
      <c r="A20" s="70"/>
      <c r="B20" s="71" t="s">
        <v>77</v>
      </c>
      <c r="C20" s="72">
        <v>47</v>
      </c>
      <c r="D20" s="73">
        <v>21</v>
      </c>
      <c r="E20" s="73">
        <v>30</v>
      </c>
      <c r="F20" s="73">
        <v>43</v>
      </c>
      <c r="G20" s="73">
        <v>24</v>
      </c>
      <c r="H20" s="73">
        <v>45</v>
      </c>
      <c r="I20" s="73">
        <v>85</v>
      </c>
      <c r="J20" s="21">
        <v>85</v>
      </c>
      <c r="K20" s="74">
        <v>116</v>
      </c>
      <c r="L20" s="74">
        <v>114</v>
      </c>
      <c r="M20" s="74">
        <v>76</v>
      </c>
      <c r="N20" s="75">
        <v>46</v>
      </c>
      <c r="O20" s="17"/>
    </row>
    <row r="21" spans="1:15">
      <c r="A21" s="18" t="s">
        <v>81</v>
      </c>
      <c r="B21" s="76" t="s">
        <v>72</v>
      </c>
      <c r="C21" s="77">
        <v>153182</v>
      </c>
      <c r="D21" s="78">
        <v>154571</v>
      </c>
      <c r="E21" s="78">
        <v>134157</v>
      </c>
      <c r="F21" s="78">
        <v>112763</v>
      </c>
      <c r="G21" s="78">
        <v>104912</v>
      </c>
      <c r="H21" s="78">
        <v>96386</v>
      </c>
      <c r="I21" s="78">
        <v>98851</v>
      </c>
      <c r="J21" s="27">
        <v>115201</v>
      </c>
      <c r="K21" s="79">
        <v>75996</v>
      </c>
      <c r="L21" s="79">
        <v>95387</v>
      </c>
      <c r="M21" s="79">
        <v>104973</v>
      </c>
      <c r="N21" s="80">
        <v>106768</v>
      </c>
      <c r="O21" s="17"/>
    </row>
    <row r="22" spans="1:15">
      <c r="A22" s="70"/>
      <c r="B22" s="71" t="s">
        <v>73</v>
      </c>
      <c r="C22" s="72">
        <v>1522</v>
      </c>
      <c r="D22" s="73">
        <v>1853</v>
      </c>
      <c r="E22" s="73">
        <v>1409</v>
      </c>
      <c r="F22" s="73">
        <v>1044</v>
      </c>
      <c r="G22" s="73">
        <v>1289</v>
      </c>
      <c r="H22" s="73">
        <v>1957</v>
      </c>
      <c r="I22" s="73">
        <v>5702</v>
      </c>
      <c r="J22" s="21">
        <v>7704</v>
      </c>
      <c r="K22" s="74">
        <v>10193</v>
      </c>
      <c r="L22" s="74">
        <v>13946</v>
      </c>
      <c r="M22" s="74">
        <v>11630</v>
      </c>
      <c r="N22" s="75">
        <v>21945</v>
      </c>
      <c r="O22" s="17"/>
    </row>
    <row r="23" spans="1:15">
      <c r="A23" s="70"/>
      <c r="B23" s="71" t="s">
        <v>80</v>
      </c>
      <c r="C23" s="72">
        <v>151535</v>
      </c>
      <c r="D23" s="73">
        <v>152551</v>
      </c>
      <c r="E23" s="73">
        <v>132618</v>
      </c>
      <c r="F23" s="73">
        <v>111611</v>
      </c>
      <c r="G23" s="73">
        <v>103582</v>
      </c>
      <c r="H23" s="73">
        <v>94405</v>
      </c>
      <c r="I23" s="73">
        <v>93141</v>
      </c>
      <c r="J23" s="21">
        <v>107472</v>
      </c>
      <c r="K23" s="74">
        <v>65784</v>
      </c>
      <c r="L23" s="74">
        <v>81434</v>
      </c>
      <c r="M23" s="74">
        <v>93328</v>
      </c>
      <c r="N23" s="75">
        <v>84809</v>
      </c>
      <c r="O23" s="17"/>
    </row>
    <row r="24" spans="1:15">
      <c r="A24" s="70"/>
      <c r="B24" s="71" t="s">
        <v>77</v>
      </c>
      <c r="C24" s="72">
        <v>125</v>
      </c>
      <c r="D24" s="73">
        <v>167</v>
      </c>
      <c r="E24" s="73">
        <v>130</v>
      </c>
      <c r="F24" s="73">
        <v>108</v>
      </c>
      <c r="G24" s="73">
        <v>41</v>
      </c>
      <c r="H24" s="73">
        <v>24</v>
      </c>
      <c r="I24" s="73">
        <v>8</v>
      </c>
      <c r="J24" s="21">
        <v>25</v>
      </c>
      <c r="K24" s="74">
        <v>19</v>
      </c>
      <c r="L24" s="74">
        <v>7</v>
      </c>
      <c r="M24" s="74">
        <v>15</v>
      </c>
      <c r="N24" s="75">
        <v>14</v>
      </c>
      <c r="O24" s="17"/>
    </row>
    <row r="25" spans="1:15">
      <c r="A25" s="18" t="s">
        <v>82</v>
      </c>
      <c r="B25" s="76" t="s">
        <v>72</v>
      </c>
      <c r="C25" s="77">
        <v>249840</v>
      </c>
      <c r="D25" s="78">
        <v>233212</v>
      </c>
      <c r="E25" s="78">
        <v>215853</v>
      </c>
      <c r="F25" s="78">
        <v>189639</v>
      </c>
      <c r="G25" s="78">
        <v>191760</v>
      </c>
      <c r="H25" s="78">
        <v>189524</v>
      </c>
      <c r="I25" s="78">
        <v>199840</v>
      </c>
      <c r="J25" s="27">
        <v>187946</v>
      </c>
      <c r="K25" s="79">
        <v>200215</v>
      </c>
      <c r="L25" s="79">
        <v>219300</v>
      </c>
      <c r="M25" s="79">
        <v>215811</v>
      </c>
      <c r="N25" s="80">
        <v>238468</v>
      </c>
      <c r="O25" s="17"/>
    </row>
    <row r="26" spans="1:15">
      <c r="A26" s="18"/>
      <c r="B26" s="71" t="s">
        <v>73</v>
      </c>
      <c r="C26" s="72">
        <v>1078</v>
      </c>
      <c r="D26" s="73">
        <v>1072</v>
      </c>
      <c r="E26" s="73">
        <v>3352</v>
      </c>
      <c r="F26" s="73">
        <v>1470</v>
      </c>
      <c r="G26" s="73">
        <v>1341</v>
      </c>
      <c r="H26" s="73">
        <v>1349</v>
      </c>
      <c r="I26" s="73">
        <v>1716</v>
      </c>
      <c r="J26" s="21">
        <v>2213</v>
      </c>
      <c r="K26" s="74">
        <v>2893</v>
      </c>
      <c r="L26" s="74">
        <v>3917</v>
      </c>
      <c r="M26" s="74">
        <v>7163</v>
      </c>
      <c r="N26" s="75">
        <v>11764</v>
      </c>
      <c r="O26" s="17"/>
    </row>
    <row r="27" spans="1:15">
      <c r="A27" s="70"/>
      <c r="B27" s="71" t="s">
        <v>80</v>
      </c>
      <c r="C27" s="72">
        <v>234865</v>
      </c>
      <c r="D27" s="73">
        <v>219198</v>
      </c>
      <c r="E27" s="73">
        <v>199823</v>
      </c>
      <c r="F27" s="73">
        <v>176233</v>
      </c>
      <c r="G27" s="73">
        <v>179527</v>
      </c>
      <c r="H27" s="73">
        <v>177307</v>
      </c>
      <c r="I27" s="73">
        <v>186676</v>
      </c>
      <c r="J27" s="21">
        <v>173834</v>
      </c>
      <c r="K27" s="74">
        <v>184975</v>
      </c>
      <c r="L27" s="74">
        <v>202458</v>
      </c>
      <c r="M27" s="74">
        <v>196424</v>
      </c>
      <c r="N27" s="75">
        <v>210624</v>
      </c>
      <c r="O27" s="17"/>
    </row>
    <row r="28" spans="1:15">
      <c r="A28" s="70"/>
      <c r="B28" s="71" t="s">
        <v>75</v>
      </c>
      <c r="C28" s="72">
        <v>13646</v>
      </c>
      <c r="D28" s="73">
        <v>12776</v>
      </c>
      <c r="E28" s="73">
        <v>12577</v>
      </c>
      <c r="F28" s="73">
        <v>11844</v>
      </c>
      <c r="G28" s="73">
        <v>10822</v>
      </c>
      <c r="H28" s="73">
        <v>10825</v>
      </c>
      <c r="I28" s="73">
        <v>11431</v>
      </c>
      <c r="J28" s="21">
        <v>11895</v>
      </c>
      <c r="K28" s="74">
        <v>12330</v>
      </c>
      <c r="L28" s="74">
        <v>12910</v>
      </c>
      <c r="M28" s="74">
        <v>12187</v>
      </c>
      <c r="N28" s="75">
        <v>16035</v>
      </c>
      <c r="O28" s="17"/>
    </row>
    <row r="29" spans="1:15">
      <c r="A29" s="70"/>
      <c r="B29" s="71" t="s">
        <v>77</v>
      </c>
      <c r="C29" s="72">
        <v>251</v>
      </c>
      <c r="D29" s="73">
        <v>166</v>
      </c>
      <c r="E29" s="73">
        <v>101</v>
      </c>
      <c r="F29" s="73">
        <v>92</v>
      </c>
      <c r="G29" s="73">
        <v>70</v>
      </c>
      <c r="H29" s="73">
        <v>43</v>
      </c>
      <c r="I29" s="73">
        <v>17</v>
      </c>
      <c r="J29" s="21">
        <v>4</v>
      </c>
      <c r="K29" s="74">
        <v>17</v>
      </c>
      <c r="L29" s="74">
        <v>15</v>
      </c>
      <c r="M29" s="74">
        <v>37</v>
      </c>
      <c r="N29" s="75">
        <v>45</v>
      </c>
      <c r="O29" s="17"/>
    </row>
    <row r="30" spans="1:15">
      <c r="A30" s="18" t="s">
        <v>83</v>
      </c>
      <c r="B30" s="71" t="s">
        <v>77</v>
      </c>
      <c r="C30" s="77">
        <v>60374</v>
      </c>
      <c r="D30" s="78">
        <v>66399</v>
      </c>
      <c r="E30" s="78">
        <v>64179</v>
      </c>
      <c r="F30" s="78">
        <v>61256</v>
      </c>
      <c r="G30" s="78">
        <v>62326</v>
      </c>
      <c r="H30" s="78">
        <v>62512</v>
      </c>
      <c r="I30" s="78">
        <v>67033</v>
      </c>
      <c r="J30" s="27">
        <v>70676</v>
      </c>
      <c r="K30" s="79">
        <v>71882</v>
      </c>
      <c r="L30" s="79">
        <v>75772</v>
      </c>
      <c r="M30" s="79">
        <v>74050</v>
      </c>
      <c r="N30" s="80">
        <v>88469</v>
      </c>
      <c r="O30" s="17"/>
    </row>
    <row r="31" spans="1:15">
      <c r="A31" s="18" t="s">
        <v>84</v>
      </c>
      <c r="B31" s="76" t="s">
        <v>72</v>
      </c>
      <c r="C31" s="77">
        <v>31571</v>
      </c>
      <c r="D31" s="78">
        <v>38493</v>
      </c>
      <c r="E31" s="78">
        <v>43101</v>
      </c>
      <c r="F31" s="78">
        <v>48212</v>
      </c>
      <c r="G31" s="78">
        <v>37326</v>
      </c>
      <c r="H31" s="78">
        <v>38256</v>
      </c>
      <c r="I31" s="78">
        <v>38516</v>
      </c>
      <c r="J31" s="27">
        <v>47909</v>
      </c>
      <c r="K31" s="79">
        <v>45170</v>
      </c>
      <c r="L31" s="79">
        <v>55060</v>
      </c>
      <c r="M31" s="79">
        <v>56109</v>
      </c>
      <c r="N31" s="80">
        <v>65465</v>
      </c>
      <c r="O31" s="17"/>
    </row>
    <row r="32" spans="1:15">
      <c r="A32" s="70"/>
      <c r="B32" s="71" t="s">
        <v>73</v>
      </c>
      <c r="C32" s="72">
        <v>9</v>
      </c>
      <c r="D32" s="73">
        <v>12</v>
      </c>
      <c r="E32" s="73">
        <v>8</v>
      </c>
      <c r="F32" s="73">
        <v>16</v>
      </c>
      <c r="G32" s="73">
        <v>12</v>
      </c>
      <c r="H32" s="73">
        <v>24</v>
      </c>
      <c r="I32" s="73">
        <v>41</v>
      </c>
      <c r="J32" s="21">
        <v>86</v>
      </c>
      <c r="K32" s="74">
        <v>76</v>
      </c>
      <c r="L32" s="74">
        <v>99</v>
      </c>
      <c r="M32" s="74">
        <v>103</v>
      </c>
      <c r="N32" s="75">
        <v>94</v>
      </c>
      <c r="O32" s="17"/>
    </row>
    <row r="33" spans="1:15">
      <c r="A33" s="70"/>
      <c r="B33" s="71" t="s">
        <v>80</v>
      </c>
      <c r="C33" s="72">
        <v>215</v>
      </c>
      <c r="D33" s="73">
        <v>288</v>
      </c>
      <c r="E33" s="73">
        <v>262</v>
      </c>
      <c r="F33" s="73">
        <v>251</v>
      </c>
      <c r="G33" s="73">
        <v>339</v>
      </c>
      <c r="H33" s="73">
        <v>468</v>
      </c>
      <c r="I33" s="73">
        <v>2200</v>
      </c>
      <c r="J33" s="21">
        <v>8602</v>
      </c>
      <c r="K33" s="74">
        <v>11120</v>
      </c>
      <c r="L33" s="74">
        <v>14677</v>
      </c>
      <c r="M33" s="74">
        <v>17972</v>
      </c>
      <c r="N33" s="75">
        <v>23669</v>
      </c>
      <c r="O33" s="17"/>
    </row>
    <row r="34" spans="1:15">
      <c r="A34" s="70"/>
      <c r="B34" s="71" t="s">
        <v>74</v>
      </c>
      <c r="C34" s="72">
        <v>20</v>
      </c>
      <c r="D34" s="73">
        <v>18</v>
      </c>
      <c r="E34" s="73">
        <v>14</v>
      </c>
      <c r="F34" s="73">
        <v>9</v>
      </c>
      <c r="G34" s="73">
        <v>4</v>
      </c>
      <c r="H34" s="73">
        <v>4</v>
      </c>
      <c r="I34" s="73">
        <v>18</v>
      </c>
      <c r="J34" s="21">
        <v>6</v>
      </c>
      <c r="K34" s="74">
        <v>9</v>
      </c>
      <c r="L34" s="74">
        <v>11</v>
      </c>
      <c r="M34" s="74">
        <v>6</v>
      </c>
      <c r="N34" s="75">
        <v>4</v>
      </c>
      <c r="O34" s="17"/>
    </row>
    <row r="35" spans="1:15">
      <c r="A35" s="70"/>
      <c r="B35" s="71" t="s">
        <v>75</v>
      </c>
      <c r="C35" s="72">
        <v>31302</v>
      </c>
      <c r="D35" s="73">
        <v>38145</v>
      </c>
      <c r="E35" s="73">
        <v>42779</v>
      </c>
      <c r="F35" s="73">
        <v>47913</v>
      </c>
      <c r="G35" s="73">
        <v>36953</v>
      </c>
      <c r="H35" s="73">
        <v>37728</v>
      </c>
      <c r="I35" s="73">
        <v>36245</v>
      </c>
      <c r="J35" s="21">
        <v>39165</v>
      </c>
      <c r="K35" s="74">
        <v>33702</v>
      </c>
      <c r="L35" s="74">
        <v>39864</v>
      </c>
      <c r="M35" s="74">
        <v>37524</v>
      </c>
      <c r="N35" s="75">
        <v>41044</v>
      </c>
      <c r="O35" s="17"/>
    </row>
    <row r="36" spans="1:15">
      <c r="A36" s="70"/>
      <c r="B36" s="71" t="s">
        <v>77</v>
      </c>
      <c r="C36" s="72">
        <v>25</v>
      </c>
      <c r="D36" s="73">
        <v>30</v>
      </c>
      <c r="E36" s="73">
        <v>38</v>
      </c>
      <c r="F36" s="73">
        <v>23</v>
      </c>
      <c r="G36" s="73">
        <v>18</v>
      </c>
      <c r="H36" s="73">
        <v>32</v>
      </c>
      <c r="I36" s="73">
        <v>12</v>
      </c>
      <c r="J36" s="21">
        <v>50</v>
      </c>
      <c r="K36" s="74">
        <v>263</v>
      </c>
      <c r="L36" s="74">
        <v>409</v>
      </c>
      <c r="M36" s="74">
        <v>504</v>
      </c>
      <c r="N36" s="75">
        <v>654</v>
      </c>
      <c r="O36" s="17"/>
    </row>
    <row r="37" spans="1:15">
      <c r="A37" s="18" t="s">
        <v>85</v>
      </c>
      <c r="B37" s="76" t="s">
        <v>72</v>
      </c>
      <c r="C37" s="77">
        <v>18116</v>
      </c>
      <c r="D37" s="78">
        <v>26738</v>
      </c>
      <c r="E37" s="78">
        <v>23765</v>
      </c>
      <c r="F37" s="78">
        <v>24937</v>
      </c>
      <c r="G37" s="78">
        <v>20894</v>
      </c>
      <c r="H37" s="78">
        <v>25084</v>
      </c>
      <c r="I37" s="78">
        <v>27031</v>
      </c>
      <c r="J37" s="27">
        <v>27789</v>
      </c>
      <c r="K37" s="79">
        <v>30105</v>
      </c>
      <c r="L37" s="79">
        <v>30816</v>
      </c>
      <c r="M37" s="79">
        <v>21033</v>
      </c>
      <c r="N37" s="80">
        <v>22916</v>
      </c>
      <c r="O37" s="17"/>
    </row>
    <row r="38" spans="1:15">
      <c r="A38" s="70"/>
      <c r="B38" s="71" t="s">
        <v>74</v>
      </c>
      <c r="C38" s="72">
        <v>5</v>
      </c>
      <c r="D38" s="73">
        <v>9</v>
      </c>
      <c r="E38" s="73">
        <v>21</v>
      </c>
      <c r="F38" s="73">
        <v>10</v>
      </c>
      <c r="G38" s="73">
        <v>15</v>
      </c>
      <c r="H38" s="73">
        <v>70</v>
      </c>
      <c r="I38" s="73">
        <v>153</v>
      </c>
      <c r="J38" s="21">
        <v>449</v>
      </c>
      <c r="K38" s="74">
        <v>539</v>
      </c>
      <c r="L38" s="74">
        <v>725</v>
      </c>
      <c r="M38" s="74">
        <v>758</v>
      </c>
      <c r="N38" s="75">
        <v>779</v>
      </c>
      <c r="O38" s="17"/>
    </row>
    <row r="39" spans="1:15">
      <c r="A39" s="70"/>
      <c r="B39" s="71" t="s">
        <v>75</v>
      </c>
      <c r="C39" s="72">
        <v>18088</v>
      </c>
      <c r="D39" s="73">
        <v>26724</v>
      </c>
      <c r="E39" s="73">
        <v>23735</v>
      </c>
      <c r="F39" s="73">
        <v>24925</v>
      </c>
      <c r="G39" s="73">
        <v>20877</v>
      </c>
      <c r="H39" s="73">
        <v>25012</v>
      </c>
      <c r="I39" s="73">
        <v>26871</v>
      </c>
      <c r="J39" s="21">
        <v>27339</v>
      </c>
      <c r="K39" s="74">
        <v>29560</v>
      </c>
      <c r="L39" s="74">
        <v>30036</v>
      </c>
      <c r="M39" s="74">
        <v>20216</v>
      </c>
      <c r="N39" s="75">
        <v>22041</v>
      </c>
      <c r="O39" s="17"/>
    </row>
    <row r="40" spans="1:15">
      <c r="A40" s="70"/>
      <c r="B40" s="71" t="s">
        <v>77</v>
      </c>
      <c r="C40" s="72">
        <v>23</v>
      </c>
      <c r="D40" s="73">
        <v>5</v>
      </c>
      <c r="E40" s="73">
        <v>9</v>
      </c>
      <c r="F40" s="73">
        <v>2</v>
      </c>
      <c r="G40" s="73">
        <v>2</v>
      </c>
      <c r="H40" s="73">
        <v>2</v>
      </c>
      <c r="I40" s="73">
        <v>7</v>
      </c>
      <c r="J40" s="21">
        <v>1</v>
      </c>
      <c r="K40" s="74">
        <v>6</v>
      </c>
      <c r="L40" s="74">
        <v>55</v>
      </c>
      <c r="M40" s="74">
        <v>59</v>
      </c>
      <c r="N40" s="75">
        <v>96</v>
      </c>
      <c r="O40" s="17"/>
    </row>
    <row r="41" spans="1:15">
      <c r="A41" s="18" t="s">
        <v>86</v>
      </c>
      <c r="B41" s="76" t="s">
        <v>72</v>
      </c>
      <c r="C41" s="77">
        <v>2262379</v>
      </c>
      <c r="D41" s="78">
        <v>2214288</v>
      </c>
      <c r="E41" s="78">
        <v>1906669</v>
      </c>
      <c r="F41" s="78">
        <v>1805128</v>
      </c>
      <c r="G41" s="78">
        <v>1815713</v>
      </c>
      <c r="H41" s="78">
        <v>1940387</v>
      </c>
      <c r="I41" s="78">
        <v>2042316</v>
      </c>
      <c r="J41" s="27">
        <v>2141628</v>
      </c>
      <c r="K41" s="79">
        <v>2203742</v>
      </c>
      <c r="L41" s="79">
        <v>2240302</v>
      </c>
      <c r="M41" s="79">
        <v>1684725</v>
      </c>
      <c r="N41" s="80">
        <v>1693037</v>
      </c>
      <c r="O41" s="17"/>
    </row>
    <row r="42" spans="1:15">
      <c r="A42" s="70"/>
      <c r="B42" s="71" t="s">
        <v>73</v>
      </c>
      <c r="C42" s="72">
        <v>187</v>
      </c>
      <c r="D42" s="73">
        <v>2638</v>
      </c>
      <c r="E42" s="73">
        <v>5665</v>
      </c>
      <c r="F42" s="73">
        <v>8791</v>
      </c>
      <c r="G42" s="73">
        <v>10622</v>
      </c>
      <c r="H42" s="73">
        <v>17405</v>
      </c>
      <c r="I42" s="73">
        <v>21935</v>
      </c>
      <c r="J42" s="21">
        <v>25274</v>
      </c>
      <c r="K42" s="74">
        <v>31479</v>
      </c>
      <c r="L42" s="74">
        <v>43051</v>
      </c>
      <c r="M42" s="74">
        <v>111236</v>
      </c>
      <c r="N42" s="75">
        <v>164164</v>
      </c>
      <c r="O42" s="17"/>
    </row>
    <row r="43" spans="1:15">
      <c r="A43" s="70"/>
      <c r="B43" s="71" t="s">
        <v>80</v>
      </c>
      <c r="C43" s="72">
        <v>586089</v>
      </c>
      <c r="D43" s="73">
        <v>593886</v>
      </c>
      <c r="E43" s="73">
        <v>493291</v>
      </c>
      <c r="F43" s="73">
        <v>547495</v>
      </c>
      <c r="G43" s="73">
        <v>608626</v>
      </c>
      <c r="H43" s="73">
        <v>760579</v>
      </c>
      <c r="I43" s="73">
        <v>905453</v>
      </c>
      <c r="J43" s="21">
        <v>1028936</v>
      </c>
      <c r="K43" s="74">
        <v>1215330</v>
      </c>
      <c r="L43" s="74">
        <v>1311459</v>
      </c>
      <c r="M43" s="74">
        <v>797630</v>
      </c>
      <c r="N43" s="75">
        <v>692298</v>
      </c>
      <c r="O43" s="17"/>
    </row>
    <row r="44" spans="1:15">
      <c r="A44" s="70"/>
      <c r="B44" s="71" t="s">
        <v>75</v>
      </c>
      <c r="C44" s="72">
        <v>1590227</v>
      </c>
      <c r="D44" s="73">
        <v>1591613</v>
      </c>
      <c r="E44" s="73">
        <v>1377021</v>
      </c>
      <c r="F44" s="73">
        <v>1198095</v>
      </c>
      <c r="G44" s="73">
        <v>1149779</v>
      </c>
      <c r="H44" s="73">
        <v>1098910</v>
      </c>
      <c r="I44" s="73">
        <v>1054535</v>
      </c>
      <c r="J44" s="21">
        <v>1003018</v>
      </c>
      <c r="K44" s="74">
        <v>846584</v>
      </c>
      <c r="L44" s="74">
        <v>755663</v>
      </c>
      <c r="M44" s="74">
        <v>510912</v>
      </c>
      <c r="N44" s="75">
        <v>351586</v>
      </c>
      <c r="O44" s="17"/>
    </row>
    <row r="45" spans="1:15">
      <c r="A45" s="70"/>
      <c r="B45" s="71" t="s">
        <v>87</v>
      </c>
      <c r="C45" s="72">
        <v>9925</v>
      </c>
      <c r="D45" s="73">
        <v>13163</v>
      </c>
      <c r="E45" s="73">
        <v>17835</v>
      </c>
      <c r="F45" s="73">
        <v>33027</v>
      </c>
      <c r="G45" s="73">
        <v>32806</v>
      </c>
      <c r="H45" s="73">
        <v>36992</v>
      </c>
      <c r="I45" s="73">
        <v>47529</v>
      </c>
      <c r="J45" s="21">
        <v>70072</v>
      </c>
      <c r="K45" s="74">
        <v>90489</v>
      </c>
      <c r="L45" s="74">
        <v>97533</v>
      </c>
      <c r="M45" s="74">
        <v>149660</v>
      </c>
      <c r="N45" s="75">
        <v>262157</v>
      </c>
      <c r="O45" s="17"/>
    </row>
    <row r="46" spans="1:15">
      <c r="A46" s="70"/>
      <c r="B46" s="71" t="s">
        <v>88</v>
      </c>
      <c r="C46" s="72">
        <v>78</v>
      </c>
      <c r="D46" s="73">
        <v>49</v>
      </c>
      <c r="E46" s="73">
        <v>657</v>
      </c>
      <c r="F46" s="73">
        <v>601</v>
      </c>
      <c r="G46" s="73">
        <v>1868</v>
      </c>
      <c r="H46" s="73">
        <v>5720</v>
      </c>
      <c r="I46" s="73">
        <v>7360</v>
      </c>
      <c r="J46" s="21">
        <v>11779</v>
      </c>
      <c r="K46" s="74">
        <v>14484</v>
      </c>
      <c r="L46" s="74">
        <v>17987</v>
      </c>
      <c r="M46" s="74">
        <v>72504</v>
      </c>
      <c r="N46" s="75">
        <v>132190</v>
      </c>
      <c r="O46" s="17"/>
    </row>
    <row r="47" spans="1:15">
      <c r="A47" s="70"/>
      <c r="B47" s="71" t="s">
        <v>76</v>
      </c>
      <c r="C47" s="72"/>
      <c r="D47" s="73">
        <v>753</v>
      </c>
      <c r="E47" s="73">
        <v>9968</v>
      </c>
      <c r="F47" s="73">
        <v>13892</v>
      </c>
      <c r="G47" s="73">
        <v>9443</v>
      </c>
      <c r="H47" s="73">
        <v>18995</v>
      </c>
      <c r="I47" s="73">
        <v>4637</v>
      </c>
      <c r="J47" s="21">
        <v>1030</v>
      </c>
      <c r="K47" s="74">
        <v>2788</v>
      </c>
      <c r="L47" s="74">
        <v>11428</v>
      </c>
      <c r="M47" s="74">
        <v>23574</v>
      </c>
      <c r="N47" s="75">
        <v>36979</v>
      </c>
      <c r="O47" s="17"/>
    </row>
    <row r="48" spans="1:15">
      <c r="A48" s="81"/>
      <c r="B48" s="71" t="s">
        <v>89</v>
      </c>
      <c r="C48" s="72"/>
      <c r="D48" s="73"/>
      <c r="E48" s="73">
        <v>4</v>
      </c>
      <c r="F48" s="73">
        <v>247</v>
      </c>
      <c r="G48" s="73">
        <v>186</v>
      </c>
      <c r="H48" s="73">
        <v>90</v>
      </c>
      <c r="I48" s="73">
        <v>261</v>
      </c>
      <c r="J48" s="21">
        <v>288</v>
      </c>
      <c r="K48" s="74">
        <v>245</v>
      </c>
      <c r="L48" s="74">
        <v>779</v>
      </c>
      <c r="M48" s="74">
        <v>2395</v>
      </c>
      <c r="N48" s="75">
        <v>7237</v>
      </c>
      <c r="O48" s="17"/>
    </row>
    <row r="49" spans="1:15">
      <c r="A49" s="81"/>
      <c r="B49" s="71" t="s">
        <v>77</v>
      </c>
      <c r="C49" s="72">
        <v>75873</v>
      </c>
      <c r="D49" s="73">
        <v>12186</v>
      </c>
      <c r="E49" s="73">
        <v>2228</v>
      </c>
      <c r="F49" s="73">
        <v>2980</v>
      </c>
      <c r="G49" s="73">
        <v>2383</v>
      </c>
      <c r="H49" s="73">
        <v>1696</v>
      </c>
      <c r="I49" s="73">
        <v>606</v>
      </c>
      <c r="J49" s="21">
        <v>1231</v>
      </c>
      <c r="K49" s="74">
        <v>2343</v>
      </c>
      <c r="L49" s="74">
        <v>2402</v>
      </c>
      <c r="M49" s="74">
        <v>16814</v>
      </c>
      <c r="N49" s="75">
        <v>46426</v>
      </c>
      <c r="O49" s="17"/>
    </row>
    <row r="50" spans="1:15">
      <c r="A50" s="18" t="s">
        <v>90</v>
      </c>
      <c r="B50" s="76" t="s">
        <v>72</v>
      </c>
      <c r="C50" s="77">
        <v>422241</v>
      </c>
      <c r="D50" s="78">
        <v>436358</v>
      </c>
      <c r="E50" s="78">
        <v>390557</v>
      </c>
      <c r="F50" s="78">
        <v>374408</v>
      </c>
      <c r="G50" s="78">
        <v>380201</v>
      </c>
      <c r="H50" s="78">
        <v>388022</v>
      </c>
      <c r="I50" s="78">
        <v>419210</v>
      </c>
      <c r="J50" s="27">
        <v>449083</v>
      </c>
      <c r="K50" s="79">
        <v>469777</v>
      </c>
      <c r="L50" s="79">
        <v>487433</v>
      </c>
      <c r="M50" s="79">
        <v>410556</v>
      </c>
      <c r="N50" s="80">
        <v>443299</v>
      </c>
      <c r="O50" s="17"/>
    </row>
    <row r="51" spans="1:15">
      <c r="A51" s="70"/>
      <c r="B51" s="71" t="s">
        <v>73</v>
      </c>
      <c r="C51" s="72">
        <v>789</v>
      </c>
      <c r="D51" s="73">
        <v>1673</v>
      </c>
      <c r="E51" s="73">
        <v>3631</v>
      </c>
      <c r="F51" s="73">
        <v>5175</v>
      </c>
      <c r="G51" s="73">
        <v>4489</v>
      </c>
      <c r="H51" s="73">
        <v>4927</v>
      </c>
      <c r="I51" s="73">
        <v>5562</v>
      </c>
      <c r="J51" s="21">
        <v>6052</v>
      </c>
      <c r="K51" s="74">
        <v>8152</v>
      </c>
      <c r="L51" s="74">
        <v>7732</v>
      </c>
      <c r="M51" s="74">
        <v>8836</v>
      </c>
      <c r="N51" s="75">
        <v>12027</v>
      </c>
      <c r="O51" s="17"/>
    </row>
    <row r="52" spans="1:15">
      <c r="A52" s="70"/>
      <c r="B52" s="71" t="s">
        <v>80</v>
      </c>
      <c r="C52" s="72">
        <v>4955</v>
      </c>
      <c r="D52" s="73">
        <v>4121</v>
      </c>
      <c r="E52" s="73">
        <v>3382</v>
      </c>
      <c r="F52" s="73">
        <v>4840</v>
      </c>
      <c r="G52" s="73">
        <v>3809</v>
      </c>
      <c r="H52" s="73">
        <v>5401</v>
      </c>
      <c r="I52" s="73">
        <v>6506</v>
      </c>
      <c r="J52" s="21">
        <v>10499</v>
      </c>
      <c r="K52" s="74">
        <v>17340</v>
      </c>
      <c r="L52" s="74">
        <v>22028</v>
      </c>
      <c r="M52" s="74">
        <v>15857</v>
      </c>
      <c r="N52" s="75">
        <v>22786</v>
      </c>
      <c r="O52" s="17"/>
    </row>
    <row r="53" spans="1:15">
      <c r="A53" s="70"/>
      <c r="B53" s="71" t="s">
        <v>74</v>
      </c>
      <c r="C53" s="72">
        <v>188</v>
      </c>
      <c r="D53" s="73">
        <v>260</v>
      </c>
      <c r="E53" s="73">
        <v>204</v>
      </c>
      <c r="F53" s="73">
        <v>130</v>
      </c>
      <c r="G53" s="73">
        <v>186</v>
      </c>
      <c r="H53" s="73">
        <v>218</v>
      </c>
      <c r="I53" s="73">
        <v>347</v>
      </c>
      <c r="J53" s="21">
        <v>349</v>
      </c>
      <c r="K53" s="74">
        <v>474</v>
      </c>
      <c r="L53" s="74">
        <v>883</v>
      </c>
      <c r="M53" s="74">
        <v>1041</v>
      </c>
      <c r="N53" s="75">
        <v>1603</v>
      </c>
      <c r="O53" s="17"/>
    </row>
    <row r="54" spans="1:15">
      <c r="A54" s="70"/>
      <c r="B54" s="71" t="s">
        <v>75</v>
      </c>
      <c r="C54" s="72">
        <v>414809</v>
      </c>
      <c r="D54" s="73">
        <v>429514</v>
      </c>
      <c r="E54" s="73">
        <v>382745</v>
      </c>
      <c r="F54" s="73">
        <v>363719</v>
      </c>
      <c r="G54" s="73">
        <v>371194</v>
      </c>
      <c r="H54" s="73">
        <v>376704</v>
      </c>
      <c r="I54" s="73">
        <v>405908</v>
      </c>
      <c r="J54" s="21">
        <v>430929</v>
      </c>
      <c r="K54" s="74">
        <v>442548</v>
      </c>
      <c r="L54" s="74">
        <v>454226</v>
      </c>
      <c r="M54" s="74">
        <v>381162</v>
      </c>
      <c r="N54" s="75">
        <v>398826</v>
      </c>
      <c r="O54" s="17"/>
    </row>
    <row r="55" spans="1:15">
      <c r="A55" s="70"/>
      <c r="B55" s="71" t="s">
        <v>87</v>
      </c>
      <c r="C55" s="72">
        <v>147</v>
      </c>
      <c r="D55" s="73">
        <v>47</v>
      </c>
      <c r="E55" s="73">
        <v>33</v>
      </c>
      <c r="F55" s="73">
        <v>45</v>
      </c>
      <c r="G55" s="73">
        <v>76</v>
      </c>
      <c r="H55" s="73">
        <v>133</v>
      </c>
      <c r="I55" s="73">
        <v>292</v>
      </c>
      <c r="J55" s="21">
        <v>560</v>
      </c>
      <c r="K55" s="74">
        <v>728</v>
      </c>
      <c r="L55" s="74">
        <v>1440</v>
      </c>
      <c r="M55" s="74">
        <v>1322</v>
      </c>
      <c r="N55" s="75">
        <v>4276</v>
      </c>
      <c r="O55" s="17"/>
    </row>
    <row r="56" spans="1:15">
      <c r="A56" s="81"/>
      <c r="B56" s="71" t="s">
        <v>77</v>
      </c>
      <c r="C56" s="72">
        <v>1353</v>
      </c>
      <c r="D56" s="73">
        <v>743</v>
      </c>
      <c r="E56" s="73">
        <v>562</v>
      </c>
      <c r="F56" s="73">
        <v>499</v>
      </c>
      <c r="G56" s="73">
        <v>447</v>
      </c>
      <c r="H56" s="73">
        <v>639</v>
      </c>
      <c r="I56" s="73">
        <v>595</v>
      </c>
      <c r="J56" s="21">
        <v>694</v>
      </c>
      <c r="K56" s="74">
        <v>535</v>
      </c>
      <c r="L56" s="74">
        <v>1124</v>
      </c>
      <c r="M56" s="74">
        <v>2338</v>
      </c>
      <c r="N56" s="75">
        <v>3781</v>
      </c>
      <c r="O56" s="17"/>
    </row>
    <row r="57" spans="1:15">
      <c r="A57" s="18" t="s">
        <v>91</v>
      </c>
      <c r="B57" s="76" t="s">
        <v>72</v>
      </c>
      <c r="C57" s="77">
        <v>17427</v>
      </c>
      <c r="D57" s="78">
        <v>22318</v>
      </c>
      <c r="E57" s="78">
        <v>22118</v>
      </c>
      <c r="F57" s="78">
        <v>31553</v>
      </c>
      <c r="G57" s="78">
        <v>41072</v>
      </c>
      <c r="H57" s="78">
        <v>43564</v>
      </c>
      <c r="I57" s="78">
        <v>44419</v>
      </c>
      <c r="J57" s="27">
        <v>42645</v>
      </c>
      <c r="K57" s="79">
        <v>50618</v>
      </c>
      <c r="L57" s="79">
        <v>75773</v>
      </c>
      <c r="M57" s="79">
        <v>61229</v>
      </c>
      <c r="N57" s="80">
        <v>54546</v>
      </c>
      <c r="O57" s="17"/>
    </row>
    <row r="58" spans="1:15">
      <c r="A58" s="70"/>
      <c r="B58" s="71" t="s">
        <v>80</v>
      </c>
      <c r="C58" s="72">
        <v>1574</v>
      </c>
      <c r="D58" s="73">
        <v>1230</v>
      </c>
      <c r="E58" s="73">
        <v>1007</v>
      </c>
      <c r="F58" s="73">
        <v>890</v>
      </c>
      <c r="G58" s="73">
        <v>1131</v>
      </c>
      <c r="H58" s="73">
        <v>1019</v>
      </c>
      <c r="I58" s="73">
        <v>615</v>
      </c>
      <c r="J58" s="21">
        <v>375</v>
      </c>
      <c r="K58" s="74">
        <v>326</v>
      </c>
      <c r="L58" s="74">
        <v>241</v>
      </c>
      <c r="M58" s="74">
        <v>90</v>
      </c>
      <c r="N58" s="75">
        <v>203</v>
      </c>
      <c r="O58" s="17"/>
    </row>
    <row r="59" spans="1:15">
      <c r="A59" s="70"/>
      <c r="B59" s="71" t="s">
        <v>75</v>
      </c>
      <c r="C59" s="72">
        <v>2977</v>
      </c>
      <c r="D59" s="73">
        <v>3970</v>
      </c>
      <c r="E59" s="73">
        <v>4274</v>
      </c>
      <c r="F59" s="73">
        <v>5078</v>
      </c>
      <c r="G59" s="73">
        <v>5202</v>
      </c>
      <c r="H59" s="73">
        <v>5567</v>
      </c>
      <c r="I59" s="73">
        <v>5159</v>
      </c>
      <c r="J59" s="21">
        <v>4028</v>
      </c>
      <c r="K59" s="74">
        <v>3683</v>
      </c>
      <c r="L59" s="74">
        <v>4999</v>
      </c>
      <c r="M59" s="74">
        <v>3596</v>
      </c>
      <c r="N59" s="75">
        <v>3554</v>
      </c>
      <c r="O59" s="17"/>
    </row>
    <row r="60" spans="1:15">
      <c r="A60" s="70"/>
      <c r="B60" s="71" t="s">
        <v>77</v>
      </c>
      <c r="C60" s="72">
        <v>12876</v>
      </c>
      <c r="D60" s="73">
        <v>17118</v>
      </c>
      <c r="E60" s="73">
        <v>16837</v>
      </c>
      <c r="F60" s="73">
        <v>25585</v>
      </c>
      <c r="G60" s="73">
        <v>34739</v>
      </c>
      <c r="H60" s="73">
        <v>36978</v>
      </c>
      <c r="I60" s="73">
        <v>38645</v>
      </c>
      <c r="J60" s="21">
        <v>38242</v>
      </c>
      <c r="K60" s="74">
        <v>46609</v>
      </c>
      <c r="L60" s="74">
        <v>70533</v>
      </c>
      <c r="M60" s="74">
        <v>57543</v>
      </c>
      <c r="N60" s="75">
        <v>50789</v>
      </c>
      <c r="O60" s="17"/>
    </row>
    <row r="61" spans="1:15">
      <c r="A61" s="82" t="s">
        <v>14</v>
      </c>
      <c r="B61" s="83"/>
      <c r="C61" s="84">
        <v>3239653</v>
      </c>
      <c r="D61" s="85">
        <v>3222545</v>
      </c>
      <c r="E61" s="85">
        <v>2829094</v>
      </c>
      <c r="F61" s="85">
        <v>2675683</v>
      </c>
      <c r="G61" s="85">
        <v>2678917</v>
      </c>
      <c r="H61" s="85">
        <v>2809760</v>
      </c>
      <c r="I61" s="85">
        <v>2966157</v>
      </c>
      <c r="J61" s="86">
        <v>3114002</v>
      </c>
      <c r="K61" s="87">
        <v>3180666</v>
      </c>
      <c r="L61" s="87">
        <v>3313284</v>
      </c>
      <c r="M61" s="87">
        <v>2657128</v>
      </c>
      <c r="N61" s="88">
        <v>2742954</v>
      </c>
      <c r="O61" s="17"/>
    </row>
    <row r="62" spans="1:15">
      <c r="A62" s="24"/>
      <c r="B62" s="89"/>
      <c r="C62" s="90"/>
      <c r="D62" s="90"/>
      <c r="E62" s="90"/>
      <c r="F62" s="90"/>
      <c r="G62" s="90"/>
      <c r="H62" s="90"/>
      <c r="I62" s="90"/>
      <c r="J62" s="91"/>
      <c r="K62" s="92"/>
      <c r="L62" s="92"/>
    </row>
    <row r="63" spans="1:15">
      <c r="A63" s="7" t="s">
        <v>92</v>
      </c>
      <c r="B63" s="14"/>
    </row>
    <row r="64" spans="1:15">
      <c r="A64" s="7" t="s">
        <v>816</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AR36"/>
  <sheetViews>
    <sheetView showGridLines="0" workbookViewId="0">
      <pane xSplit="1" ySplit="4" topLeftCell="V5" activePane="bottomRight" state="frozen"/>
      <selection pane="topRight"/>
      <selection pane="bottomLeft"/>
      <selection pane="bottomRight"/>
    </sheetView>
  </sheetViews>
  <sheetFormatPr baseColWidth="10" defaultColWidth="12" defaultRowHeight="12.75"/>
  <cols>
    <col min="1" max="1" width="50.33203125" customWidth="1"/>
    <col min="2" max="43" width="7.5" customWidth="1"/>
  </cols>
  <sheetData>
    <row r="1" spans="1:44">
      <c r="A1" s="460" t="s">
        <v>685</v>
      </c>
      <c r="B1" s="220"/>
      <c r="C1" s="220"/>
      <c r="D1" s="220"/>
      <c r="E1" s="220"/>
      <c r="F1" s="220"/>
      <c r="G1" s="220"/>
      <c r="H1" s="220"/>
      <c r="I1" s="220"/>
      <c r="J1" s="220"/>
      <c r="K1" s="220"/>
      <c r="L1" s="220"/>
      <c r="M1" s="220"/>
      <c r="N1" s="220"/>
      <c r="O1" s="220"/>
      <c r="P1" s="220"/>
      <c r="Q1" s="220"/>
      <c r="R1" s="220"/>
      <c r="S1" s="220"/>
      <c r="T1" s="220"/>
      <c r="U1" s="220"/>
      <c r="V1" s="220"/>
      <c r="W1" s="220"/>
      <c r="X1" s="220"/>
      <c r="Y1" s="220"/>
      <c r="Z1" s="220"/>
      <c r="AA1" s="220"/>
      <c r="AB1" s="220"/>
      <c r="AC1" s="220"/>
      <c r="AD1" s="220"/>
      <c r="AE1" s="220"/>
      <c r="AF1" s="220"/>
      <c r="AG1" s="220"/>
      <c r="AH1" s="220"/>
      <c r="AI1" s="220"/>
      <c r="AJ1" s="220"/>
      <c r="AK1" s="220"/>
      <c r="AL1" s="220"/>
      <c r="AM1" s="220"/>
      <c r="AN1" s="220"/>
      <c r="AO1" s="220"/>
      <c r="AP1" s="220"/>
      <c r="AQ1" s="220"/>
      <c r="AR1" s="220"/>
    </row>
    <row r="2" spans="1:44">
      <c r="A2" s="221"/>
      <c r="B2" s="221"/>
      <c r="C2" s="220"/>
      <c r="D2" s="220"/>
      <c r="E2" s="220"/>
      <c r="F2" s="220"/>
      <c r="G2" s="220"/>
      <c r="H2" s="220"/>
      <c r="I2" s="220"/>
      <c r="J2" s="220"/>
      <c r="K2" s="220"/>
      <c r="L2" s="220"/>
      <c r="M2" s="220"/>
      <c r="N2" s="220"/>
      <c r="O2" s="220"/>
      <c r="P2" s="220"/>
      <c r="Q2" s="220"/>
      <c r="R2" s="220"/>
      <c r="S2" s="220"/>
      <c r="T2" s="220"/>
      <c r="U2" s="220"/>
      <c r="V2" s="220"/>
      <c r="W2" s="220"/>
      <c r="X2" s="220"/>
      <c r="Y2" s="220"/>
      <c r="Z2" s="220"/>
      <c r="AA2" s="220"/>
      <c r="AB2" s="220"/>
      <c r="AC2" s="220"/>
      <c r="AD2" s="220"/>
      <c r="AE2" s="220"/>
      <c r="AF2" s="220"/>
      <c r="AG2" s="220"/>
      <c r="AH2" s="220"/>
      <c r="AI2" s="220"/>
      <c r="AJ2" s="220"/>
      <c r="AK2" s="220"/>
      <c r="AL2" s="220"/>
      <c r="AM2" s="220"/>
      <c r="AN2" s="222"/>
      <c r="AO2" s="221"/>
      <c r="AP2" s="220"/>
      <c r="AQ2" s="220"/>
      <c r="AR2" s="220"/>
    </row>
    <row r="3" spans="1:44">
      <c r="A3" s="223" t="s">
        <v>432</v>
      </c>
      <c r="B3" s="221"/>
      <c r="C3" s="220"/>
      <c r="D3" s="220"/>
      <c r="E3" s="220"/>
      <c r="F3" s="220"/>
      <c r="G3" s="220"/>
      <c r="H3" s="220"/>
      <c r="I3" s="220"/>
      <c r="J3" s="220"/>
      <c r="K3" s="220"/>
      <c r="L3" s="220"/>
      <c r="M3" s="220"/>
      <c r="N3" s="220"/>
      <c r="O3" s="220"/>
      <c r="P3" s="220"/>
      <c r="Q3" s="220"/>
      <c r="R3" s="220"/>
      <c r="S3" s="220"/>
      <c r="T3" s="220"/>
      <c r="U3" s="220"/>
      <c r="V3" s="220"/>
      <c r="W3" s="220"/>
      <c r="X3" s="220"/>
      <c r="Y3" s="220"/>
      <c r="Z3" s="220"/>
      <c r="AA3" s="220"/>
      <c r="AB3" s="220"/>
      <c r="AC3" s="220"/>
      <c r="AD3" s="220"/>
      <c r="AE3" s="220"/>
      <c r="AF3" s="220"/>
      <c r="AG3" s="220"/>
      <c r="AH3" s="220"/>
      <c r="AI3" s="220"/>
      <c r="AJ3" s="220"/>
      <c r="AK3" s="220"/>
      <c r="AL3" s="220"/>
      <c r="AM3" s="220"/>
      <c r="AN3" s="222"/>
      <c r="AO3" s="220"/>
      <c r="AQ3" s="224" t="s">
        <v>820</v>
      </c>
      <c r="AR3" s="220"/>
    </row>
    <row r="4" spans="1:44">
      <c r="A4" s="225"/>
      <c r="B4" s="226">
        <v>1980</v>
      </c>
      <c r="C4" s="227">
        <v>1981</v>
      </c>
      <c r="D4" s="227">
        <v>1982</v>
      </c>
      <c r="E4" s="227">
        <v>1983</v>
      </c>
      <c r="F4" s="227">
        <v>1984</v>
      </c>
      <c r="G4" s="227">
        <v>1985</v>
      </c>
      <c r="H4" s="227">
        <v>1986</v>
      </c>
      <c r="I4" s="227">
        <v>1987</v>
      </c>
      <c r="J4" s="227">
        <v>1988</v>
      </c>
      <c r="K4" s="227">
        <v>1989</v>
      </c>
      <c r="L4" s="227">
        <v>1990</v>
      </c>
      <c r="M4" s="227">
        <v>1991</v>
      </c>
      <c r="N4" s="227">
        <v>1992</v>
      </c>
      <c r="O4" s="227">
        <v>1993</v>
      </c>
      <c r="P4" s="227">
        <v>1994</v>
      </c>
      <c r="Q4" s="227">
        <v>1995</v>
      </c>
      <c r="R4" s="227">
        <v>1996</v>
      </c>
      <c r="S4" s="227">
        <v>1997</v>
      </c>
      <c r="T4" s="227">
        <v>1998</v>
      </c>
      <c r="U4" s="227">
        <v>1999</v>
      </c>
      <c r="V4" s="227">
        <v>2000</v>
      </c>
      <c r="W4" s="227">
        <v>2001</v>
      </c>
      <c r="X4" s="227">
        <v>2002</v>
      </c>
      <c r="Y4" s="227">
        <v>2003</v>
      </c>
      <c r="Z4" s="227">
        <v>2004</v>
      </c>
      <c r="AA4" s="227">
        <v>2005</v>
      </c>
      <c r="AB4" s="227">
        <v>2006</v>
      </c>
      <c r="AC4" s="227">
        <v>2007</v>
      </c>
      <c r="AD4" s="227">
        <v>2008</v>
      </c>
      <c r="AE4" s="227">
        <v>2009</v>
      </c>
      <c r="AF4" s="227">
        <v>2010</v>
      </c>
      <c r="AG4" s="227">
        <v>2011</v>
      </c>
      <c r="AH4" s="227">
        <v>2012</v>
      </c>
      <c r="AI4" s="227">
        <v>2013</v>
      </c>
      <c r="AJ4" s="227">
        <v>2014</v>
      </c>
      <c r="AK4" s="227">
        <v>2015</v>
      </c>
      <c r="AL4" s="227">
        <v>2016</v>
      </c>
      <c r="AM4" s="227">
        <v>2017</v>
      </c>
      <c r="AN4" s="227">
        <v>2018</v>
      </c>
      <c r="AO4" s="227">
        <v>2019</v>
      </c>
      <c r="AP4" s="227">
        <v>2020</v>
      </c>
      <c r="AQ4" s="612">
        <v>2021</v>
      </c>
      <c r="AR4" s="220"/>
    </row>
    <row r="5" spans="1:44">
      <c r="A5" s="228" t="s">
        <v>433</v>
      </c>
      <c r="B5" s="168">
        <v>1873202</v>
      </c>
      <c r="C5" s="168">
        <v>1834826</v>
      </c>
      <c r="D5" s="168">
        <v>2056490</v>
      </c>
      <c r="E5" s="168">
        <v>2017617</v>
      </c>
      <c r="F5" s="168">
        <v>1757617</v>
      </c>
      <c r="G5" s="168">
        <v>1766328</v>
      </c>
      <c r="H5" s="168">
        <v>1911521</v>
      </c>
      <c r="I5" s="168">
        <v>2105180</v>
      </c>
      <c r="J5" s="168">
        <v>2217149</v>
      </c>
      <c r="K5" s="168">
        <v>2274307</v>
      </c>
      <c r="L5" s="168">
        <v>2309130</v>
      </c>
      <c r="M5" s="168">
        <v>2031274</v>
      </c>
      <c r="N5" s="168">
        <v>2105700</v>
      </c>
      <c r="O5" s="168">
        <v>1721222</v>
      </c>
      <c r="P5" s="168">
        <v>1972919</v>
      </c>
      <c r="Q5" s="168">
        <v>1930504</v>
      </c>
      <c r="R5" s="168">
        <v>2132091</v>
      </c>
      <c r="S5" s="168">
        <v>1713030</v>
      </c>
      <c r="T5" s="168">
        <v>1943553</v>
      </c>
      <c r="U5" s="168">
        <v>2148423</v>
      </c>
      <c r="V5" s="168">
        <v>2133884</v>
      </c>
      <c r="W5" s="168">
        <v>2254732</v>
      </c>
      <c r="X5" s="168">
        <v>2145071</v>
      </c>
      <c r="Y5" s="168">
        <v>2009246</v>
      </c>
      <c r="Z5" s="168">
        <v>2013709</v>
      </c>
      <c r="AA5" s="168">
        <v>2067789</v>
      </c>
      <c r="AB5" s="168">
        <v>2000549</v>
      </c>
      <c r="AC5" s="168">
        <v>2064543</v>
      </c>
      <c r="AD5" s="168">
        <v>2050283</v>
      </c>
      <c r="AE5" s="168">
        <v>2269011</v>
      </c>
      <c r="AF5" s="168">
        <v>2210186</v>
      </c>
      <c r="AG5" s="168">
        <v>2160928</v>
      </c>
      <c r="AH5" s="168">
        <v>1857013</v>
      </c>
      <c r="AI5" s="168">
        <v>1756952</v>
      </c>
      <c r="AJ5" s="168">
        <v>1765855</v>
      </c>
      <c r="AK5" s="168">
        <v>1886229</v>
      </c>
      <c r="AL5" s="168">
        <v>1984471</v>
      </c>
      <c r="AM5" s="168">
        <v>2079515</v>
      </c>
      <c r="AN5" s="168">
        <v>2138600</v>
      </c>
      <c r="AO5" s="168">
        <v>2173859</v>
      </c>
      <c r="AP5" s="168">
        <v>1631178</v>
      </c>
      <c r="AQ5" s="611">
        <v>1633180</v>
      </c>
      <c r="AR5" s="220"/>
    </row>
    <row r="6" spans="1:44">
      <c r="A6" s="229" t="s">
        <v>434</v>
      </c>
      <c r="B6" s="158">
        <v>8757</v>
      </c>
      <c r="C6" s="158">
        <v>8681</v>
      </c>
      <c r="D6" s="158">
        <v>9714</v>
      </c>
      <c r="E6" s="158">
        <v>8927</v>
      </c>
      <c r="F6" s="158">
        <v>8149</v>
      </c>
      <c r="G6" s="158">
        <v>8269</v>
      </c>
      <c r="H6" s="158">
        <v>7612</v>
      </c>
      <c r="I6" s="158">
        <v>4131</v>
      </c>
      <c r="J6" s="158">
        <v>4077</v>
      </c>
      <c r="K6" s="158">
        <v>4075</v>
      </c>
      <c r="L6" s="158">
        <v>4210</v>
      </c>
      <c r="M6" s="158">
        <v>4056</v>
      </c>
      <c r="N6" s="158">
        <v>3954</v>
      </c>
      <c r="O6" s="158">
        <v>3932</v>
      </c>
      <c r="P6" s="158">
        <v>3581</v>
      </c>
      <c r="Q6" s="158">
        <v>3981</v>
      </c>
      <c r="R6" s="158">
        <v>3991</v>
      </c>
      <c r="S6" s="158">
        <v>3861</v>
      </c>
      <c r="T6" s="158">
        <v>4851</v>
      </c>
      <c r="U6" s="158">
        <v>5316</v>
      </c>
      <c r="V6" s="158">
        <v>5187</v>
      </c>
      <c r="W6" s="158">
        <v>5477</v>
      </c>
      <c r="X6" s="158">
        <v>5363</v>
      </c>
      <c r="Y6" s="158">
        <v>4984</v>
      </c>
      <c r="Z6" s="158">
        <v>4859</v>
      </c>
      <c r="AA6" s="158">
        <v>5442</v>
      </c>
      <c r="AB6" s="158">
        <v>5850</v>
      </c>
      <c r="AC6" s="158">
        <v>6171</v>
      </c>
      <c r="AD6" s="158">
        <v>6624</v>
      </c>
      <c r="AE6" s="158">
        <v>7434</v>
      </c>
      <c r="AF6" s="158">
        <v>5864</v>
      </c>
      <c r="AG6" s="158">
        <v>6787</v>
      </c>
      <c r="AH6" s="158">
        <v>6074</v>
      </c>
      <c r="AI6" s="158">
        <v>6952</v>
      </c>
      <c r="AJ6" s="158">
        <v>5896</v>
      </c>
      <c r="AK6" s="158">
        <v>7344</v>
      </c>
      <c r="AL6" s="158">
        <v>6594</v>
      </c>
      <c r="AM6" s="158">
        <v>6338</v>
      </c>
      <c r="AN6" s="158">
        <v>6228</v>
      </c>
      <c r="AO6" s="158">
        <v>6738</v>
      </c>
      <c r="AP6" s="158">
        <v>6028</v>
      </c>
      <c r="AQ6" s="609">
        <v>6808</v>
      </c>
      <c r="AR6" s="220"/>
    </row>
    <row r="7" spans="1:44">
      <c r="A7" s="229" t="s">
        <v>435</v>
      </c>
      <c r="B7" s="158">
        <v>300214</v>
      </c>
      <c r="C7" s="158">
        <v>312358</v>
      </c>
      <c r="D7" s="158">
        <v>338600</v>
      </c>
      <c r="E7" s="158">
        <v>322125</v>
      </c>
      <c r="F7" s="158">
        <v>292146</v>
      </c>
      <c r="G7" s="158">
        <v>320727</v>
      </c>
      <c r="H7" s="158">
        <v>367038</v>
      </c>
      <c r="I7" s="158">
        <v>394769</v>
      </c>
      <c r="J7" s="158">
        <v>404351</v>
      </c>
      <c r="K7" s="158">
        <v>421764</v>
      </c>
      <c r="L7" s="158">
        <v>420619</v>
      </c>
      <c r="M7" s="158">
        <v>367892</v>
      </c>
      <c r="N7" s="158">
        <v>341136</v>
      </c>
      <c r="O7" s="158">
        <v>269778</v>
      </c>
      <c r="P7" s="158">
        <v>306282</v>
      </c>
      <c r="Q7" s="158">
        <v>332052</v>
      </c>
      <c r="R7" s="158">
        <v>351173</v>
      </c>
      <c r="S7" s="158">
        <v>330902</v>
      </c>
      <c r="T7" s="158">
        <v>367392</v>
      </c>
      <c r="U7" s="158">
        <v>399889</v>
      </c>
      <c r="V7" s="158">
        <v>442208</v>
      </c>
      <c r="W7" s="158">
        <v>462868</v>
      </c>
      <c r="X7" s="158">
        <v>431114</v>
      </c>
      <c r="Y7" s="158">
        <v>403965</v>
      </c>
      <c r="Z7" s="158">
        <v>430641</v>
      </c>
      <c r="AA7" s="158">
        <v>445788</v>
      </c>
      <c r="AB7" s="158">
        <v>465081</v>
      </c>
      <c r="AC7" s="158">
        <v>485532</v>
      </c>
      <c r="AD7" s="158">
        <v>486703</v>
      </c>
      <c r="AE7" s="158">
        <v>392431</v>
      </c>
      <c r="AF7" s="158">
        <v>430338</v>
      </c>
      <c r="AG7" s="158">
        <v>448094</v>
      </c>
      <c r="AH7" s="158">
        <v>402198</v>
      </c>
      <c r="AI7" s="158">
        <v>384857</v>
      </c>
      <c r="AJ7" s="158">
        <v>388240</v>
      </c>
      <c r="AK7" s="158">
        <v>395361</v>
      </c>
      <c r="AL7" s="158">
        <v>429548</v>
      </c>
      <c r="AM7" s="158">
        <v>461032</v>
      </c>
      <c r="AN7" s="158">
        <v>482563</v>
      </c>
      <c r="AO7" s="158">
        <v>501252</v>
      </c>
      <c r="AP7" s="158">
        <v>422080</v>
      </c>
      <c r="AQ7" s="609">
        <v>451976</v>
      </c>
      <c r="AR7" s="220"/>
    </row>
    <row r="8" spans="1:44">
      <c r="A8" s="229" t="s">
        <v>436</v>
      </c>
      <c r="B8" s="158">
        <v>14320</v>
      </c>
      <c r="C8" s="158">
        <v>13452</v>
      </c>
      <c r="D8" s="158">
        <v>14354</v>
      </c>
      <c r="E8" s="158">
        <v>15262</v>
      </c>
      <c r="F8" s="158">
        <v>15844</v>
      </c>
      <c r="G8" s="158">
        <v>13168</v>
      </c>
      <c r="H8" s="158">
        <v>15923</v>
      </c>
      <c r="I8" s="158">
        <v>19166</v>
      </c>
      <c r="J8" s="158">
        <v>21049</v>
      </c>
      <c r="K8" s="158">
        <v>22570</v>
      </c>
      <c r="L8" s="158">
        <v>22154</v>
      </c>
      <c r="M8" s="158">
        <v>21092</v>
      </c>
      <c r="N8" s="158">
        <v>15549</v>
      </c>
      <c r="O8" s="158">
        <v>12304</v>
      </c>
      <c r="P8" s="158">
        <v>16135</v>
      </c>
      <c r="Q8" s="158">
        <v>21743</v>
      </c>
      <c r="R8" s="158">
        <v>22872</v>
      </c>
      <c r="S8" s="158">
        <v>20429</v>
      </c>
      <c r="T8" s="158">
        <v>26340</v>
      </c>
      <c r="U8" s="158">
        <v>28300</v>
      </c>
      <c r="V8" s="158">
        <v>29809</v>
      </c>
      <c r="W8" s="158">
        <v>27918</v>
      </c>
      <c r="X8" s="158">
        <v>24460</v>
      </c>
      <c r="Y8" s="158">
        <v>22497</v>
      </c>
      <c r="Z8" s="158">
        <v>24351</v>
      </c>
      <c r="AA8" s="158">
        <v>28892</v>
      </c>
      <c r="AB8" s="158">
        <v>27466</v>
      </c>
      <c r="AC8" s="158">
        <v>27789</v>
      </c>
      <c r="AD8" s="158">
        <v>30105</v>
      </c>
      <c r="AE8" s="158">
        <v>16325</v>
      </c>
      <c r="AF8" s="158">
        <v>18059</v>
      </c>
      <c r="AG8" s="158">
        <v>26665</v>
      </c>
      <c r="AH8" s="158">
        <v>23687</v>
      </c>
      <c r="AI8" s="158">
        <v>24848</v>
      </c>
      <c r="AJ8" s="158">
        <v>20785</v>
      </c>
      <c r="AK8" s="158">
        <v>24946</v>
      </c>
      <c r="AL8" s="158">
        <v>26905</v>
      </c>
      <c r="AM8" s="158">
        <v>27653</v>
      </c>
      <c r="AN8" s="158">
        <v>29933</v>
      </c>
      <c r="AO8" s="158">
        <v>30691</v>
      </c>
      <c r="AP8" s="158">
        <v>20909</v>
      </c>
      <c r="AQ8" s="609">
        <v>22787</v>
      </c>
      <c r="AR8" s="220"/>
    </row>
    <row r="9" spans="1:44">
      <c r="A9" s="229" t="s">
        <v>84</v>
      </c>
      <c r="B9" s="158">
        <v>58784</v>
      </c>
      <c r="C9" s="158">
        <v>53849</v>
      </c>
      <c r="D9" s="158">
        <v>56817</v>
      </c>
      <c r="E9" s="158">
        <v>55742</v>
      </c>
      <c r="F9" s="158">
        <v>54196</v>
      </c>
      <c r="G9" s="158">
        <v>47493</v>
      </c>
      <c r="H9" s="158">
        <v>37957</v>
      </c>
      <c r="I9" s="158">
        <v>36679</v>
      </c>
      <c r="J9" s="158">
        <v>42492</v>
      </c>
      <c r="K9" s="158">
        <v>39707</v>
      </c>
      <c r="L9" s="158">
        <v>37232</v>
      </c>
      <c r="M9" s="158">
        <v>29455</v>
      </c>
      <c r="N9" s="158">
        <v>23620</v>
      </c>
      <c r="O9" s="158">
        <v>23064</v>
      </c>
      <c r="P9" s="158">
        <v>27634</v>
      </c>
      <c r="Q9" s="158">
        <v>32235</v>
      </c>
      <c r="R9" s="158">
        <v>37571</v>
      </c>
      <c r="S9" s="158">
        <v>36510</v>
      </c>
      <c r="T9" s="158">
        <v>38037</v>
      </c>
      <c r="U9" s="158">
        <v>41349</v>
      </c>
      <c r="V9" s="158">
        <v>37965</v>
      </c>
      <c r="W9" s="158">
        <v>35461</v>
      </c>
      <c r="X9" s="158">
        <v>38192</v>
      </c>
      <c r="Y9" s="158">
        <v>39882</v>
      </c>
      <c r="Z9" s="158">
        <v>45343</v>
      </c>
      <c r="AA9" s="158">
        <v>42784</v>
      </c>
      <c r="AB9" s="158">
        <v>35136</v>
      </c>
      <c r="AC9" s="158">
        <v>37798</v>
      </c>
      <c r="AD9" s="158">
        <v>44010</v>
      </c>
      <c r="AE9" s="158">
        <v>39765</v>
      </c>
      <c r="AF9" s="158">
        <v>31239</v>
      </c>
      <c r="AG9" s="158">
        <v>38192</v>
      </c>
      <c r="AH9" s="158">
        <v>42784</v>
      </c>
      <c r="AI9" s="158">
        <v>47911</v>
      </c>
      <c r="AJ9" s="158">
        <v>37015</v>
      </c>
      <c r="AK9" s="158">
        <v>37947</v>
      </c>
      <c r="AL9" s="158">
        <v>38157</v>
      </c>
      <c r="AM9" s="158">
        <v>47538</v>
      </c>
      <c r="AN9" s="158">
        <v>44751</v>
      </c>
      <c r="AO9" s="158">
        <v>54617</v>
      </c>
      <c r="AP9" s="158">
        <v>55630</v>
      </c>
      <c r="AQ9" s="609">
        <v>64936</v>
      </c>
      <c r="AR9" s="220"/>
    </row>
    <row r="10" spans="1:44">
      <c r="A10" s="229" t="s">
        <v>437</v>
      </c>
      <c r="B10" s="158">
        <v>2592</v>
      </c>
      <c r="C10" s="158">
        <v>2226</v>
      </c>
      <c r="D10" s="158">
        <v>2266</v>
      </c>
      <c r="E10" s="158">
        <v>2285</v>
      </c>
      <c r="F10" s="158">
        <v>2253</v>
      </c>
      <c r="G10" s="158">
        <v>2167</v>
      </c>
      <c r="H10" s="158">
        <v>2328</v>
      </c>
      <c r="I10" s="158">
        <v>2916</v>
      </c>
      <c r="J10" s="158">
        <v>3258</v>
      </c>
      <c r="K10" s="158">
        <v>3551</v>
      </c>
      <c r="L10" s="158">
        <v>3444</v>
      </c>
      <c r="M10" s="158">
        <v>2971</v>
      </c>
      <c r="N10" s="158">
        <v>2237</v>
      </c>
      <c r="O10" s="158">
        <v>1898</v>
      </c>
      <c r="P10" s="158">
        <v>1971</v>
      </c>
      <c r="Q10" s="158">
        <v>2462</v>
      </c>
      <c r="R10" s="158">
        <v>2601</v>
      </c>
      <c r="S10" s="158">
        <v>2322</v>
      </c>
      <c r="T10" s="158">
        <v>2807</v>
      </c>
      <c r="U10" s="158">
        <v>3350</v>
      </c>
      <c r="V10" s="158">
        <v>3033</v>
      </c>
      <c r="W10" s="158">
        <v>2875</v>
      </c>
      <c r="X10" s="158">
        <v>2904</v>
      </c>
      <c r="Y10" s="158">
        <v>2576</v>
      </c>
      <c r="Z10" s="158">
        <v>2617</v>
      </c>
      <c r="AA10" s="158">
        <v>3015</v>
      </c>
      <c r="AB10" s="158">
        <v>3229</v>
      </c>
      <c r="AC10" s="158">
        <v>3430</v>
      </c>
      <c r="AD10" s="158">
        <v>3841</v>
      </c>
      <c r="AE10" s="158">
        <v>2947</v>
      </c>
      <c r="AF10" s="158">
        <v>2110</v>
      </c>
      <c r="AG10" s="158">
        <v>2519</v>
      </c>
      <c r="AH10" s="158">
        <v>2269</v>
      </c>
      <c r="AI10" s="158">
        <v>1854</v>
      </c>
      <c r="AJ10" s="158">
        <v>1946</v>
      </c>
      <c r="AK10" s="158">
        <v>2323</v>
      </c>
      <c r="AL10" s="158">
        <v>2777</v>
      </c>
      <c r="AM10" s="158">
        <v>2846</v>
      </c>
      <c r="AN10" s="158">
        <v>2745</v>
      </c>
      <c r="AO10" s="158">
        <v>2625</v>
      </c>
      <c r="AP10" s="158">
        <v>2495</v>
      </c>
      <c r="AQ10" s="609">
        <v>2819</v>
      </c>
      <c r="AR10" s="220"/>
    </row>
    <row r="11" spans="1:44">
      <c r="A11" s="230" t="s">
        <v>438</v>
      </c>
      <c r="B11" s="170">
        <v>12449</v>
      </c>
      <c r="C11" s="170">
        <v>10060</v>
      </c>
      <c r="D11" s="170">
        <v>10340</v>
      </c>
      <c r="E11" s="170">
        <v>10408</v>
      </c>
      <c r="F11" s="170">
        <v>10776</v>
      </c>
      <c r="G11" s="170">
        <v>10005</v>
      </c>
      <c r="H11" s="170">
        <v>11662</v>
      </c>
      <c r="I11" s="170">
        <v>15440</v>
      </c>
      <c r="J11" s="170">
        <v>18661</v>
      </c>
      <c r="K11" s="170">
        <v>21162</v>
      </c>
      <c r="L11" s="170">
        <v>19481</v>
      </c>
      <c r="M11" s="170">
        <v>16789</v>
      </c>
      <c r="N11" s="170">
        <v>12881</v>
      </c>
      <c r="O11" s="170">
        <v>10173</v>
      </c>
      <c r="P11" s="170">
        <v>11867</v>
      </c>
      <c r="Q11" s="170">
        <v>15428</v>
      </c>
      <c r="R11" s="170">
        <v>15210</v>
      </c>
      <c r="S11" s="170">
        <v>14702</v>
      </c>
      <c r="T11" s="170">
        <v>18794</v>
      </c>
      <c r="U11" s="170">
        <v>20651</v>
      </c>
      <c r="V11" s="170">
        <v>21265</v>
      </c>
      <c r="W11" s="170">
        <v>22011</v>
      </c>
      <c r="X11" s="170">
        <v>20531</v>
      </c>
      <c r="Y11" s="170">
        <v>17171</v>
      </c>
      <c r="Z11" s="170">
        <v>18160</v>
      </c>
      <c r="AA11" s="170">
        <v>19069</v>
      </c>
      <c r="AB11" s="170">
        <v>19982</v>
      </c>
      <c r="AC11" s="170">
        <v>24745</v>
      </c>
      <c r="AD11" s="170">
        <v>26701</v>
      </c>
      <c r="AE11" s="170">
        <v>12711</v>
      </c>
      <c r="AF11" s="170">
        <v>11789</v>
      </c>
      <c r="AG11" s="170">
        <v>15916</v>
      </c>
      <c r="AH11" s="170">
        <v>15536</v>
      </c>
      <c r="AI11" s="170">
        <v>14945</v>
      </c>
      <c r="AJ11" s="170">
        <v>17401</v>
      </c>
      <c r="AK11" s="170">
        <v>19107</v>
      </c>
      <c r="AL11" s="170">
        <v>20259</v>
      </c>
      <c r="AM11" s="170">
        <v>21861</v>
      </c>
      <c r="AN11" s="170">
        <v>25491</v>
      </c>
      <c r="AO11" s="170">
        <v>26068</v>
      </c>
      <c r="AP11" s="170">
        <v>20525</v>
      </c>
      <c r="AQ11" s="609">
        <v>20402</v>
      </c>
      <c r="AR11" s="220"/>
    </row>
    <row r="12" spans="1:44">
      <c r="A12" s="231" t="s">
        <v>318</v>
      </c>
      <c r="B12" s="161">
        <v>2270318</v>
      </c>
      <c r="C12" s="161">
        <v>2235452</v>
      </c>
      <c r="D12" s="161">
        <v>2488581</v>
      </c>
      <c r="E12" s="161">
        <v>2432366</v>
      </c>
      <c r="F12" s="161">
        <v>2140981</v>
      </c>
      <c r="G12" s="161">
        <v>2168157</v>
      </c>
      <c r="H12" s="161">
        <v>2354041</v>
      </c>
      <c r="I12" s="161">
        <v>2578281</v>
      </c>
      <c r="J12" s="161">
        <v>2711037</v>
      </c>
      <c r="K12" s="161">
        <v>2787136</v>
      </c>
      <c r="L12" s="161">
        <v>2816270</v>
      </c>
      <c r="M12" s="161">
        <v>2473529</v>
      </c>
      <c r="N12" s="161">
        <v>2505077</v>
      </c>
      <c r="O12" s="161">
        <v>2042371</v>
      </c>
      <c r="P12" s="161">
        <v>2340389</v>
      </c>
      <c r="Q12" s="161">
        <v>2338405</v>
      </c>
      <c r="R12" s="161">
        <v>2565509</v>
      </c>
      <c r="S12" s="161">
        <v>2121756</v>
      </c>
      <c r="T12" s="161">
        <v>2401774</v>
      </c>
      <c r="U12" s="161">
        <v>2647278</v>
      </c>
      <c r="V12" s="161">
        <v>2673351</v>
      </c>
      <c r="W12" s="161">
        <v>2811342</v>
      </c>
      <c r="X12" s="161">
        <v>2667635</v>
      </c>
      <c r="Y12" s="161">
        <v>2500321</v>
      </c>
      <c r="Z12" s="161">
        <v>2539680</v>
      </c>
      <c r="AA12" s="161">
        <v>2612779</v>
      </c>
      <c r="AB12" s="161">
        <v>2557293</v>
      </c>
      <c r="AC12" s="161">
        <v>2650008</v>
      </c>
      <c r="AD12" s="161">
        <v>2648267</v>
      </c>
      <c r="AE12" s="161">
        <v>2740624</v>
      </c>
      <c r="AF12" s="161">
        <v>2709585</v>
      </c>
      <c r="AG12" s="161">
        <v>2699101</v>
      </c>
      <c r="AH12" s="161">
        <v>2349561</v>
      </c>
      <c r="AI12" s="161">
        <v>2238319</v>
      </c>
      <c r="AJ12" s="161">
        <v>2237138</v>
      </c>
      <c r="AK12" s="161">
        <v>2373258</v>
      </c>
      <c r="AL12" s="161">
        <v>2508711</v>
      </c>
      <c r="AM12" s="161">
        <v>2646783</v>
      </c>
      <c r="AN12" s="161">
        <v>2730311</v>
      </c>
      <c r="AO12" s="161">
        <v>2795850</v>
      </c>
      <c r="AP12" s="161">
        <v>2158845</v>
      </c>
      <c r="AQ12" s="610">
        <v>2202908</v>
      </c>
      <c r="AR12" s="220"/>
    </row>
    <row r="13" spans="1:44">
      <c r="A13" s="232" t="s">
        <v>439</v>
      </c>
      <c r="B13" s="233">
        <v>100297</v>
      </c>
      <c r="C13" s="233">
        <v>88980</v>
      </c>
      <c r="D13" s="233">
        <v>85494</v>
      </c>
      <c r="E13" s="233">
        <v>72549</v>
      </c>
      <c r="F13" s="233">
        <v>61921</v>
      </c>
      <c r="G13" s="233">
        <v>52873</v>
      </c>
      <c r="H13" s="233">
        <v>52324</v>
      </c>
      <c r="I13" s="233">
        <v>51474</v>
      </c>
      <c r="J13" s="233">
        <v>27958</v>
      </c>
      <c r="K13" s="233">
        <v>51071</v>
      </c>
      <c r="L13" s="233">
        <v>50474</v>
      </c>
      <c r="M13" s="233">
        <v>44408</v>
      </c>
      <c r="N13" s="233">
        <v>41704</v>
      </c>
      <c r="O13" s="233">
        <v>38596</v>
      </c>
      <c r="P13" s="233">
        <v>41765</v>
      </c>
      <c r="Q13" s="233">
        <v>42079</v>
      </c>
      <c r="R13" s="233">
        <v>40512</v>
      </c>
      <c r="S13" s="233">
        <v>39884</v>
      </c>
      <c r="T13" s="233">
        <v>43055</v>
      </c>
      <c r="U13" s="233">
        <v>46658</v>
      </c>
      <c r="V13" s="233">
        <v>50529</v>
      </c>
      <c r="W13" s="233">
        <v>49972</v>
      </c>
      <c r="X13" s="233">
        <v>47603</v>
      </c>
      <c r="Y13" s="233">
        <v>46593</v>
      </c>
      <c r="Z13" s="233">
        <v>55159</v>
      </c>
      <c r="AA13" s="233">
        <v>58231</v>
      </c>
      <c r="AB13" s="233">
        <v>63421</v>
      </c>
      <c r="AC13" s="233">
        <v>68010</v>
      </c>
      <c r="AD13" s="233">
        <v>67038</v>
      </c>
      <c r="AE13" s="233">
        <v>56112</v>
      </c>
      <c r="AF13" s="233">
        <v>57893</v>
      </c>
      <c r="AG13" s="233">
        <v>63563</v>
      </c>
      <c r="AH13" s="233">
        <v>61537</v>
      </c>
      <c r="AI13" s="233">
        <v>59034</v>
      </c>
      <c r="AJ13" s="233">
        <v>60057</v>
      </c>
      <c r="AK13" s="233">
        <v>59863</v>
      </c>
      <c r="AL13" s="233">
        <v>63848</v>
      </c>
      <c r="AM13" s="233">
        <v>67432</v>
      </c>
      <c r="AN13" s="233">
        <v>68788</v>
      </c>
      <c r="AO13" s="233">
        <v>72720</v>
      </c>
      <c r="AP13" s="233">
        <v>71116</v>
      </c>
      <c r="AQ13" s="613">
        <v>85162</v>
      </c>
      <c r="AR13" s="220"/>
    </row>
    <row r="14" spans="1:44">
      <c r="A14" s="234"/>
      <c r="B14" s="158"/>
      <c r="C14" s="158"/>
      <c r="D14" s="158"/>
      <c r="E14" s="158"/>
      <c r="F14" s="158"/>
      <c r="G14" s="158"/>
      <c r="H14" s="158"/>
      <c r="I14" s="158"/>
      <c r="J14" s="158"/>
      <c r="K14" s="158"/>
      <c r="L14" s="158"/>
      <c r="M14" s="158"/>
      <c r="N14" s="158"/>
      <c r="O14" s="158"/>
      <c r="P14" s="158"/>
      <c r="Q14" s="158"/>
      <c r="R14" s="158"/>
      <c r="S14" s="158"/>
      <c r="T14" s="158"/>
      <c r="U14" s="158"/>
      <c r="V14" s="158"/>
      <c r="W14" s="158"/>
      <c r="X14" s="158"/>
      <c r="Y14" s="158"/>
      <c r="Z14" s="158"/>
      <c r="AA14" s="158"/>
      <c r="AB14" s="158"/>
      <c r="AC14" s="158"/>
      <c r="AD14" s="158"/>
      <c r="AE14" s="158"/>
      <c r="AF14" s="158"/>
      <c r="AG14" s="158"/>
      <c r="AH14" s="158"/>
      <c r="AI14" s="158"/>
      <c r="AJ14" s="158"/>
      <c r="AK14" s="158"/>
      <c r="AL14" s="158"/>
      <c r="AM14" s="158"/>
      <c r="AN14" s="158"/>
      <c r="AO14" s="158"/>
      <c r="AP14" s="158"/>
      <c r="AQ14" s="220"/>
      <c r="AR14" s="220"/>
    </row>
    <row r="15" spans="1:44">
      <c r="A15" s="223" t="s">
        <v>440</v>
      </c>
      <c r="B15" s="221"/>
      <c r="C15" s="220"/>
      <c r="D15" s="220"/>
      <c r="E15" s="220"/>
      <c r="F15" s="220"/>
      <c r="G15" s="220"/>
      <c r="H15" s="220"/>
      <c r="I15" s="220"/>
      <c r="J15" s="220"/>
      <c r="K15" s="220"/>
      <c r="L15" s="220"/>
      <c r="M15" s="220"/>
      <c r="N15" s="220"/>
      <c r="O15" s="220"/>
      <c r="P15" s="220"/>
      <c r="Q15" s="220"/>
      <c r="R15" s="220"/>
      <c r="S15" s="220"/>
      <c r="T15" s="220"/>
      <c r="U15" s="220"/>
      <c r="V15" s="220"/>
      <c r="W15" s="220"/>
      <c r="X15" s="220"/>
      <c r="Y15" s="220"/>
      <c r="Z15" s="220"/>
      <c r="AA15" s="220"/>
      <c r="AB15" s="220"/>
      <c r="AC15" s="220"/>
      <c r="AD15" s="220"/>
      <c r="AE15" s="220"/>
      <c r="AF15" s="220"/>
      <c r="AG15" s="220"/>
      <c r="AH15" s="220"/>
      <c r="AI15" s="220"/>
      <c r="AJ15" s="220"/>
      <c r="AK15" s="220"/>
      <c r="AL15" s="220"/>
      <c r="AM15" s="220"/>
      <c r="AN15" s="222"/>
      <c r="AO15" s="220"/>
      <c r="AP15" s="224"/>
      <c r="AQ15" s="224" t="s">
        <v>672</v>
      </c>
      <c r="AR15" s="220"/>
    </row>
    <row r="16" spans="1:44">
      <c r="A16" s="221"/>
      <c r="B16" s="235">
        <v>1980</v>
      </c>
      <c r="C16" s="236">
        <v>1981</v>
      </c>
      <c r="D16" s="236">
        <v>1982</v>
      </c>
      <c r="E16" s="236">
        <v>1983</v>
      </c>
      <c r="F16" s="236">
        <v>1984</v>
      </c>
      <c r="G16" s="236">
        <v>1985</v>
      </c>
      <c r="H16" s="236">
        <v>1986</v>
      </c>
      <c r="I16" s="236">
        <v>1987</v>
      </c>
      <c r="J16" s="236">
        <v>1988</v>
      </c>
      <c r="K16" s="236">
        <v>1989</v>
      </c>
      <c r="L16" s="236">
        <v>1990</v>
      </c>
      <c r="M16" s="236">
        <v>1991</v>
      </c>
      <c r="N16" s="236">
        <v>1992</v>
      </c>
      <c r="O16" s="236">
        <v>1993</v>
      </c>
      <c r="P16" s="236">
        <v>1994</v>
      </c>
      <c r="Q16" s="236">
        <v>1995</v>
      </c>
      <c r="R16" s="236">
        <v>1996</v>
      </c>
      <c r="S16" s="236">
        <v>1997</v>
      </c>
      <c r="T16" s="236">
        <v>1998</v>
      </c>
      <c r="U16" s="236">
        <v>1999</v>
      </c>
      <c r="V16" s="236">
        <v>2000</v>
      </c>
      <c r="W16" s="236">
        <v>2001</v>
      </c>
      <c r="X16" s="236">
        <v>2002</v>
      </c>
      <c r="Y16" s="236">
        <v>2003</v>
      </c>
      <c r="Z16" s="236">
        <v>2004</v>
      </c>
      <c r="AA16" s="236">
        <v>2005</v>
      </c>
      <c r="AB16" s="236">
        <v>2006</v>
      </c>
      <c r="AC16" s="236">
        <v>2007</v>
      </c>
      <c r="AD16" s="236">
        <v>2008</v>
      </c>
      <c r="AE16" s="236">
        <v>2009</v>
      </c>
      <c r="AF16" s="236">
        <v>2010</v>
      </c>
      <c r="AG16" s="236">
        <v>2011</v>
      </c>
      <c r="AH16" s="236">
        <v>2012</v>
      </c>
      <c r="AI16" s="236">
        <v>2013</v>
      </c>
      <c r="AJ16" s="236">
        <v>2014</v>
      </c>
      <c r="AK16" s="236">
        <v>2015</v>
      </c>
      <c r="AL16" s="236">
        <v>2016</v>
      </c>
      <c r="AM16" s="236">
        <v>2017</v>
      </c>
      <c r="AN16" s="236">
        <v>2018</v>
      </c>
      <c r="AO16" s="236">
        <v>2019</v>
      </c>
      <c r="AP16" s="236">
        <v>2020</v>
      </c>
      <c r="AQ16" s="612">
        <v>2021</v>
      </c>
      <c r="AR16" s="220"/>
    </row>
    <row r="17" spans="1:44">
      <c r="A17" s="228" t="s">
        <v>433</v>
      </c>
      <c r="B17" s="168">
        <v>4441423</v>
      </c>
      <c r="C17" s="168">
        <v>4627753</v>
      </c>
      <c r="D17" s="168">
        <v>4809665</v>
      </c>
      <c r="E17" s="168">
        <v>4857202</v>
      </c>
      <c r="F17" s="168">
        <v>4776665</v>
      </c>
      <c r="G17" s="168">
        <v>4802837</v>
      </c>
      <c r="H17" s="168">
        <v>4119411</v>
      </c>
      <c r="I17" s="168">
        <v>4373675</v>
      </c>
      <c r="J17" s="168">
        <v>4490488</v>
      </c>
      <c r="K17" s="168">
        <v>4568313</v>
      </c>
      <c r="L17" s="168">
        <v>4758750</v>
      </c>
      <c r="M17" s="168">
        <v>4428486</v>
      </c>
      <c r="N17" s="168">
        <v>4309561</v>
      </c>
      <c r="O17" s="168">
        <v>4277418</v>
      </c>
      <c r="P17" s="168">
        <v>4263611</v>
      </c>
      <c r="Q17" s="168">
        <v>4128745</v>
      </c>
      <c r="R17" s="168">
        <v>4038042</v>
      </c>
      <c r="S17" s="168">
        <v>4238103</v>
      </c>
      <c r="T17" s="168">
        <v>4685987</v>
      </c>
      <c r="U17" s="168">
        <v>4895953</v>
      </c>
      <c r="V17" s="168">
        <v>5082122</v>
      </c>
      <c r="W17" s="168">
        <v>5395623</v>
      </c>
      <c r="X17" s="168">
        <v>5457129</v>
      </c>
      <c r="Y17" s="168">
        <v>5321638</v>
      </c>
      <c r="Z17" s="168">
        <v>5444076</v>
      </c>
      <c r="AA17" s="168">
        <v>5383361</v>
      </c>
      <c r="AB17" s="168">
        <v>5465603</v>
      </c>
      <c r="AC17" s="168">
        <v>5570764</v>
      </c>
      <c r="AD17" s="168">
        <v>5393043</v>
      </c>
      <c r="AE17" s="168">
        <v>5240574</v>
      </c>
      <c r="AF17" s="168">
        <v>5376984</v>
      </c>
      <c r="AG17" s="168">
        <v>5420892</v>
      </c>
      <c r="AH17" s="168">
        <v>5366299</v>
      </c>
      <c r="AI17" s="168">
        <v>5349780</v>
      </c>
      <c r="AJ17" s="168">
        <v>5412478</v>
      </c>
      <c r="AK17" s="168">
        <v>5508169</v>
      </c>
      <c r="AL17" s="168">
        <v>5598379</v>
      </c>
      <c r="AM17" s="168">
        <v>5639595</v>
      </c>
      <c r="AN17" s="168">
        <v>5589764</v>
      </c>
      <c r="AO17" s="168">
        <v>5733325</v>
      </c>
      <c r="AP17" s="168">
        <v>5542289</v>
      </c>
      <c r="AQ17" s="609">
        <v>5992233</v>
      </c>
      <c r="AR17" s="220"/>
    </row>
    <row r="18" spans="1:44">
      <c r="A18" s="229" t="s">
        <v>434</v>
      </c>
      <c r="B18" s="158">
        <v>10699</v>
      </c>
      <c r="C18" s="158">
        <v>11850</v>
      </c>
      <c r="D18" s="158">
        <v>14138</v>
      </c>
      <c r="E18" s="158">
        <v>15207</v>
      </c>
      <c r="F18" s="158">
        <v>15880</v>
      </c>
      <c r="G18" s="158">
        <v>16399</v>
      </c>
      <c r="H18" s="158">
        <v>15367</v>
      </c>
      <c r="I18" s="158">
        <v>6988</v>
      </c>
      <c r="J18" s="158">
        <v>6846</v>
      </c>
      <c r="K18" s="158">
        <v>7246</v>
      </c>
      <c r="L18" s="158">
        <v>7486</v>
      </c>
      <c r="M18" s="158">
        <v>6910</v>
      </c>
      <c r="N18" s="158">
        <v>7500</v>
      </c>
      <c r="O18" s="158">
        <v>6836</v>
      </c>
      <c r="P18" s="158">
        <v>7288</v>
      </c>
      <c r="Q18" s="158">
        <v>6268</v>
      </c>
      <c r="R18" s="158">
        <v>6524</v>
      </c>
      <c r="S18" s="158">
        <v>6549</v>
      </c>
      <c r="T18" s="158">
        <v>6642</v>
      </c>
      <c r="U18" s="158">
        <v>6352</v>
      </c>
      <c r="V18" s="158">
        <v>6109</v>
      </c>
      <c r="W18" s="158">
        <v>6344</v>
      </c>
      <c r="X18" s="158">
        <v>6707</v>
      </c>
      <c r="Y18" s="158">
        <v>6564</v>
      </c>
      <c r="Z18" s="158">
        <v>6853</v>
      </c>
      <c r="AA18" s="158">
        <v>6961</v>
      </c>
      <c r="AB18" s="158">
        <v>6410</v>
      </c>
      <c r="AC18" s="158">
        <v>7548</v>
      </c>
      <c r="AD18" s="158">
        <v>6860</v>
      </c>
      <c r="AE18" s="158">
        <v>6492</v>
      </c>
      <c r="AF18" s="158">
        <v>6413</v>
      </c>
      <c r="AG18" s="158">
        <v>6171</v>
      </c>
      <c r="AH18" s="158">
        <v>6253</v>
      </c>
      <c r="AI18" s="158">
        <v>5482</v>
      </c>
      <c r="AJ18" s="158">
        <v>5493</v>
      </c>
      <c r="AK18" s="158">
        <v>5728</v>
      </c>
      <c r="AL18" s="158">
        <v>5086</v>
      </c>
      <c r="AM18" s="158">
        <v>5596</v>
      </c>
      <c r="AN18" s="158">
        <v>5201</v>
      </c>
      <c r="AO18" s="158">
        <v>6174</v>
      </c>
      <c r="AP18" s="158">
        <v>4656</v>
      </c>
      <c r="AQ18" s="609">
        <v>6276</v>
      </c>
      <c r="AR18" s="220"/>
    </row>
    <row r="19" spans="1:44">
      <c r="A19" s="229" t="s">
        <v>435</v>
      </c>
      <c r="B19" s="158">
        <v>468728</v>
      </c>
      <c r="C19" s="158">
        <v>502989</v>
      </c>
      <c r="D19" s="158">
        <v>533841</v>
      </c>
      <c r="E19" s="158">
        <v>549667</v>
      </c>
      <c r="F19" s="158">
        <v>588223</v>
      </c>
      <c r="G19" s="158">
        <v>628612</v>
      </c>
      <c r="H19" s="158">
        <v>557285</v>
      </c>
      <c r="I19" s="158">
        <v>600000</v>
      </c>
      <c r="J19" s="158">
        <v>634146</v>
      </c>
      <c r="K19" s="158">
        <v>648414</v>
      </c>
      <c r="L19" s="158">
        <v>691408</v>
      </c>
      <c r="M19" s="158">
        <v>687646</v>
      </c>
      <c r="N19" s="158">
        <v>686823</v>
      </c>
      <c r="O19" s="158">
        <v>680537</v>
      </c>
      <c r="P19" s="158">
        <v>675513</v>
      </c>
      <c r="Q19" s="158">
        <v>651408</v>
      </c>
      <c r="R19" s="158">
        <v>641406</v>
      </c>
      <c r="S19" s="158">
        <v>652876</v>
      </c>
      <c r="T19" s="158">
        <v>668391</v>
      </c>
      <c r="U19" s="158">
        <v>682131</v>
      </c>
      <c r="V19" s="158">
        <v>687925</v>
      </c>
      <c r="W19" s="158">
        <v>702527</v>
      </c>
      <c r="X19" s="158">
        <v>727555</v>
      </c>
      <c r="Y19" s="158">
        <v>731943</v>
      </c>
      <c r="Z19" s="158">
        <v>780304</v>
      </c>
      <c r="AA19" s="158">
        <v>753557</v>
      </c>
      <c r="AB19" s="158">
        <v>776952</v>
      </c>
      <c r="AC19" s="158">
        <v>802984</v>
      </c>
      <c r="AD19" s="158">
        <v>816908</v>
      </c>
      <c r="AE19" s="158">
        <v>797482</v>
      </c>
      <c r="AF19" s="158">
        <v>830712</v>
      </c>
      <c r="AG19" s="158">
        <v>832401</v>
      </c>
      <c r="AH19" s="158">
        <v>807573</v>
      </c>
      <c r="AI19" s="158">
        <v>788446</v>
      </c>
      <c r="AJ19" s="158">
        <v>793579</v>
      </c>
      <c r="AK19" s="158">
        <v>801731</v>
      </c>
      <c r="AL19" s="158">
        <v>821080</v>
      </c>
      <c r="AM19" s="158">
        <v>815817</v>
      </c>
      <c r="AN19" s="158">
        <v>805090</v>
      </c>
      <c r="AO19" s="158">
        <v>837095</v>
      </c>
      <c r="AP19" s="158">
        <v>814532</v>
      </c>
      <c r="AQ19" s="609">
        <v>920051</v>
      </c>
      <c r="AR19" s="220"/>
    </row>
    <row r="20" spans="1:44">
      <c r="A20" s="229" t="s">
        <v>436</v>
      </c>
      <c r="B20" s="158">
        <v>16713</v>
      </c>
      <c r="C20" s="158">
        <v>16940</v>
      </c>
      <c r="D20" s="158">
        <v>17366</v>
      </c>
      <c r="E20" s="158">
        <v>18088</v>
      </c>
      <c r="F20" s="158">
        <v>18098</v>
      </c>
      <c r="G20" s="158">
        <v>18720</v>
      </c>
      <c r="H20" s="158">
        <v>21518</v>
      </c>
      <c r="I20" s="158">
        <v>22566</v>
      </c>
      <c r="J20" s="158">
        <v>22945</v>
      </c>
      <c r="K20" s="158">
        <v>22094</v>
      </c>
      <c r="L20" s="158">
        <v>22850</v>
      </c>
      <c r="M20" s="158">
        <v>23636</v>
      </c>
      <c r="N20" s="158">
        <v>23725</v>
      </c>
      <c r="O20" s="158">
        <v>22518</v>
      </c>
      <c r="P20" s="158">
        <v>24933</v>
      </c>
      <c r="Q20" s="158">
        <v>21706</v>
      </c>
      <c r="R20" s="158">
        <v>20753</v>
      </c>
      <c r="S20" s="158">
        <v>19590</v>
      </c>
      <c r="T20" s="158">
        <v>19979</v>
      </c>
      <c r="U20" s="158">
        <v>20835</v>
      </c>
      <c r="V20" s="158">
        <v>21151</v>
      </c>
      <c r="W20" s="158">
        <v>20639</v>
      </c>
      <c r="X20" s="158">
        <v>21200</v>
      </c>
      <c r="Y20" s="158">
        <v>21948</v>
      </c>
      <c r="Z20" s="158">
        <v>23842</v>
      </c>
      <c r="AA20" s="158">
        <v>20339</v>
      </c>
      <c r="AB20" s="158">
        <v>20448</v>
      </c>
      <c r="AC20" s="158">
        <v>19516</v>
      </c>
      <c r="AD20" s="158">
        <v>18452</v>
      </c>
      <c r="AE20" s="158">
        <v>17808</v>
      </c>
      <c r="AF20" s="158">
        <v>18319</v>
      </c>
      <c r="AG20" s="158">
        <v>17772</v>
      </c>
      <c r="AH20" s="158">
        <v>16637</v>
      </c>
      <c r="AI20" s="158">
        <v>16038</v>
      </c>
      <c r="AJ20" s="158">
        <v>14006</v>
      </c>
      <c r="AK20" s="158">
        <v>14771</v>
      </c>
      <c r="AL20" s="158">
        <v>17244</v>
      </c>
      <c r="AM20" s="158">
        <v>18026</v>
      </c>
      <c r="AN20" s="158">
        <v>18660</v>
      </c>
      <c r="AO20" s="158">
        <v>18688</v>
      </c>
      <c r="AP20" s="158">
        <v>17591</v>
      </c>
      <c r="AQ20" s="609">
        <v>20541</v>
      </c>
      <c r="AR20" s="220"/>
    </row>
    <row r="21" spans="1:44">
      <c r="A21" s="229" t="s">
        <v>84</v>
      </c>
      <c r="B21" s="158">
        <v>111408</v>
      </c>
      <c r="C21" s="158">
        <v>111441</v>
      </c>
      <c r="D21" s="158">
        <v>110576</v>
      </c>
      <c r="E21" s="158">
        <v>111156</v>
      </c>
      <c r="F21" s="158">
        <v>110805</v>
      </c>
      <c r="G21" s="158">
        <v>109611</v>
      </c>
      <c r="H21" s="158">
        <v>103128</v>
      </c>
      <c r="I21" s="158">
        <v>101836</v>
      </c>
      <c r="J21" s="158">
        <v>105254</v>
      </c>
      <c r="K21" s="158">
        <v>98781</v>
      </c>
      <c r="L21" s="158">
        <v>100459</v>
      </c>
      <c r="M21" s="158">
        <v>93147</v>
      </c>
      <c r="N21" s="158">
        <v>90737</v>
      </c>
      <c r="O21" s="158">
        <v>92953</v>
      </c>
      <c r="P21" s="158">
        <v>94691</v>
      </c>
      <c r="Q21" s="158">
        <v>91535</v>
      </c>
      <c r="R21" s="158">
        <v>96176</v>
      </c>
      <c r="S21" s="158">
        <v>96216</v>
      </c>
      <c r="T21" s="158">
        <v>96357</v>
      </c>
      <c r="U21" s="158">
        <v>97100</v>
      </c>
      <c r="V21" s="158">
        <v>97705</v>
      </c>
      <c r="W21" s="158">
        <v>92378</v>
      </c>
      <c r="X21" s="158">
        <v>92683</v>
      </c>
      <c r="Y21" s="158">
        <v>90121</v>
      </c>
      <c r="Z21" s="158">
        <v>96412</v>
      </c>
      <c r="AA21" s="158">
        <v>94721</v>
      </c>
      <c r="AB21" s="158">
        <v>92916</v>
      </c>
      <c r="AC21" s="158">
        <v>95624</v>
      </c>
      <c r="AD21" s="158">
        <v>100774</v>
      </c>
      <c r="AE21" s="158">
        <v>85960</v>
      </c>
      <c r="AF21" s="158" t="s">
        <v>441</v>
      </c>
      <c r="AG21" s="158">
        <v>94042</v>
      </c>
      <c r="AH21" s="158">
        <v>91593</v>
      </c>
      <c r="AI21" s="158">
        <v>96292</v>
      </c>
      <c r="AJ21" s="158">
        <v>90046</v>
      </c>
      <c r="AK21" s="158">
        <v>84555</v>
      </c>
      <c r="AL21" s="158">
        <v>85312</v>
      </c>
      <c r="AM21" s="158">
        <v>81495</v>
      </c>
      <c r="AN21" s="158">
        <v>75045</v>
      </c>
      <c r="AO21" s="158">
        <v>86472</v>
      </c>
      <c r="AP21" s="158">
        <v>90938</v>
      </c>
      <c r="AQ21" s="609">
        <v>104117</v>
      </c>
      <c r="AR21" s="220"/>
    </row>
    <row r="22" spans="1:44">
      <c r="A22" s="229" t="s">
        <v>442</v>
      </c>
      <c r="B22" s="158">
        <v>3669</v>
      </c>
      <c r="C22" s="158">
        <v>3391</v>
      </c>
      <c r="D22" s="158">
        <v>3806</v>
      </c>
      <c r="E22" s="158">
        <v>3714</v>
      </c>
      <c r="F22" s="158">
        <v>4109</v>
      </c>
      <c r="G22" s="158">
        <v>4274</v>
      </c>
      <c r="H22" s="158">
        <v>4245</v>
      </c>
      <c r="I22" s="158">
        <v>4437</v>
      </c>
      <c r="J22" s="158">
        <v>4674</v>
      </c>
      <c r="K22" s="158">
        <v>4534</v>
      </c>
      <c r="L22" s="158">
        <v>4905</v>
      </c>
      <c r="M22" s="158">
        <v>4834</v>
      </c>
      <c r="N22" s="158">
        <v>5172</v>
      </c>
      <c r="O22" s="158">
        <v>4987</v>
      </c>
      <c r="P22" s="158">
        <v>5359</v>
      </c>
      <c r="Q22" s="158">
        <v>4775</v>
      </c>
      <c r="R22" s="158">
        <v>4391</v>
      </c>
      <c r="S22" s="158">
        <v>4943</v>
      </c>
      <c r="T22" s="158">
        <v>4490</v>
      </c>
      <c r="U22" s="158">
        <v>4444</v>
      </c>
      <c r="V22" s="158">
        <v>4270</v>
      </c>
      <c r="W22" s="158">
        <v>4454</v>
      </c>
      <c r="X22" s="158">
        <v>4267</v>
      </c>
      <c r="Y22" s="158">
        <v>4282</v>
      </c>
      <c r="Z22" s="158">
        <v>4656</v>
      </c>
      <c r="AA22" s="158">
        <v>4069</v>
      </c>
      <c r="AB22" s="158">
        <v>4667</v>
      </c>
      <c r="AC22" s="158">
        <v>4290</v>
      </c>
      <c r="AD22" s="158">
        <v>4280</v>
      </c>
      <c r="AE22" s="158">
        <v>4514</v>
      </c>
      <c r="AF22" s="158">
        <v>3572</v>
      </c>
      <c r="AG22" s="158">
        <v>4271</v>
      </c>
      <c r="AH22" s="158">
        <v>3953</v>
      </c>
      <c r="AI22" s="158">
        <v>4242</v>
      </c>
      <c r="AJ22" s="158">
        <v>3728</v>
      </c>
      <c r="AK22" s="158">
        <v>3953</v>
      </c>
      <c r="AL22" s="158">
        <v>3816</v>
      </c>
      <c r="AM22" s="158">
        <v>3402</v>
      </c>
      <c r="AN22" s="158">
        <v>3311</v>
      </c>
      <c r="AO22" s="158">
        <v>3548</v>
      </c>
      <c r="AP22" s="158">
        <v>3201</v>
      </c>
      <c r="AQ22" s="609">
        <v>3630</v>
      </c>
      <c r="AR22" s="220"/>
    </row>
    <row r="23" spans="1:44">
      <c r="A23" s="229" t="s">
        <v>438</v>
      </c>
      <c r="B23" s="158">
        <v>16321</v>
      </c>
      <c r="C23" s="158">
        <v>17071</v>
      </c>
      <c r="D23" s="158">
        <v>18186</v>
      </c>
      <c r="E23" s="158">
        <v>18677</v>
      </c>
      <c r="F23" s="158">
        <v>19258</v>
      </c>
      <c r="G23" s="158">
        <v>21188</v>
      </c>
      <c r="H23" s="158">
        <v>22381</v>
      </c>
      <c r="I23" s="158">
        <v>23714</v>
      </c>
      <c r="J23" s="158">
        <v>24169</v>
      </c>
      <c r="K23" s="158">
        <v>24585</v>
      </c>
      <c r="L23" s="158">
        <v>25709</v>
      </c>
      <c r="M23" s="158">
        <v>26242</v>
      </c>
      <c r="N23" s="158">
        <v>28072</v>
      </c>
      <c r="O23" s="158">
        <v>28691</v>
      </c>
      <c r="P23" s="158">
        <v>28398</v>
      </c>
      <c r="Q23" s="158">
        <v>26307</v>
      </c>
      <c r="R23" s="158">
        <v>25403</v>
      </c>
      <c r="S23" s="158">
        <v>25746</v>
      </c>
      <c r="T23" s="158">
        <v>24873</v>
      </c>
      <c r="U23" s="158">
        <v>25276</v>
      </c>
      <c r="V23" s="158">
        <v>25296</v>
      </c>
      <c r="W23" s="158">
        <v>25606</v>
      </c>
      <c r="X23" s="158">
        <v>25363</v>
      </c>
      <c r="Y23" s="158">
        <v>28411</v>
      </c>
      <c r="Z23" s="158">
        <v>30743</v>
      </c>
      <c r="AA23" s="158">
        <v>26923</v>
      </c>
      <c r="AB23" s="158">
        <v>26953</v>
      </c>
      <c r="AC23" s="158">
        <v>26349</v>
      </c>
      <c r="AD23" s="158">
        <v>27734</v>
      </c>
      <c r="AE23" s="158">
        <v>23826</v>
      </c>
      <c r="AF23" s="158">
        <v>25626</v>
      </c>
      <c r="AG23" s="158">
        <v>27153</v>
      </c>
      <c r="AH23" s="158">
        <v>28984</v>
      </c>
      <c r="AI23" s="158">
        <v>26267</v>
      </c>
      <c r="AJ23" s="158">
        <v>21815</v>
      </c>
      <c r="AK23" s="158">
        <v>21298</v>
      </c>
      <c r="AL23" s="158">
        <v>22318</v>
      </c>
      <c r="AM23" s="158">
        <v>20872</v>
      </c>
      <c r="AN23" s="158">
        <v>20414</v>
      </c>
      <c r="AO23" s="158">
        <v>22264</v>
      </c>
      <c r="AP23" s="158">
        <v>21470</v>
      </c>
      <c r="AQ23" s="609">
        <v>25547</v>
      </c>
      <c r="AR23" s="220"/>
    </row>
    <row r="24" spans="1:44">
      <c r="A24" s="231" t="s">
        <v>318</v>
      </c>
      <c r="B24" s="161">
        <v>5068961</v>
      </c>
      <c r="C24" s="161">
        <v>5291435</v>
      </c>
      <c r="D24" s="161">
        <v>5507578</v>
      </c>
      <c r="E24" s="161">
        <v>5573711</v>
      </c>
      <c r="F24" s="161">
        <v>5533038</v>
      </c>
      <c r="G24" s="161">
        <v>5601641</v>
      </c>
      <c r="H24" s="161">
        <v>4843335</v>
      </c>
      <c r="I24" s="161">
        <v>5133216</v>
      </c>
      <c r="J24" s="161">
        <v>5288522</v>
      </c>
      <c r="K24" s="161">
        <v>5373967</v>
      </c>
      <c r="L24" s="161">
        <v>5611567</v>
      </c>
      <c r="M24" s="161">
        <v>5270901</v>
      </c>
      <c r="N24" s="161">
        <v>5151590</v>
      </c>
      <c r="O24" s="161">
        <v>5113940</v>
      </c>
      <c r="P24" s="161">
        <v>5099793</v>
      </c>
      <c r="Q24" s="161">
        <v>4930744</v>
      </c>
      <c r="R24" s="161">
        <v>4832695</v>
      </c>
      <c r="S24" s="161">
        <v>5044023</v>
      </c>
      <c r="T24" s="161">
        <v>5506719</v>
      </c>
      <c r="U24" s="161">
        <v>5732091</v>
      </c>
      <c r="V24" s="161">
        <v>5924578</v>
      </c>
      <c r="W24" s="161">
        <v>6247571</v>
      </c>
      <c r="X24" s="161">
        <v>6334904</v>
      </c>
      <c r="Y24" s="161">
        <v>6204907</v>
      </c>
      <c r="Z24" s="161">
        <v>6386886</v>
      </c>
      <c r="AA24" s="161">
        <v>6289931</v>
      </c>
      <c r="AB24" s="161">
        <v>6393949</v>
      </c>
      <c r="AC24" s="161">
        <v>6527075</v>
      </c>
      <c r="AD24" s="161">
        <v>6368051</v>
      </c>
      <c r="AE24" s="161">
        <v>6176656</v>
      </c>
      <c r="AF24" s="161" t="s">
        <v>150</v>
      </c>
      <c r="AG24" s="237">
        <v>6402702</v>
      </c>
      <c r="AH24" s="237">
        <v>6321292</v>
      </c>
      <c r="AI24" s="237">
        <v>6286547</v>
      </c>
      <c r="AJ24" s="237">
        <v>6341145</v>
      </c>
      <c r="AK24" s="237">
        <v>6440206</v>
      </c>
      <c r="AL24" s="237">
        <v>6553235</v>
      </c>
      <c r="AM24" s="237">
        <v>6584803</v>
      </c>
      <c r="AN24" s="237">
        <v>6517485</v>
      </c>
      <c r="AO24" s="237">
        <f>SUM(AO17:AO23)</f>
        <v>6707566</v>
      </c>
      <c r="AP24" s="237">
        <v>6494656</v>
      </c>
      <c r="AQ24" s="614">
        <v>7072395</v>
      </c>
      <c r="AR24" s="220"/>
    </row>
    <row r="25" spans="1:44">
      <c r="A25" s="116"/>
      <c r="B25" s="220"/>
      <c r="C25" s="220"/>
      <c r="D25" s="220"/>
      <c r="E25" s="220"/>
      <c r="F25" s="220"/>
      <c r="G25" s="220"/>
      <c r="H25" s="220"/>
      <c r="I25" s="220"/>
      <c r="J25" s="220"/>
      <c r="K25" s="220"/>
      <c r="L25" s="220"/>
      <c r="M25" s="220"/>
      <c r="N25" s="220"/>
      <c r="O25" s="220"/>
      <c r="P25" s="220"/>
      <c r="Q25" s="220"/>
      <c r="R25" s="220"/>
      <c r="S25" s="220"/>
      <c r="T25" s="220"/>
      <c r="U25" s="220"/>
      <c r="V25" s="220"/>
      <c r="W25" s="220"/>
      <c r="X25" s="220"/>
      <c r="Y25" s="220"/>
      <c r="Z25" s="220"/>
      <c r="AA25" s="220"/>
      <c r="AB25" s="220"/>
      <c r="AC25" s="220"/>
      <c r="AD25" s="220"/>
      <c r="AE25" s="220"/>
      <c r="AF25" s="220"/>
      <c r="AG25" s="220"/>
      <c r="AH25" s="220"/>
      <c r="AI25" s="220"/>
      <c r="AJ25" s="220"/>
      <c r="AK25" s="220"/>
      <c r="AL25" s="220"/>
      <c r="AM25" s="220"/>
      <c r="AN25" s="220"/>
      <c r="AO25" s="220"/>
      <c r="AP25" s="220"/>
      <c r="AQ25" s="220"/>
      <c r="AR25" s="220"/>
    </row>
    <row r="26" spans="1:44">
      <c r="A26" s="238" t="s">
        <v>443</v>
      </c>
      <c r="B26" s="220"/>
      <c r="C26" s="220"/>
      <c r="D26" s="220"/>
      <c r="E26" s="220"/>
      <c r="F26" s="220"/>
      <c r="G26" s="220"/>
      <c r="H26" s="220"/>
      <c r="I26" s="220"/>
      <c r="J26" s="220"/>
      <c r="K26" s="220"/>
      <c r="L26" s="220"/>
      <c r="M26" s="220"/>
      <c r="N26" s="220"/>
      <c r="O26" s="220"/>
      <c r="P26" s="220"/>
      <c r="Q26" s="220"/>
      <c r="R26" s="220"/>
      <c r="S26" s="220"/>
      <c r="T26" s="220"/>
      <c r="U26" s="220"/>
      <c r="V26" s="220"/>
      <c r="W26" s="220"/>
      <c r="X26" s="220"/>
      <c r="Y26" s="220"/>
      <c r="Z26" s="220"/>
      <c r="AA26" s="220"/>
      <c r="AB26" s="220"/>
      <c r="AC26" s="220"/>
      <c r="AD26" s="220"/>
      <c r="AE26" s="220"/>
      <c r="AF26" s="220"/>
      <c r="AG26" s="220"/>
      <c r="AH26" s="220"/>
      <c r="AI26" s="220"/>
      <c r="AJ26" s="239"/>
      <c r="AK26" s="239"/>
      <c r="AL26" s="239"/>
      <c r="AM26" s="220"/>
      <c r="AN26" s="220"/>
      <c r="AO26" s="220"/>
      <c r="AP26" s="220"/>
      <c r="AQ26" s="220"/>
      <c r="AR26" s="220"/>
    </row>
    <row r="27" spans="1:44">
      <c r="A27" s="238" t="s">
        <v>444</v>
      </c>
      <c r="B27" s="240"/>
      <c r="C27" s="220"/>
      <c r="D27" s="220"/>
      <c r="E27" s="220"/>
      <c r="F27" s="220"/>
      <c r="G27" s="220"/>
      <c r="H27" s="220"/>
      <c r="I27" s="220"/>
      <c r="J27" s="220"/>
      <c r="K27" s="220"/>
      <c r="L27" s="220"/>
      <c r="M27" s="220"/>
      <c r="N27" s="220"/>
      <c r="O27" s="220"/>
      <c r="P27" s="220"/>
      <c r="Q27" s="220"/>
      <c r="R27" s="220"/>
      <c r="S27" s="220"/>
      <c r="T27" s="220"/>
      <c r="U27" s="220"/>
      <c r="V27" s="220"/>
      <c r="W27" s="220"/>
      <c r="X27" s="220"/>
      <c r="Y27" s="220"/>
      <c r="Z27" s="220"/>
      <c r="AA27" s="220"/>
      <c r="AB27" s="220"/>
      <c r="AC27" s="220"/>
      <c r="AD27" s="220"/>
      <c r="AE27" s="220"/>
      <c r="AF27" s="220"/>
      <c r="AG27" s="220"/>
      <c r="AH27" s="220"/>
      <c r="AI27" s="220"/>
      <c r="AJ27" s="220"/>
      <c r="AK27" s="220"/>
      <c r="AL27" s="220"/>
      <c r="AM27" s="220"/>
      <c r="AN27" s="220"/>
      <c r="AO27" s="220"/>
      <c r="AP27" s="220"/>
      <c r="AQ27" s="220"/>
      <c r="AR27" s="220"/>
    </row>
    <row r="28" spans="1:44">
      <c r="A28" s="815" t="s">
        <v>819</v>
      </c>
      <c r="B28" s="220"/>
      <c r="C28" s="220"/>
      <c r="D28" s="220"/>
      <c r="E28" s="220"/>
      <c r="F28" s="220"/>
      <c r="G28" s="220"/>
      <c r="H28" s="220"/>
      <c r="I28" s="220"/>
      <c r="J28" s="220"/>
      <c r="K28" s="220"/>
      <c r="L28" s="220"/>
      <c r="M28" s="220"/>
      <c r="N28" s="220"/>
      <c r="O28" s="220"/>
      <c r="P28" s="220"/>
      <c r="Q28" s="220"/>
      <c r="R28" s="220"/>
      <c r="S28" s="220"/>
      <c r="T28" s="220"/>
      <c r="U28" s="220"/>
      <c r="V28" s="220"/>
      <c r="W28" s="220"/>
      <c r="X28" s="220"/>
      <c r="Y28" s="220"/>
      <c r="Z28" s="220"/>
      <c r="AA28" s="220"/>
      <c r="AB28" s="220"/>
      <c r="AC28" s="220"/>
      <c r="AD28" s="220"/>
      <c r="AE28" s="220"/>
      <c r="AF28" s="220"/>
      <c r="AG28" s="220"/>
      <c r="AH28" s="220"/>
      <c r="AI28" s="220"/>
      <c r="AJ28" s="220"/>
      <c r="AK28" s="220"/>
      <c r="AL28" s="220"/>
      <c r="AM28" s="220"/>
      <c r="AN28" s="220"/>
      <c r="AO28" s="220"/>
      <c r="AP28" s="220"/>
      <c r="AQ28" s="220"/>
      <c r="AR28" s="220"/>
    </row>
    <row r="29" spans="1:44">
      <c r="A29" s="7" t="s">
        <v>818</v>
      </c>
      <c r="B29" s="220"/>
      <c r="C29" s="220"/>
      <c r="D29" s="220"/>
      <c r="E29" s="220"/>
      <c r="F29" s="220"/>
      <c r="G29" s="220"/>
      <c r="H29" s="220"/>
      <c r="I29" s="220"/>
      <c r="J29" s="220"/>
      <c r="K29" s="220"/>
      <c r="L29" s="220"/>
      <c r="M29" s="220"/>
      <c r="N29" s="220"/>
      <c r="O29" s="220"/>
      <c r="P29" s="220"/>
      <c r="Q29" s="220"/>
      <c r="R29" s="220"/>
      <c r="S29" s="220"/>
      <c r="T29" s="220"/>
      <c r="U29" s="220"/>
      <c r="V29" s="220"/>
      <c r="W29" s="220"/>
      <c r="X29" s="220"/>
      <c r="Y29" s="220"/>
      <c r="Z29" s="220"/>
      <c r="AA29" s="220"/>
      <c r="AB29" s="220"/>
      <c r="AC29" s="220"/>
      <c r="AD29" s="220"/>
      <c r="AE29" s="220"/>
      <c r="AF29" s="220"/>
      <c r="AG29" s="220"/>
      <c r="AH29" s="220"/>
      <c r="AI29" s="220"/>
      <c r="AJ29" s="220"/>
      <c r="AK29" s="220"/>
      <c r="AL29" s="220"/>
      <c r="AM29" s="220"/>
      <c r="AN29" s="220"/>
      <c r="AO29" s="220"/>
      <c r="AP29" s="220"/>
      <c r="AQ29" s="220"/>
      <c r="AR29" s="220"/>
    </row>
    <row r="30" spans="1:44">
      <c r="A30" s="220"/>
      <c r="B30" s="220"/>
      <c r="C30" s="220"/>
      <c r="D30" s="220"/>
      <c r="E30" s="220"/>
      <c r="F30" s="220"/>
      <c r="G30" s="220"/>
      <c r="H30" s="220"/>
      <c r="I30" s="220"/>
      <c r="J30" s="220"/>
      <c r="K30" s="220"/>
      <c r="L30" s="220"/>
      <c r="M30" s="220"/>
      <c r="N30" s="220"/>
      <c r="O30" s="220"/>
      <c r="P30" s="220"/>
      <c r="Q30" s="220"/>
      <c r="R30" s="220"/>
      <c r="S30" s="220"/>
      <c r="T30" s="220"/>
      <c r="U30" s="220"/>
      <c r="V30" s="220"/>
      <c r="W30" s="220"/>
      <c r="X30" s="220"/>
      <c r="Y30" s="220"/>
      <c r="Z30" s="220"/>
      <c r="AA30" s="220"/>
      <c r="AB30" s="220"/>
      <c r="AC30" s="220"/>
      <c r="AD30" s="220"/>
      <c r="AE30" s="220"/>
      <c r="AF30" s="220"/>
      <c r="AG30" s="220"/>
      <c r="AH30" s="220"/>
      <c r="AI30" s="220"/>
      <c r="AJ30" s="220"/>
      <c r="AK30" s="220"/>
      <c r="AL30" s="220"/>
      <c r="AM30" s="220"/>
      <c r="AN30" s="220"/>
      <c r="AO30" s="220"/>
      <c r="AP30" s="220"/>
      <c r="AQ30" s="220"/>
      <c r="AR30" s="220"/>
    </row>
    <row r="31" spans="1:44">
      <c r="A31" s="220"/>
      <c r="B31" s="220"/>
      <c r="C31" s="220"/>
      <c r="D31" s="220"/>
      <c r="E31" s="220"/>
      <c r="F31" s="220"/>
      <c r="G31" s="220"/>
      <c r="H31" s="220"/>
      <c r="I31" s="220"/>
      <c r="J31" s="220"/>
      <c r="K31" s="220"/>
      <c r="L31" s="220"/>
      <c r="M31" s="220"/>
      <c r="N31" s="220"/>
      <c r="O31" s="220"/>
      <c r="P31" s="220"/>
      <c r="Q31" s="220"/>
      <c r="R31" s="220"/>
      <c r="S31" s="220"/>
      <c r="T31" s="220"/>
      <c r="U31" s="220"/>
      <c r="V31" s="220"/>
      <c r="W31" s="220"/>
      <c r="X31" s="220"/>
      <c r="Y31" s="220"/>
      <c r="Z31" s="220"/>
      <c r="AA31" s="220"/>
      <c r="AB31" s="220"/>
      <c r="AC31" s="220"/>
      <c r="AD31" s="220"/>
      <c r="AE31" s="220"/>
      <c r="AF31" s="220"/>
      <c r="AG31" s="220"/>
      <c r="AH31" s="220"/>
      <c r="AI31" s="220"/>
      <c r="AJ31" s="220"/>
      <c r="AK31" s="220"/>
      <c r="AL31" s="220"/>
      <c r="AM31" s="220"/>
      <c r="AN31" s="220"/>
      <c r="AO31" s="220"/>
      <c r="AP31" s="220"/>
      <c r="AQ31" s="220"/>
      <c r="AR31" s="220"/>
    </row>
    <row r="32" spans="1:44">
      <c r="A32" s="220"/>
      <c r="B32" s="220"/>
      <c r="C32" s="220"/>
      <c r="D32" s="220"/>
      <c r="E32" s="220"/>
      <c r="F32" s="220"/>
      <c r="G32" s="220"/>
      <c r="H32" s="220"/>
      <c r="I32" s="220"/>
      <c r="J32" s="220"/>
      <c r="K32" s="220"/>
      <c r="L32" s="220"/>
      <c r="M32" s="220"/>
      <c r="N32" s="220"/>
      <c r="O32" s="220"/>
      <c r="P32" s="220"/>
      <c r="Q32" s="220"/>
      <c r="R32" s="220"/>
      <c r="S32" s="220"/>
      <c r="T32" s="220"/>
      <c r="U32" s="220"/>
      <c r="V32" s="220"/>
      <c r="W32" s="220"/>
      <c r="X32" s="220"/>
      <c r="Y32" s="220"/>
      <c r="Z32" s="220"/>
      <c r="AA32" s="220"/>
      <c r="AB32" s="220"/>
      <c r="AC32" s="220"/>
      <c r="AD32" s="220"/>
      <c r="AE32" s="220"/>
      <c r="AF32" s="220"/>
      <c r="AG32" s="220"/>
      <c r="AH32" s="220"/>
      <c r="AI32" s="220"/>
      <c r="AJ32" s="220"/>
      <c r="AK32" s="220"/>
      <c r="AL32" s="220"/>
      <c r="AM32" s="220"/>
      <c r="AN32" s="220"/>
      <c r="AO32" s="220"/>
      <c r="AP32" s="220"/>
      <c r="AQ32" s="220"/>
      <c r="AR32" s="220"/>
    </row>
    <row r="33" spans="1:44">
      <c r="A33" s="220"/>
      <c r="B33" s="220"/>
      <c r="C33" s="220"/>
      <c r="D33" s="220"/>
      <c r="E33" s="220"/>
      <c r="F33" s="220"/>
      <c r="G33" s="220"/>
      <c r="H33" s="220"/>
      <c r="I33" s="220"/>
      <c r="J33" s="220"/>
      <c r="K33" s="220"/>
      <c r="L33" s="220"/>
      <c r="M33" s="220"/>
      <c r="N33" s="220"/>
      <c r="O33" s="220"/>
      <c r="P33" s="220"/>
      <c r="Q33" s="220"/>
      <c r="R33" s="220"/>
      <c r="S33" s="220"/>
      <c r="T33" s="220"/>
      <c r="U33" s="220"/>
      <c r="V33" s="220"/>
      <c r="W33" s="220"/>
      <c r="X33" s="220"/>
      <c r="Y33" s="220"/>
      <c r="Z33" s="220"/>
      <c r="AA33" s="220"/>
      <c r="AB33" s="220"/>
      <c r="AC33" s="220"/>
      <c r="AD33" s="220"/>
      <c r="AE33" s="220"/>
      <c r="AF33" s="220"/>
      <c r="AG33" s="220"/>
      <c r="AH33" s="220"/>
      <c r="AI33" s="220"/>
      <c r="AJ33" s="220"/>
      <c r="AK33" s="220"/>
      <c r="AL33" s="220"/>
      <c r="AM33" s="220"/>
      <c r="AN33" s="220"/>
      <c r="AO33" s="220"/>
      <c r="AP33" s="220"/>
      <c r="AQ33" s="220"/>
      <c r="AR33" s="220"/>
    </row>
    <row r="34" spans="1:44">
      <c r="A34" s="220"/>
      <c r="B34" s="220"/>
      <c r="C34" s="220"/>
      <c r="D34" s="220"/>
      <c r="E34" s="220"/>
      <c r="F34" s="220"/>
      <c r="G34" s="220"/>
      <c r="H34" s="220"/>
      <c r="I34" s="220"/>
      <c r="J34" s="220"/>
      <c r="K34" s="220"/>
      <c r="L34" s="220"/>
      <c r="M34" s="220"/>
      <c r="N34" s="220"/>
      <c r="O34" s="220"/>
      <c r="P34" s="220"/>
      <c r="Q34" s="220"/>
      <c r="R34" s="220"/>
      <c r="S34" s="220"/>
      <c r="T34" s="220"/>
      <c r="U34" s="220"/>
      <c r="V34" s="220"/>
      <c r="W34" s="220"/>
      <c r="X34" s="220"/>
      <c r="Y34" s="220"/>
      <c r="Z34" s="220"/>
      <c r="AA34" s="220"/>
      <c r="AB34" s="220"/>
      <c r="AC34" s="220"/>
      <c r="AD34" s="220"/>
      <c r="AE34" s="220"/>
      <c r="AF34" s="220"/>
      <c r="AG34" s="220"/>
      <c r="AH34" s="220"/>
      <c r="AI34" s="220"/>
      <c r="AJ34" s="220"/>
      <c r="AK34" s="220"/>
      <c r="AL34" s="220"/>
      <c r="AM34" s="220"/>
      <c r="AN34" s="220"/>
      <c r="AO34" s="220"/>
      <c r="AP34" s="220"/>
      <c r="AQ34" s="220"/>
      <c r="AR34" s="220"/>
    </row>
    <row r="35" spans="1:44">
      <c r="A35" s="220"/>
      <c r="B35" s="220"/>
      <c r="C35" s="220"/>
      <c r="D35" s="220"/>
      <c r="E35" s="220"/>
      <c r="F35" s="220"/>
      <c r="G35" s="220"/>
      <c r="H35" s="220"/>
      <c r="I35" s="220"/>
      <c r="J35" s="220"/>
      <c r="K35" s="220"/>
      <c r="L35" s="220"/>
      <c r="M35" s="220"/>
      <c r="N35" s="220"/>
      <c r="O35" s="220"/>
      <c r="P35" s="220"/>
      <c r="Q35" s="220"/>
      <c r="R35" s="220"/>
      <c r="S35" s="220"/>
      <c r="T35" s="220"/>
      <c r="U35" s="220"/>
      <c r="V35" s="220"/>
      <c r="W35" s="220"/>
      <c r="X35" s="220"/>
      <c r="Y35" s="220"/>
      <c r="Z35" s="220"/>
      <c r="AA35" s="220"/>
      <c r="AB35" s="220"/>
      <c r="AC35" s="220"/>
      <c r="AD35" s="220"/>
      <c r="AE35" s="220"/>
      <c r="AF35" s="220"/>
      <c r="AG35" s="220"/>
      <c r="AH35" s="220"/>
      <c r="AI35" s="220"/>
      <c r="AJ35" s="220"/>
      <c r="AK35" s="220"/>
      <c r="AL35" s="220"/>
      <c r="AM35" s="220"/>
      <c r="AN35" s="220"/>
      <c r="AO35" s="220"/>
      <c r="AP35" s="220"/>
      <c r="AQ35" s="220"/>
      <c r="AR35" s="220"/>
    </row>
    <row r="36" spans="1:44">
      <c r="A36" s="220"/>
      <c r="B36" s="220"/>
      <c r="C36" s="220"/>
      <c r="D36" s="220"/>
      <c r="E36" s="220"/>
      <c r="F36" s="220"/>
      <c r="G36" s="220"/>
      <c r="H36" s="220"/>
      <c r="I36" s="220"/>
      <c r="J36" s="220"/>
      <c r="K36" s="220"/>
      <c r="L36" s="220"/>
      <c r="M36" s="220"/>
      <c r="N36" s="220"/>
      <c r="O36" s="220"/>
      <c r="P36" s="220"/>
      <c r="Q36" s="220"/>
      <c r="R36" s="220"/>
      <c r="S36" s="220"/>
      <c r="T36" s="220"/>
      <c r="U36" s="220"/>
      <c r="V36" s="220"/>
      <c r="W36" s="220"/>
      <c r="X36" s="220"/>
      <c r="Y36" s="220"/>
      <c r="Z36" s="220"/>
      <c r="AA36" s="220"/>
      <c r="AB36" s="220"/>
      <c r="AC36" s="220"/>
      <c r="AD36" s="220"/>
      <c r="AE36" s="220"/>
      <c r="AF36" s="220"/>
      <c r="AG36" s="220"/>
      <c r="AH36" s="220"/>
      <c r="AI36" s="220"/>
      <c r="AJ36" s="220"/>
      <c r="AK36" s="220"/>
      <c r="AL36" s="220"/>
      <c r="AM36" s="220"/>
      <c r="AN36" s="220"/>
      <c r="AO36" s="220"/>
      <c r="AP36" s="220"/>
      <c r="AQ36" s="220"/>
      <c r="AR36" s="220"/>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8"/>
  <dimension ref="A1:AQ39"/>
  <sheetViews>
    <sheetView showGridLines="0" workbookViewId="0">
      <pane xSplit="1" ySplit="3" topLeftCell="M4" activePane="bottomRight" state="frozen"/>
      <selection pane="topRight"/>
      <selection pane="bottomLeft"/>
      <selection pane="bottomRight"/>
    </sheetView>
  </sheetViews>
  <sheetFormatPr baseColWidth="10" defaultRowHeight="12.75"/>
  <cols>
    <col min="1" max="1" width="31.83203125" style="260" customWidth="1"/>
    <col min="2" max="43" width="5.1640625" customWidth="1"/>
  </cols>
  <sheetData>
    <row r="1" spans="1:43">
      <c r="A1" s="296" t="s">
        <v>686</v>
      </c>
      <c r="B1" s="805"/>
      <c r="C1" s="805"/>
      <c r="D1" s="805"/>
      <c r="E1" s="805"/>
      <c r="F1" s="805"/>
      <c r="G1" s="805"/>
      <c r="H1" s="805"/>
      <c r="I1" s="805"/>
      <c r="J1" s="805"/>
      <c r="K1" s="805"/>
      <c r="L1" s="805"/>
      <c r="M1" s="806"/>
      <c r="N1" s="806"/>
      <c r="O1" s="806"/>
      <c r="P1" s="806"/>
      <c r="Q1" s="806"/>
      <c r="R1" s="806"/>
      <c r="S1" s="806"/>
      <c r="T1" s="807"/>
      <c r="U1" s="806"/>
      <c r="V1" s="806"/>
      <c r="W1" s="806"/>
      <c r="X1" s="806"/>
      <c r="Y1" s="806"/>
      <c r="Z1" s="806"/>
      <c r="AA1" s="806"/>
      <c r="AB1" s="806"/>
      <c r="AC1" s="806"/>
      <c r="AD1" s="806"/>
      <c r="AE1" s="806"/>
      <c r="AF1" s="806"/>
      <c r="AG1" s="806"/>
      <c r="AH1" s="806"/>
      <c r="AI1" s="806"/>
      <c r="AJ1" s="806"/>
      <c r="AK1" s="806"/>
      <c r="AL1" s="806"/>
      <c r="AM1" s="808"/>
      <c r="AN1" s="808"/>
      <c r="AO1" s="806"/>
      <c r="AP1" s="806"/>
      <c r="AQ1" s="808"/>
    </row>
    <row r="2" spans="1:43">
      <c r="A2" s="809"/>
      <c r="B2" s="806"/>
      <c r="C2" s="806"/>
      <c r="D2" s="806"/>
      <c r="E2" s="806"/>
      <c r="F2" s="806"/>
      <c r="G2" s="806"/>
      <c r="H2" s="806"/>
      <c r="I2" s="806"/>
      <c r="J2" s="806"/>
      <c r="K2" s="806"/>
      <c r="L2" s="806"/>
      <c r="M2" s="806"/>
      <c r="N2" s="806"/>
      <c r="O2" s="806"/>
      <c r="P2" s="806"/>
      <c r="Q2" s="806"/>
      <c r="R2" s="806"/>
      <c r="S2" s="806"/>
      <c r="T2" s="806"/>
      <c r="U2" s="806"/>
      <c r="V2" s="806"/>
      <c r="W2" s="806"/>
      <c r="X2" s="806"/>
      <c r="Y2" s="806"/>
      <c r="Z2" s="806"/>
      <c r="AA2" s="806"/>
      <c r="AB2" s="806"/>
      <c r="AC2" s="806"/>
      <c r="AD2" s="806"/>
      <c r="AE2" s="806"/>
      <c r="AF2" s="806"/>
      <c r="AG2" s="806"/>
      <c r="AH2" s="806"/>
      <c r="AI2" s="806"/>
      <c r="AJ2" s="806"/>
      <c r="AK2" s="806"/>
      <c r="AL2" s="806"/>
      <c r="AM2" s="808"/>
      <c r="AN2" s="282"/>
      <c r="AO2" s="808"/>
      <c r="AP2" s="810"/>
      <c r="AQ2" s="463" t="s">
        <v>822</v>
      </c>
    </row>
    <row r="3" spans="1:43">
      <c r="A3" s="872" t="s">
        <v>482</v>
      </c>
      <c r="B3" s="283">
        <v>1980</v>
      </c>
      <c r="C3" s="283">
        <v>1981</v>
      </c>
      <c r="D3" s="283">
        <v>1982</v>
      </c>
      <c r="E3" s="283">
        <v>1983</v>
      </c>
      <c r="F3" s="283">
        <v>1984</v>
      </c>
      <c r="G3" s="283">
        <v>1985</v>
      </c>
      <c r="H3" s="283">
        <v>1986</v>
      </c>
      <c r="I3" s="283">
        <v>1987</v>
      </c>
      <c r="J3" s="283">
        <v>1988</v>
      </c>
      <c r="K3" s="283">
        <v>1989</v>
      </c>
      <c r="L3" s="283">
        <v>1990</v>
      </c>
      <c r="M3" s="283">
        <v>1991</v>
      </c>
      <c r="N3" s="283">
        <v>1992</v>
      </c>
      <c r="O3" s="283">
        <v>1993</v>
      </c>
      <c r="P3" s="283">
        <v>1994</v>
      </c>
      <c r="Q3" s="283">
        <v>1995</v>
      </c>
      <c r="R3" s="283">
        <v>1996</v>
      </c>
      <c r="S3" s="283">
        <v>1997</v>
      </c>
      <c r="T3" s="283">
        <v>1998</v>
      </c>
      <c r="U3" s="283">
        <v>1999</v>
      </c>
      <c r="V3" s="283">
        <v>2000</v>
      </c>
      <c r="W3" s="283">
        <v>2001</v>
      </c>
      <c r="X3" s="283">
        <v>2002</v>
      </c>
      <c r="Y3" s="283">
        <v>2003</v>
      </c>
      <c r="Z3" s="283">
        <v>2004</v>
      </c>
      <c r="AA3" s="283">
        <v>2005</v>
      </c>
      <c r="AB3" s="283">
        <v>2006</v>
      </c>
      <c r="AC3" s="283">
        <v>2007</v>
      </c>
      <c r="AD3" s="283">
        <v>2008</v>
      </c>
      <c r="AE3" s="283">
        <v>2009</v>
      </c>
      <c r="AF3" s="283">
        <v>2010</v>
      </c>
      <c r="AG3" s="283">
        <v>2011</v>
      </c>
      <c r="AH3" s="283">
        <v>2012</v>
      </c>
      <c r="AI3" s="283">
        <v>2013</v>
      </c>
      <c r="AJ3" s="283">
        <v>2014</v>
      </c>
      <c r="AK3" s="283">
        <v>2015</v>
      </c>
      <c r="AL3" s="283">
        <v>2016</v>
      </c>
      <c r="AM3" s="283">
        <v>2017</v>
      </c>
      <c r="AN3" s="283">
        <v>2018</v>
      </c>
      <c r="AO3" s="283">
        <v>2019</v>
      </c>
      <c r="AP3" s="283">
        <v>2020</v>
      </c>
      <c r="AQ3" s="304">
        <v>2021</v>
      </c>
    </row>
    <row r="4" spans="1:43">
      <c r="A4" s="297" t="s">
        <v>483</v>
      </c>
      <c r="B4" s="284">
        <v>2426</v>
      </c>
      <c r="C4" s="285">
        <v>2330</v>
      </c>
      <c r="D4" s="285">
        <v>2156</v>
      </c>
      <c r="E4" s="285">
        <v>2421</v>
      </c>
      <c r="F4" s="285">
        <v>2394</v>
      </c>
      <c r="G4" s="285">
        <v>2379</v>
      </c>
      <c r="H4" s="285">
        <v>2830</v>
      </c>
      <c r="I4" s="285">
        <v>2915</v>
      </c>
      <c r="J4" s="285">
        <v>2808</v>
      </c>
      <c r="K4" s="285">
        <v>2832</v>
      </c>
      <c r="L4" s="285">
        <v>3349.788</v>
      </c>
      <c r="M4" s="285">
        <v>4158.674</v>
      </c>
      <c r="N4" s="285">
        <v>3929.558</v>
      </c>
      <c r="O4" s="285">
        <v>3194.2040000000002</v>
      </c>
      <c r="P4" s="285">
        <v>3209.2240000000002</v>
      </c>
      <c r="Q4" s="285">
        <v>3314.0569999999998</v>
      </c>
      <c r="R4" s="285">
        <v>3496.32</v>
      </c>
      <c r="S4" s="285">
        <v>3528.1790000000001</v>
      </c>
      <c r="T4" s="285">
        <v>3735.9870000000001</v>
      </c>
      <c r="U4" s="285">
        <v>3802.1759999999999</v>
      </c>
      <c r="V4" s="285">
        <v>3378.3429999999998</v>
      </c>
      <c r="W4" s="285">
        <v>3341.7179999999998</v>
      </c>
      <c r="X4" s="285">
        <v>3252.8980000000001</v>
      </c>
      <c r="Y4" s="285">
        <v>3236.9380000000001</v>
      </c>
      <c r="Z4" s="285">
        <v>3266.8249999999998</v>
      </c>
      <c r="AA4" s="285">
        <v>3319.259</v>
      </c>
      <c r="AB4" s="285">
        <v>3467.9609999999998</v>
      </c>
      <c r="AC4" s="285">
        <v>3148.163</v>
      </c>
      <c r="AD4" s="285">
        <v>3090.04</v>
      </c>
      <c r="AE4" s="285">
        <v>3807.1750000000002</v>
      </c>
      <c r="AF4" s="285">
        <v>2916.259</v>
      </c>
      <c r="AG4" s="285">
        <v>3173.634</v>
      </c>
      <c r="AH4" s="285">
        <v>3082.5039999999999</v>
      </c>
      <c r="AI4" s="285">
        <v>2952.431</v>
      </c>
      <c r="AJ4" s="285">
        <v>3036.7730000000001</v>
      </c>
      <c r="AK4" s="285">
        <v>3206.0419999999999</v>
      </c>
      <c r="AL4" s="285">
        <v>3351.607</v>
      </c>
      <c r="AM4" s="285">
        <v>3441.261</v>
      </c>
      <c r="AN4" s="285">
        <v>3435.7779999999998</v>
      </c>
      <c r="AO4" s="285">
        <v>3607.2579999999998</v>
      </c>
      <c r="AP4" s="285">
        <v>2917.6779999999999</v>
      </c>
      <c r="AQ4" s="305">
        <v>2622.1320000000001</v>
      </c>
    </row>
    <row r="5" spans="1:43">
      <c r="A5" s="297" t="s">
        <v>484</v>
      </c>
      <c r="B5" s="286">
        <v>1530</v>
      </c>
      <c r="C5" s="158">
        <v>1806</v>
      </c>
      <c r="D5" s="158">
        <v>1851</v>
      </c>
      <c r="E5" s="158">
        <v>1512</v>
      </c>
      <c r="F5" s="158">
        <v>1636</v>
      </c>
      <c r="G5" s="158">
        <v>1746</v>
      </c>
      <c r="H5" s="158">
        <v>1825</v>
      </c>
      <c r="I5" s="158">
        <v>1977</v>
      </c>
      <c r="J5" s="158">
        <v>2184</v>
      </c>
      <c r="K5" s="158">
        <v>2362</v>
      </c>
      <c r="L5" s="158">
        <v>2307.0549999999998</v>
      </c>
      <c r="M5" s="158">
        <v>2249.9899999999998</v>
      </c>
      <c r="N5" s="158">
        <v>2372.3470000000002</v>
      </c>
      <c r="O5" s="158">
        <v>1695.4280000000001</v>
      </c>
      <c r="P5" s="158">
        <v>1671.7660000000001</v>
      </c>
      <c r="Q5" s="158">
        <v>1731.7470000000001</v>
      </c>
      <c r="R5" s="158">
        <v>1732.1980000000001</v>
      </c>
      <c r="S5" s="158">
        <v>2403.7440000000001</v>
      </c>
      <c r="T5" s="158">
        <v>2378.5160000000001</v>
      </c>
      <c r="U5" s="158">
        <v>2338.4639999999999</v>
      </c>
      <c r="V5" s="158">
        <v>2423.0839999999998</v>
      </c>
      <c r="W5" s="158">
        <v>2413.4549999999999</v>
      </c>
      <c r="X5" s="158">
        <v>2279.6120000000001</v>
      </c>
      <c r="Y5" s="158">
        <v>2247.0189999999998</v>
      </c>
      <c r="Z5" s="158">
        <v>2264.6880000000001</v>
      </c>
      <c r="AA5" s="158">
        <v>2237.444</v>
      </c>
      <c r="AB5" s="158">
        <v>2326.049</v>
      </c>
      <c r="AC5" s="158">
        <v>2493.1060000000002</v>
      </c>
      <c r="AD5" s="158">
        <v>2161.6819999999998</v>
      </c>
      <c r="AE5" s="158">
        <v>2159.4630000000002</v>
      </c>
      <c r="AF5" s="158">
        <v>1961.579</v>
      </c>
      <c r="AG5" s="158">
        <v>1749.739</v>
      </c>
      <c r="AH5" s="158">
        <v>1403.01</v>
      </c>
      <c r="AI5" s="158">
        <v>1304.6479999999999</v>
      </c>
      <c r="AJ5" s="158">
        <v>1360.578</v>
      </c>
      <c r="AK5" s="158">
        <v>1569.085</v>
      </c>
      <c r="AL5" s="158">
        <v>1825.8920000000001</v>
      </c>
      <c r="AM5" s="158">
        <v>1971.345</v>
      </c>
      <c r="AN5" s="158">
        <v>1910.0250000000001</v>
      </c>
      <c r="AO5" s="158">
        <v>1916.32</v>
      </c>
      <c r="AP5" s="158">
        <v>1381.646</v>
      </c>
      <c r="AQ5" s="306">
        <v>1457.952</v>
      </c>
    </row>
    <row r="6" spans="1:43">
      <c r="A6" s="297" t="s">
        <v>485</v>
      </c>
      <c r="B6" s="286">
        <v>1566</v>
      </c>
      <c r="C6" s="158">
        <v>1485</v>
      </c>
      <c r="D6" s="158">
        <v>1555</v>
      </c>
      <c r="E6" s="158">
        <v>1792</v>
      </c>
      <c r="F6" s="158">
        <v>1750</v>
      </c>
      <c r="G6" s="158">
        <v>1832</v>
      </c>
      <c r="H6" s="158">
        <v>1882</v>
      </c>
      <c r="I6" s="158">
        <v>2014</v>
      </c>
      <c r="J6" s="158">
        <v>2216</v>
      </c>
      <c r="K6" s="158">
        <v>2301</v>
      </c>
      <c r="L6" s="158">
        <v>2008.934</v>
      </c>
      <c r="M6" s="158">
        <v>1592.326</v>
      </c>
      <c r="N6" s="158">
        <v>1593.6</v>
      </c>
      <c r="O6" s="158">
        <v>1778.4259999999999</v>
      </c>
      <c r="P6" s="158">
        <v>1910.933</v>
      </c>
      <c r="Q6" s="158">
        <v>1945.366</v>
      </c>
      <c r="R6" s="158">
        <v>2025.45</v>
      </c>
      <c r="S6" s="158">
        <v>2170.7249999999999</v>
      </c>
      <c r="T6" s="158">
        <v>2247.4029999999998</v>
      </c>
      <c r="U6" s="158">
        <v>2197.6149999999998</v>
      </c>
      <c r="V6" s="158">
        <v>2221.67</v>
      </c>
      <c r="W6" s="158">
        <v>2458.7689999999998</v>
      </c>
      <c r="X6" s="158">
        <v>2563.6309999999999</v>
      </c>
      <c r="Y6" s="158">
        <v>2579.0500000000002</v>
      </c>
      <c r="Z6" s="158">
        <v>2567.2689999999998</v>
      </c>
      <c r="AA6" s="158">
        <v>2439.7170000000001</v>
      </c>
      <c r="AB6" s="158">
        <v>2344.864</v>
      </c>
      <c r="AC6" s="158">
        <v>2404.0070000000001</v>
      </c>
      <c r="AD6" s="158">
        <v>2131.7950000000001</v>
      </c>
      <c r="AE6" s="158">
        <v>1994.999</v>
      </c>
      <c r="AF6" s="158">
        <v>2030.846</v>
      </c>
      <c r="AG6" s="158">
        <v>1941.2529999999999</v>
      </c>
      <c r="AH6" s="158">
        <v>2044.6089999999999</v>
      </c>
      <c r="AI6" s="158">
        <v>2264.7370000000001</v>
      </c>
      <c r="AJ6" s="158">
        <v>2476.4349999999999</v>
      </c>
      <c r="AK6" s="158">
        <v>2633.5030000000002</v>
      </c>
      <c r="AL6" s="158">
        <v>2692.7860000000001</v>
      </c>
      <c r="AM6" s="158">
        <v>2540.6170000000002</v>
      </c>
      <c r="AN6" s="158">
        <v>2367.1469999999999</v>
      </c>
      <c r="AO6" s="158">
        <v>2311.14</v>
      </c>
      <c r="AP6" s="158">
        <v>1631.0640000000001</v>
      </c>
      <c r="AQ6" s="306">
        <v>1647.181</v>
      </c>
    </row>
    <row r="7" spans="1:43">
      <c r="A7" s="297" t="s">
        <v>486</v>
      </c>
      <c r="B7" s="286">
        <v>1873</v>
      </c>
      <c r="C7" s="158">
        <v>1835</v>
      </c>
      <c r="D7" s="158">
        <v>2056</v>
      </c>
      <c r="E7" s="158">
        <v>2018</v>
      </c>
      <c r="F7" s="158">
        <v>1758</v>
      </c>
      <c r="G7" s="158">
        <v>1766</v>
      </c>
      <c r="H7" s="158">
        <v>1913</v>
      </c>
      <c r="I7" s="158">
        <v>2105</v>
      </c>
      <c r="J7" s="158">
        <v>2217</v>
      </c>
      <c r="K7" s="158">
        <v>2274</v>
      </c>
      <c r="L7" s="158">
        <v>2309.13</v>
      </c>
      <c r="M7" s="158">
        <v>2031.2739999999999</v>
      </c>
      <c r="N7" s="158">
        <v>2105.6999999999998</v>
      </c>
      <c r="O7" s="158">
        <v>1721.222</v>
      </c>
      <c r="P7" s="158">
        <v>1972.9190000000001</v>
      </c>
      <c r="Q7" s="158">
        <v>1930.5039999999999</v>
      </c>
      <c r="R7" s="158">
        <v>2132.0909999999999</v>
      </c>
      <c r="S7" s="158">
        <v>1713.03</v>
      </c>
      <c r="T7" s="158">
        <v>1943.5530000000001</v>
      </c>
      <c r="U7" s="158">
        <v>2148.4229999999998</v>
      </c>
      <c r="V7" s="158">
        <v>2133.884</v>
      </c>
      <c r="W7" s="158">
        <v>2254.732</v>
      </c>
      <c r="X7" s="158">
        <v>2145.0709999999999</v>
      </c>
      <c r="Y7" s="158">
        <v>2009.2460000000001</v>
      </c>
      <c r="Z7" s="158">
        <v>2013.7090000000001</v>
      </c>
      <c r="AA7" s="158">
        <v>2067.7890000000002</v>
      </c>
      <c r="AB7" s="158">
        <v>2000.549</v>
      </c>
      <c r="AC7" s="158">
        <v>2064.5430000000001</v>
      </c>
      <c r="AD7" s="158">
        <v>2050.2820000000002</v>
      </c>
      <c r="AE7" s="158">
        <v>2302.3980000000001</v>
      </c>
      <c r="AF7" s="158">
        <v>2251.6689999999999</v>
      </c>
      <c r="AG7" s="158">
        <v>2204.2289999999998</v>
      </c>
      <c r="AH7" s="158">
        <v>1898.76</v>
      </c>
      <c r="AI7" s="158">
        <v>1790.4559999999999</v>
      </c>
      <c r="AJ7" s="158">
        <v>1795.885</v>
      </c>
      <c r="AK7" s="158">
        <v>1917.2260000000001</v>
      </c>
      <c r="AL7" s="158">
        <v>2015.1769999999999</v>
      </c>
      <c r="AM7" s="158">
        <v>2110.748</v>
      </c>
      <c r="AN7" s="158">
        <v>2173.4810000000002</v>
      </c>
      <c r="AO7" s="158">
        <v>2214.279</v>
      </c>
      <c r="AP7" s="158">
        <v>1650.1179999999999</v>
      </c>
      <c r="AQ7" s="306">
        <v>1659.0039999999999</v>
      </c>
    </row>
    <row r="8" spans="1:43">
      <c r="A8" s="297" t="s">
        <v>487</v>
      </c>
      <c r="B8" s="286">
        <v>574</v>
      </c>
      <c r="C8" s="158">
        <v>506</v>
      </c>
      <c r="D8" s="158">
        <v>536</v>
      </c>
      <c r="E8" s="158">
        <v>549</v>
      </c>
      <c r="F8" s="158">
        <v>522</v>
      </c>
      <c r="G8" s="158">
        <v>572</v>
      </c>
      <c r="H8" s="158">
        <v>689</v>
      </c>
      <c r="I8" s="158">
        <v>929</v>
      </c>
      <c r="J8" s="158">
        <v>1068</v>
      </c>
      <c r="K8" s="158">
        <v>1124</v>
      </c>
      <c r="L8" s="158">
        <v>988.17</v>
      </c>
      <c r="M8" s="158">
        <v>886.98299999999995</v>
      </c>
      <c r="N8" s="158">
        <v>982.04399999999998</v>
      </c>
      <c r="O8" s="158">
        <v>743.90099999999995</v>
      </c>
      <c r="P8" s="158">
        <v>909.68200000000002</v>
      </c>
      <c r="Q8" s="158">
        <v>834.36900000000003</v>
      </c>
      <c r="R8" s="158">
        <v>910.928</v>
      </c>
      <c r="S8" s="158">
        <v>1016.383</v>
      </c>
      <c r="T8" s="158">
        <v>1192.53</v>
      </c>
      <c r="U8" s="158">
        <v>1406.2460000000001</v>
      </c>
      <c r="V8" s="158">
        <v>1381.2560000000001</v>
      </c>
      <c r="W8" s="158">
        <v>1425.5730000000001</v>
      </c>
      <c r="X8" s="158">
        <v>1331.877</v>
      </c>
      <c r="Y8" s="158">
        <v>1382.1089999999999</v>
      </c>
      <c r="Z8" s="158">
        <v>1517.2860000000001</v>
      </c>
      <c r="AA8" s="158">
        <v>1528.877</v>
      </c>
      <c r="AB8" s="158">
        <v>1634.6079999999999</v>
      </c>
      <c r="AC8" s="158">
        <v>1614.835</v>
      </c>
      <c r="AD8" s="158">
        <v>1161.1759999999999</v>
      </c>
      <c r="AE8" s="158">
        <v>952.77200000000005</v>
      </c>
      <c r="AF8" s="158">
        <v>982.01499999999999</v>
      </c>
      <c r="AG8" s="158">
        <v>808.05100000000004</v>
      </c>
      <c r="AH8" s="158">
        <v>699.58900000000006</v>
      </c>
      <c r="AI8" s="158">
        <v>722.68899999999996</v>
      </c>
      <c r="AJ8" s="158">
        <v>855.30799999999999</v>
      </c>
      <c r="AK8" s="158">
        <v>1034.232</v>
      </c>
      <c r="AL8" s="158">
        <v>1147.009</v>
      </c>
      <c r="AM8" s="158">
        <v>1234.932</v>
      </c>
      <c r="AN8" s="158">
        <v>1321.4380000000001</v>
      </c>
      <c r="AO8" s="158">
        <v>1258.26</v>
      </c>
      <c r="AP8" s="158">
        <v>851.21</v>
      </c>
      <c r="AQ8" s="306">
        <v>859.47699999999998</v>
      </c>
    </row>
    <row r="9" spans="1:43">
      <c r="A9" s="297" t="s">
        <v>488</v>
      </c>
      <c r="B9" s="286">
        <v>451</v>
      </c>
      <c r="C9" s="158">
        <v>389</v>
      </c>
      <c r="D9" s="158">
        <v>407</v>
      </c>
      <c r="E9" s="158">
        <v>459</v>
      </c>
      <c r="F9" s="158">
        <v>461</v>
      </c>
      <c r="G9" s="158">
        <v>496</v>
      </c>
      <c r="H9" s="158">
        <v>560</v>
      </c>
      <c r="I9" s="158">
        <v>556</v>
      </c>
      <c r="J9" s="158">
        <v>483</v>
      </c>
      <c r="K9" s="158">
        <v>496</v>
      </c>
      <c r="L9" s="158">
        <v>502.62700000000001</v>
      </c>
      <c r="M9" s="158">
        <v>490.755</v>
      </c>
      <c r="N9" s="158">
        <v>491.97</v>
      </c>
      <c r="O9" s="158">
        <v>391.904</v>
      </c>
      <c r="P9" s="158">
        <v>434.00400000000002</v>
      </c>
      <c r="Q9" s="158">
        <v>447.94200000000001</v>
      </c>
      <c r="R9" s="158">
        <v>471.98899999999998</v>
      </c>
      <c r="S9" s="158">
        <v>478.29</v>
      </c>
      <c r="T9" s="158">
        <v>542.97799999999995</v>
      </c>
      <c r="U9" s="158">
        <v>611.48699999999997</v>
      </c>
      <c r="V9" s="158">
        <v>597.625</v>
      </c>
      <c r="W9" s="158">
        <v>530.23099999999999</v>
      </c>
      <c r="X9" s="158">
        <v>510.702</v>
      </c>
      <c r="Y9" s="158">
        <v>488.84100000000001</v>
      </c>
      <c r="Z9" s="158">
        <v>483.745</v>
      </c>
      <c r="AA9" s="158">
        <v>465.15199999999999</v>
      </c>
      <c r="AB9" s="158">
        <v>483.97</v>
      </c>
      <c r="AC9" s="158">
        <v>505.53800000000001</v>
      </c>
      <c r="AD9" s="158">
        <v>499.91800000000001</v>
      </c>
      <c r="AE9" s="158">
        <v>387.15199999999999</v>
      </c>
      <c r="AF9" s="158">
        <v>482.56700000000001</v>
      </c>
      <c r="AG9" s="158">
        <v>555.84400000000005</v>
      </c>
      <c r="AH9" s="158">
        <v>502.49599999999998</v>
      </c>
      <c r="AI9" s="158">
        <v>416.67399999999998</v>
      </c>
      <c r="AJ9" s="158">
        <v>387.572</v>
      </c>
      <c r="AK9" s="158">
        <v>448.92500000000001</v>
      </c>
      <c r="AL9" s="158">
        <v>382.51400000000001</v>
      </c>
      <c r="AM9" s="158">
        <v>414.30599999999998</v>
      </c>
      <c r="AN9" s="158">
        <v>443.93900000000002</v>
      </c>
      <c r="AO9" s="158">
        <v>446.11399999999998</v>
      </c>
      <c r="AP9" s="158">
        <v>355.59500000000003</v>
      </c>
      <c r="AQ9" s="306">
        <v>322.83100000000002</v>
      </c>
    </row>
    <row r="10" spans="1:43">
      <c r="A10" s="297" t="s">
        <v>489</v>
      </c>
      <c r="B10" s="286">
        <v>402</v>
      </c>
      <c r="C10" s="158">
        <v>351</v>
      </c>
      <c r="D10" s="158">
        <v>345</v>
      </c>
      <c r="E10" s="158">
        <v>339</v>
      </c>
      <c r="F10" s="158">
        <v>352</v>
      </c>
      <c r="G10" s="158">
        <v>360</v>
      </c>
      <c r="H10" s="158">
        <v>395</v>
      </c>
      <c r="I10" s="158">
        <v>406</v>
      </c>
      <c r="J10" s="158">
        <v>427</v>
      </c>
      <c r="K10" s="158">
        <v>440</v>
      </c>
      <c r="L10" s="158">
        <v>473.50599999999997</v>
      </c>
      <c r="M10" s="158">
        <v>462.125</v>
      </c>
      <c r="N10" s="158">
        <v>466.19400000000002</v>
      </c>
      <c r="O10" s="158">
        <v>375.40899999999999</v>
      </c>
      <c r="P10" s="158">
        <v>387.34800000000001</v>
      </c>
      <c r="Q10" s="158">
        <v>358.86799999999999</v>
      </c>
      <c r="R10" s="158">
        <v>397.35899999999998</v>
      </c>
      <c r="S10" s="158">
        <v>396.24</v>
      </c>
      <c r="T10" s="158">
        <v>452.12900000000002</v>
      </c>
      <c r="U10" s="158">
        <v>489.62099999999998</v>
      </c>
      <c r="V10" s="158">
        <v>515.20399999999995</v>
      </c>
      <c r="W10" s="158">
        <v>488.68299999999999</v>
      </c>
      <c r="X10" s="158">
        <v>467.56900000000002</v>
      </c>
      <c r="Y10" s="158">
        <v>458.79599999999999</v>
      </c>
      <c r="Z10" s="158">
        <v>484.75700000000001</v>
      </c>
      <c r="AA10" s="158">
        <v>480.08800000000002</v>
      </c>
      <c r="AB10" s="158">
        <v>526.14099999999996</v>
      </c>
      <c r="AC10" s="158">
        <v>524.79499999999996</v>
      </c>
      <c r="AD10" s="158">
        <v>535.947</v>
      </c>
      <c r="AE10" s="158">
        <v>476.19400000000002</v>
      </c>
      <c r="AF10" s="158">
        <v>547.34</v>
      </c>
      <c r="AG10" s="158">
        <v>572.21100000000001</v>
      </c>
      <c r="AH10" s="158">
        <v>486.73700000000002</v>
      </c>
      <c r="AI10" s="158">
        <v>486.065</v>
      </c>
      <c r="AJ10" s="158">
        <v>482.93900000000002</v>
      </c>
      <c r="AK10" s="158">
        <v>501.06599999999997</v>
      </c>
      <c r="AL10" s="158">
        <v>539.51900000000001</v>
      </c>
      <c r="AM10" s="158">
        <v>546.55799999999999</v>
      </c>
      <c r="AN10" s="158">
        <v>549.79999999999995</v>
      </c>
      <c r="AO10" s="158">
        <v>549.33600000000001</v>
      </c>
      <c r="AP10" s="158">
        <v>431.49099999999999</v>
      </c>
      <c r="AQ10" s="306">
        <v>383.12299999999999</v>
      </c>
    </row>
    <row r="11" spans="1:43">
      <c r="A11" s="297" t="s">
        <v>490</v>
      </c>
      <c r="B11" s="286">
        <v>58</v>
      </c>
      <c r="C11" s="158">
        <v>79</v>
      </c>
      <c r="D11" s="158">
        <v>69</v>
      </c>
      <c r="E11" s="158">
        <v>73</v>
      </c>
      <c r="F11" s="158">
        <v>70</v>
      </c>
      <c r="G11" s="158">
        <v>85</v>
      </c>
      <c r="H11" s="158">
        <v>114</v>
      </c>
      <c r="I11" s="158">
        <v>129</v>
      </c>
      <c r="J11" s="158">
        <v>227</v>
      </c>
      <c r="K11" s="158">
        <v>193</v>
      </c>
      <c r="L11" s="158">
        <v>210.92400000000001</v>
      </c>
      <c r="M11" s="158">
        <v>228.554</v>
      </c>
      <c r="N11" s="158">
        <v>276.97199999999998</v>
      </c>
      <c r="O11" s="158">
        <v>242.67099999999999</v>
      </c>
      <c r="P11" s="158">
        <v>232.916</v>
      </c>
      <c r="Q11" s="158">
        <v>201.471</v>
      </c>
      <c r="R11" s="158">
        <v>217.91</v>
      </c>
      <c r="S11" s="158">
        <v>213.636</v>
      </c>
      <c r="T11" s="158">
        <v>248.398</v>
      </c>
      <c r="U11" s="158">
        <v>272.88299999999998</v>
      </c>
      <c r="V11" s="158">
        <v>257.83600000000001</v>
      </c>
      <c r="W11" s="158">
        <v>255.21</v>
      </c>
      <c r="X11" s="158">
        <v>226.09200000000001</v>
      </c>
      <c r="Y11" s="158">
        <v>189.792</v>
      </c>
      <c r="Z11" s="158">
        <v>197.64500000000001</v>
      </c>
      <c r="AA11" s="158">
        <v>206.488</v>
      </c>
      <c r="AB11" s="158">
        <v>194.702</v>
      </c>
      <c r="AC11" s="158">
        <v>201.816</v>
      </c>
      <c r="AD11" s="158">
        <v>213.38900000000001</v>
      </c>
      <c r="AE11" s="158">
        <v>161.01300000000001</v>
      </c>
      <c r="AF11" s="158">
        <v>223.464</v>
      </c>
      <c r="AG11" s="158">
        <v>153.404</v>
      </c>
      <c r="AH11" s="158">
        <v>95.308999999999997</v>
      </c>
      <c r="AI11" s="158">
        <v>105.92100000000001</v>
      </c>
      <c r="AJ11" s="158">
        <v>142.82599999999999</v>
      </c>
      <c r="AK11" s="158">
        <v>178.50299999999999</v>
      </c>
      <c r="AL11" s="158">
        <v>207.33</v>
      </c>
      <c r="AM11" s="158">
        <v>222.12899999999999</v>
      </c>
      <c r="AN11" s="158">
        <v>228.298</v>
      </c>
      <c r="AO11" s="158">
        <v>223.80600000000001</v>
      </c>
      <c r="AP11" s="158">
        <v>145.136</v>
      </c>
      <c r="AQ11" s="306">
        <v>146.637</v>
      </c>
    </row>
    <row r="12" spans="1:43">
      <c r="A12" s="297" t="s">
        <v>491</v>
      </c>
      <c r="B12" s="286">
        <v>42</v>
      </c>
      <c r="C12" s="158">
        <v>55</v>
      </c>
      <c r="D12" s="158">
        <v>92</v>
      </c>
      <c r="E12" s="158">
        <v>75</v>
      </c>
      <c r="F12" s="158">
        <v>65</v>
      </c>
      <c r="G12" s="158">
        <v>78</v>
      </c>
      <c r="H12" s="158">
        <v>65</v>
      </c>
      <c r="I12" s="158">
        <v>51</v>
      </c>
      <c r="J12" s="158">
        <v>58</v>
      </c>
      <c r="K12" s="158">
        <v>86</v>
      </c>
      <c r="L12" s="158">
        <v>115.48</v>
      </c>
      <c r="M12" s="158">
        <v>167.73699999999999</v>
      </c>
      <c r="N12" s="158">
        <v>199.09399999999999</v>
      </c>
      <c r="O12" s="158">
        <v>147.78899999999999</v>
      </c>
      <c r="P12" s="158">
        <v>109.544</v>
      </c>
      <c r="Q12" s="158">
        <v>125.023</v>
      </c>
      <c r="R12" s="158">
        <v>139.821</v>
      </c>
      <c r="S12" s="158">
        <v>159.86699999999999</v>
      </c>
      <c r="T12" s="158">
        <v>180.14500000000001</v>
      </c>
      <c r="U12" s="158">
        <v>261.71100000000001</v>
      </c>
      <c r="V12" s="158">
        <v>290.22199999999998</v>
      </c>
      <c r="W12" s="158">
        <v>280.214</v>
      </c>
      <c r="X12" s="158">
        <v>268.48899999999998</v>
      </c>
      <c r="Y12" s="158">
        <v>257.29300000000001</v>
      </c>
      <c r="Z12" s="158">
        <v>289.69099999999997</v>
      </c>
      <c r="AA12" s="158">
        <v>269.72800000000001</v>
      </c>
      <c r="AB12" s="158">
        <v>267.66899999999998</v>
      </c>
      <c r="AC12" s="158">
        <v>279.745</v>
      </c>
      <c r="AD12" s="158">
        <v>267.29500000000002</v>
      </c>
      <c r="AE12" s="158">
        <v>219.73</v>
      </c>
      <c r="AF12" s="158">
        <v>141.501</v>
      </c>
      <c r="AG12" s="158">
        <v>97.68</v>
      </c>
      <c r="AH12" s="158">
        <v>58.478999999999999</v>
      </c>
      <c r="AI12" s="158">
        <v>58.695999999999998</v>
      </c>
      <c r="AJ12" s="158">
        <v>71.221999999999994</v>
      </c>
      <c r="AK12" s="158">
        <v>75.804000000000002</v>
      </c>
      <c r="AL12" s="158">
        <v>78.873000000000005</v>
      </c>
      <c r="AM12" s="158">
        <v>88.082999999999998</v>
      </c>
      <c r="AN12" s="158">
        <v>103.431</v>
      </c>
      <c r="AO12" s="158">
        <v>114.297</v>
      </c>
      <c r="AP12" s="158">
        <v>80.977000000000004</v>
      </c>
      <c r="AQ12" s="306">
        <v>100.976</v>
      </c>
    </row>
    <row r="13" spans="1:43">
      <c r="A13" s="297" t="s">
        <v>492</v>
      </c>
      <c r="B13" s="286">
        <v>92</v>
      </c>
      <c r="C13" s="158">
        <v>105</v>
      </c>
      <c r="D13" s="158">
        <v>72</v>
      </c>
      <c r="E13" s="158">
        <v>61</v>
      </c>
      <c r="F13" s="158">
        <v>68</v>
      </c>
      <c r="G13" s="158">
        <v>61</v>
      </c>
      <c r="H13" s="158">
        <v>58</v>
      </c>
      <c r="I13" s="158">
        <v>56</v>
      </c>
      <c r="J13" s="158">
        <v>62</v>
      </c>
      <c r="K13" s="158">
        <v>75</v>
      </c>
      <c r="L13" s="158">
        <v>82.584000000000003</v>
      </c>
      <c r="M13" s="158">
        <v>68.44</v>
      </c>
      <c r="N13" s="158">
        <v>68.415000000000006</v>
      </c>
      <c r="O13" s="158">
        <v>64.161000000000001</v>
      </c>
      <c r="P13" s="158">
        <v>80.402000000000001</v>
      </c>
      <c r="Q13" s="158">
        <v>86.959000000000003</v>
      </c>
      <c r="R13" s="158">
        <v>115.199</v>
      </c>
      <c r="S13" s="158">
        <v>136.66200000000001</v>
      </c>
      <c r="T13" s="158">
        <v>145.702</v>
      </c>
      <c r="U13" s="158">
        <v>174.24199999999999</v>
      </c>
      <c r="V13" s="158">
        <v>230.79499999999999</v>
      </c>
      <c r="W13" s="158">
        <v>164.73</v>
      </c>
      <c r="X13" s="158">
        <v>156.125</v>
      </c>
      <c r="Y13" s="158">
        <v>145.22300000000001</v>
      </c>
      <c r="Z13" s="158">
        <v>154.136</v>
      </c>
      <c r="AA13" s="158">
        <v>171.74199999999999</v>
      </c>
      <c r="AB13" s="158">
        <v>178.48400000000001</v>
      </c>
      <c r="AC13" s="158">
        <v>186.32499999999999</v>
      </c>
      <c r="AD13" s="158">
        <v>151.607</v>
      </c>
      <c r="AE13" s="158">
        <v>57.453000000000003</v>
      </c>
      <c r="AF13" s="158">
        <v>88.445999999999998</v>
      </c>
      <c r="AG13" s="158">
        <v>89.878</v>
      </c>
      <c r="AH13" s="158">
        <v>79.573999999999998</v>
      </c>
      <c r="AI13" s="158">
        <v>74.367000000000004</v>
      </c>
      <c r="AJ13" s="158">
        <v>96.284000000000006</v>
      </c>
      <c r="AK13" s="158">
        <v>124.804</v>
      </c>
      <c r="AL13" s="158">
        <v>146.649</v>
      </c>
      <c r="AM13" s="158">
        <v>131.33199999999999</v>
      </c>
      <c r="AN13" s="158">
        <v>125.595</v>
      </c>
      <c r="AO13" s="158">
        <v>117.11199999999999</v>
      </c>
      <c r="AP13" s="158">
        <v>88.323999999999998</v>
      </c>
      <c r="AQ13" s="306">
        <v>104.932</v>
      </c>
    </row>
    <row r="14" spans="1:43">
      <c r="A14" s="297" t="s">
        <v>493</v>
      </c>
      <c r="B14" s="286">
        <v>74</v>
      </c>
      <c r="C14" s="158">
        <v>72</v>
      </c>
      <c r="D14" s="158">
        <v>85</v>
      </c>
      <c r="E14" s="158">
        <v>116</v>
      </c>
      <c r="F14" s="158">
        <v>134</v>
      </c>
      <c r="G14" s="158">
        <v>157</v>
      </c>
      <c r="H14" s="158">
        <v>169</v>
      </c>
      <c r="I14" s="158">
        <v>124</v>
      </c>
      <c r="J14" s="158">
        <v>89</v>
      </c>
      <c r="K14" s="158">
        <v>78</v>
      </c>
      <c r="L14" s="158">
        <v>80.653999999999996</v>
      </c>
      <c r="M14" s="158">
        <v>83.685000000000002</v>
      </c>
      <c r="N14" s="158">
        <v>83.679000000000002</v>
      </c>
      <c r="O14" s="158">
        <v>82.013000000000005</v>
      </c>
      <c r="P14" s="158">
        <v>139.68</v>
      </c>
      <c r="Q14" s="158">
        <v>135.773</v>
      </c>
      <c r="R14" s="158">
        <v>142.43</v>
      </c>
      <c r="S14" s="158">
        <v>152.084</v>
      </c>
      <c r="T14" s="158">
        <v>162.50800000000001</v>
      </c>
      <c r="U14" s="158">
        <v>143.727</v>
      </c>
      <c r="V14" s="158">
        <v>112.69</v>
      </c>
      <c r="W14" s="158">
        <v>96.173000000000002</v>
      </c>
      <c r="X14" s="158">
        <v>111.58499999999999</v>
      </c>
      <c r="Y14" s="158">
        <v>96.078000000000003</v>
      </c>
      <c r="Z14" s="158">
        <v>121.49</v>
      </c>
      <c r="AA14" s="158">
        <v>146.88499999999999</v>
      </c>
      <c r="AB14" s="158">
        <v>154.38499999999999</v>
      </c>
      <c r="AC14" s="158">
        <v>159.34700000000001</v>
      </c>
      <c r="AD14" s="158">
        <v>150.14500000000001</v>
      </c>
      <c r="AE14" s="158">
        <v>112.20099999999999</v>
      </c>
      <c r="AF14" s="158">
        <v>153.58699999999999</v>
      </c>
      <c r="AG14" s="158">
        <v>169.744</v>
      </c>
      <c r="AH14" s="158">
        <v>170.6</v>
      </c>
      <c r="AI14" s="158">
        <v>181.89599999999999</v>
      </c>
      <c r="AJ14" s="158">
        <v>188.61199999999999</v>
      </c>
      <c r="AK14" s="158">
        <v>206.999</v>
      </c>
      <c r="AL14" s="158">
        <v>222.89500000000001</v>
      </c>
      <c r="AM14" s="158">
        <v>221.59200000000001</v>
      </c>
      <c r="AN14" s="158">
        <v>218.357</v>
      </c>
      <c r="AO14" s="158">
        <v>225.41900000000001</v>
      </c>
      <c r="AP14" s="158">
        <v>198.16200000000001</v>
      </c>
      <c r="AQ14" s="306">
        <v>185.38200000000001</v>
      </c>
    </row>
    <row r="15" spans="1:43">
      <c r="A15" s="297" t="s">
        <v>494</v>
      </c>
      <c r="B15" s="286">
        <v>22</v>
      </c>
      <c r="C15" s="158">
        <v>23</v>
      </c>
      <c r="D15" s="158">
        <v>25</v>
      </c>
      <c r="E15" s="158">
        <v>26</v>
      </c>
      <c r="F15" s="158">
        <v>28</v>
      </c>
      <c r="G15" s="158">
        <v>30</v>
      </c>
      <c r="H15" s="158">
        <v>33</v>
      </c>
      <c r="I15" s="158">
        <v>32</v>
      </c>
      <c r="J15" s="158">
        <v>41</v>
      </c>
      <c r="K15" s="158">
        <v>34</v>
      </c>
      <c r="L15" s="158">
        <v>38.421999999999997</v>
      </c>
      <c r="M15" s="158">
        <v>43.064999999999998</v>
      </c>
      <c r="N15" s="158">
        <v>37.247999999999998</v>
      </c>
      <c r="O15" s="158">
        <v>29.673999999999999</v>
      </c>
      <c r="P15" s="158">
        <v>29.082000000000001</v>
      </c>
      <c r="Q15" s="158">
        <v>28.029</v>
      </c>
      <c r="R15" s="158">
        <v>29.98</v>
      </c>
      <c r="S15" s="158">
        <v>31.417999999999999</v>
      </c>
      <c r="T15" s="158">
        <v>35.927999999999997</v>
      </c>
      <c r="U15" s="158">
        <v>40.475999999999999</v>
      </c>
      <c r="V15" s="158">
        <v>41.896000000000001</v>
      </c>
      <c r="W15" s="158">
        <v>42.832999999999998</v>
      </c>
      <c r="X15" s="158">
        <v>43.402999999999999</v>
      </c>
      <c r="Y15" s="158">
        <v>43.62</v>
      </c>
      <c r="Z15" s="158">
        <v>48.234000000000002</v>
      </c>
      <c r="AA15" s="158">
        <v>48.517000000000003</v>
      </c>
      <c r="AB15" s="158">
        <v>50.837000000000003</v>
      </c>
      <c r="AC15" s="158">
        <v>51.332000000000001</v>
      </c>
      <c r="AD15" s="158">
        <v>52.359000000000002</v>
      </c>
      <c r="AE15" s="158">
        <v>47.265000000000001</v>
      </c>
      <c r="AF15" s="158">
        <v>49.725999999999999</v>
      </c>
      <c r="AG15" s="158">
        <v>49.881</v>
      </c>
      <c r="AH15" s="158">
        <v>50.398000000000003</v>
      </c>
      <c r="AI15" s="158">
        <v>46.624000000000002</v>
      </c>
      <c r="AJ15" s="158">
        <v>49.792999999999999</v>
      </c>
      <c r="AK15" s="158">
        <v>46.472999999999999</v>
      </c>
      <c r="AL15" s="158">
        <v>50.561</v>
      </c>
      <c r="AM15" s="158">
        <v>52.774999999999999</v>
      </c>
      <c r="AN15" s="158">
        <v>52.613999999999997</v>
      </c>
      <c r="AO15" s="158">
        <v>55.604999999999997</v>
      </c>
      <c r="AP15" s="158">
        <v>45.103999999999999</v>
      </c>
      <c r="AQ15" s="306">
        <v>44.366</v>
      </c>
    </row>
    <row r="16" spans="1:43">
      <c r="A16" s="297" t="s">
        <v>495</v>
      </c>
      <c r="B16" s="286">
        <v>248</v>
      </c>
      <c r="C16" s="158">
        <v>199</v>
      </c>
      <c r="D16" s="158">
        <v>201</v>
      </c>
      <c r="E16" s="158">
        <v>257</v>
      </c>
      <c r="F16" s="158">
        <v>216</v>
      </c>
      <c r="G16" s="158">
        <v>242</v>
      </c>
      <c r="H16" s="158">
        <v>262</v>
      </c>
      <c r="I16" s="158">
        <v>243</v>
      </c>
      <c r="J16" s="158">
        <v>253</v>
      </c>
      <c r="K16" s="158">
        <v>276</v>
      </c>
      <c r="L16" s="158">
        <v>288.61799999999999</v>
      </c>
      <c r="M16" s="158">
        <v>303.72300000000001</v>
      </c>
      <c r="N16" s="158">
        <v>320.03399999999999</v>
      </c>
      <c r="O16" s="158">
        <v>285.15699999999998</v>
      </c>
      <c r="P16" s="158">
        <v>273.66300000000001</v>
      </c>
      <c r="Q16" s="158">
        <v>279.61</v>
      </c>
      <c r="R16" s="158">
        <v>307.64499999999998</v>
      </c>
      <c r="S16" s="158">
        <v>275.00099999999998</v>
      </c>
      <c r="T16" s="158">
        <v>295.86500000000001</v>
      </c>
      <c r="U16" s="158">
        <v>314.18200000000002</v>
      </c>
      <c r="V16" s="158">
        <v>309.42700000000002</v>
      </c>
      <c r="W16" s="158">
        <v>293.52800000000002</v>
      </c>
      <c r="X16" s="158">
        <v>279.49299999999999</v>
      </c>
      <c r="Y16" s="158">
        <v>300.12099999999998</v>
      </c>
      <c r="Z16" s="158">
        <v>311.29199999999997</v>
      </c>
      <c r="AA16" s="158">
        <v>307.91500000000002</v>
      </c>
      <c r="AB16" s="158">
        <v>308.59399999999999</v>
      </c>
      <c r="AC16" s="158">
        <v>298.18200000000002</v>
      </c>
      <c r="AD16" s="158">
        <v>293.697</v>
      </c>
      <c r="AE16" s="158">
        <v>319.40300000000002</v>
      </c>
      <c r="AF16" s="158">
        <v>328.56299999999999</v>
      </c>
      <c r="AG16" s="158">
        <v>356.14499999999998</v>
      </c>
      <c r="AH16" s="158">
        <v>336.01</v>
      </c>
      <c r="AI16" s="158">
        <v>319.03500000000003</v>
      </c>
      <c r="AJ16" s="158">
        <v>303.31799999999998</v>
      </c>
      <c r="AK16" s="158">
        <v>308.55500000000001</v>
      </c>
      <c r="AL16" s="158">
        <v>329.60399999999998</v>
      </c>
      <c r="AM16" s="158">
        <v>353.32</v>
      </c>
      <c r="AN16" s="158">
        <v>341.096</v>
      </c>
      <c r="AO16" s="158">
        <v>329.40899999999999</v>
      </c>
      <c r="AP16" s="158">
        <v>248.74</v>
      </c>
      <c r="AQ16" s="306">
        <v>239.92699999999999</v>
      </c>
    </row>
    <row r="17" spans="1:43">
      <c r="A17" s="297" t="s">
        <v>496</v>
      </c>
      <c r="B17" s="286">
        <v>212</v>
      </c>
      <c r="C17" s="158">
        <v>189</v>
      </c>
      <c r="D17" s="158">
        <v>218</v>
      </c>
      <c r="E17" s="158">
        <v>217</v>
      </c>
      <c r="F17" s="158">
        <v>231</v>
      </c>
      <c r="G17" s="158">
        <v>263</v>
      </c>
      <c r="H17" s="158">
        <v>270</v>
      </c>
      <c r="I17" s="158">
        <v>316</v>
      </c>
      <c r="J17" s="158">
        <v>344</v>
      </c>
      <c r="K17" s="158">
        <v>307</v>
      </c>
      <c r="L17" s="158">
        <v>229.941</v>
      </c>
      <c r="M17" s="158">
        <v>188.30799999999999</v>
      </c>
      <c r="N17" s="158">
        <v>154.173</v>
      </c>
      <c r="O17" s="158">
        <v>124.434</v>
      </c>
      <c r="P17" s="158">
        <v>156.375</v>
      </c>
      <c r="Q17" s="158">
        <v>169.756</v>
      </c>
      <c r="R17" s="158">
        <v>183.82</v>
      </c>
      <c r="S17" s="158">
        <v>225.26300000000001</v>
      </c>
      <c r="T17" s="158">
        <v>253.43</v>
      </c>
      <c r="U17" s="158">
        <v>295.24900000000002</v>
      </c>
      <c r="V17" s="158">
        <v>290.529</v>
      </c>
      <c r="W17" s="158">
        <v>246.58099999999999</v>
      </c>
      <c r="X17" s="158">
        <v>254.589</v>
      </c>
      <c r="Y17" s="158">
        <v>261.20600000000002</v>
      </c>
      <c r="Z17" s="158">
        <v>264.24599999999998</v>
      </c>
      <c r="AA17" s="158">
        <v>274.30099999999999</v>
      </c>
      <c r="AB17" s="158">
        <v>282.76600000000002</v>
      </c>
      <c r="AC17" s="158">
        <v>306.79899999999998</v>
      </c>
      <c r="AD17" s="158">
        <v>253.982</v>
      </c>
      <c r="AE17" s="158">
        <v>213.40799999999999</v>
      </c>
      <c r="AF17" s="158">
        <v>289.68400000000003</v>
      </c>
      <c r="AG17" s="158">
        <v>304.98399999999998</v>
      </c>
      <c r="AH17" s="158">
        <v>279.899</v>
      </c>
      <c r="AI17" s="158">
        <v>269.55799999999999</v>
      </c>
      <c r="AJ17" s="158">
        <v>303.94799999999998</v>
      </c>
      <c r="AK17" s="158">
        <v>345.108</v>
      </c>
      <c r="AL17" s="158">
        <v>372.31799999999998</v>
      </c>
      <c r="AM17" s="158">
        <v>379.39299999999997</v>
      </c>
      <c r="AN17" s="158">
        <v>353.72899999999998</v>
      </c>
      <c r="AO17" s="158">
        <v>356.036</v>
      </c>
      <c r="AP17" s="158">
        <v>292.024</v>
      </c>
      <c r="AQ17" s="306">
        <v>301.00799999999998</v>
      </c>
    </row>
    <row r="18" spans="1:43">
      <c r="A18" s="297" t="s">
        <v>497</v>
      </c>
      <c r="B18" s="287">
        <v>120</v>
      </c>
      <c r="C18" s="288">
        <v>106</v>
      </c>
      <c r="D18" s="288">
        <v>129</v>
      </c>
      <c r="E18" s="288">
        <v>119</v>
      </c>
      <c r="F18" s="288">
        <v>120</v>
      </c>
      <c r="G18" s="288">
        <v>138</v>
      </c>
      <c r="H18" s="288">
        <v>143</v>
      </c>
      <c r="I18" s="288">
        <v>151</v>
      </c>
      <c r="J18" s="288">
        <v>174</v>
      </c>
      <c r="K18" s="288">
        <v>177</v>
      </c>
      <c r="L18" s="288">
        <v>139.095</v>
      </c>
      <c r="M18" s="288">
        <v>92.483000000000004</v>
      </c>
      <c r="N18" s="288">
        <v>68.546999999999997</v>
      </c>
      <c r="O18" s="288">
        <v>55.835999999999999</v>
      </c>
      <c r="P18" s="288">
        <v>67.200999999999993</v>
      </c>
      <c r="Q18" s="288">
        <v>79.89</v>
      </c>
      <c r="R18" s="288">
        <v>95.83</v>
      </c>
      <c r="S18" s="288">
        <v>104.50700000000001</v>
      </c>
      <c r="T18" s="288">
        <v>125.751</v>
      </c>
      <c r="U18" s="288">
        <v>136.32400000000001</v>
      </c>
      <c r="V18" s="288">
        <v>134.64599999999999</v>
      </c>
      <c r="W18" s="288">
        <v>109.48699999999999</v>
      </c>
      <c r="X18" s="288">
        <v>116.877</v>
      </c>
      <c r="Y18" s="288">
        <v>147.22200000000001</v>
      </c>
      <c r="Z18" s="288">
        <v>142.43899999999999</v>
      </c>
      <c r="AA18" s="288">
        <v>147.94900000000001</v>
      </c>
      <c r="AB18" s="288">
        <v>145.68899999999999</v>
      </c>
      <c r="AC18" s="288">
        <v>125.285</v>
      </c>
      <c r="AD18" s="288">
        <v>139.61099999999999</v>
      </c>
      <c r="AE18" s="288">
        <v>88.343999999999994</v>
      </c>
      <c r="AF18" s="288">
        <v>107.346</v>
      </c>
      <c r="AG18" s="288">
        <v>121.17100000000001</v>
      </c>
      <c r="AH18" s="288">
        <v>111.14700000000001</v>
      </c>
      <c r="AI18" s="288">
        <v>103.31399999999999</v>
      </c>
      <c r="AJ18" s="288">
        <v>106.259</v>
      </c>
      <c r="AK18" s="288">
        <v>108.84399999999999</v>
      </c>
      <c r="AL18" s="288">
        <v>118.91200000000001</v>
      </c>
      <c r="AM18" s="288">
        <v>118.529</v>
      </c>
      <c r="AN18" s="288">
        <v>120.438</v>
      </c>
      <c r="AO18" s="288">
        <v>114.188</v>
      </c>
      <c r="AP18" s="288">
        <v>96.43</v>
      </c>
      <c r="AQ18" s="307">
        <v>98.501999999999995</v>
      </c>
    </row>
    <row r="19" spans="1:43">
      <c r="A19" s="298" t="s">
        <v>498</v>
      </c>
      <c r="B19" s="289">
        <v>9690</v>
      </c>
      <c r="C19" s="290">
        <v>9530</v>
      </c>
      <c r="D19" s="290">
        <v>9797</v>
      </c>
      <c r="E19" s="290">
        <v>10034</v>
      </c>
      <c r="F19" s="290">
        <v>9805</v>
      </c>
      <c r="G19" s="290">
        <v>10205</v>
      </c>
      <c r="H19" s="290">
        <v>11208</v>
      </c>
      <c r="I19" s="290">
        <v>12004</v>
      </c>
      <c r="J19" s="290">
        <v>12651</v>
      </c>
      <c r="K19" s="290">
        <v>13055</v>
      </c>
      <c r="L19" s="290">
        <v>13124.928</v>
      </c>
      <c r="M19" s="290">
        <v>13048.121999999999</v>
      </c>
      <c r="N19" s="290">
        <v>13149.575000000001</v>
      </c>
      <c r="O19" s="290">
        <v>10932.228999999999</v>
      </c>
      <c r="P19" s="290">
        <v>11584.739</v>
      </c>
      <c r="Q19" s="290">
        <v>11669.364</v>
      </c>
      <c r="R19" s="290">
        <v>12398.97</v>
      </c>
      <c r="S19" s="290">
        <v>13005.029</v>
      </c>
      <c r="T19" s="290">
        <v>13940.823</v>
      </c>
      <c r="U19" s="290">
        <v>14632.825999999999</v>
      </c>
      <c r="V19" s="290">
        <v>14319.107</v>
      </c>
      <c r="W19" s="290">
        <v>14401.916999999999</v>
      </c>
      <c r="X19" s="290">
        <v>14008.013000000001</v>
      </c>
      <c r="Y19" s="290">
        <v>13842.554</v>
      </c>
      <c r="Z19" s="290">
        <v>14127.451999999999</v>
      </c>
      <c r="AA19" s="290">
        <v>14111.851000000001</v>
      </c>
      <c r="AB19" s="290">
        <v>14367.268</v>
      </c>
      <c r="AC19" s="290">
        <v>14363.817999999999</v>
      </c>
      <c r="AD19" s="290">
        <v>13152.924999999999</v>
      </c>
      <c r="AE19" s="290">
        <v>13298.97</v>
      </c>
      <c r="AF19" s="290">
        <v>12554.592000000001</v>
      </c>
      <c r="AG19" s="290">
        <v>12347.848</v>
      </c>
      <c r="AH19" s="290">
        <v>11299.120999999999</v>
      </c>
      <c r="AI19" s="290">
        <v>11097.111000000001</v>
      </c>
      <c r="AJ19" s="290">
        <v>11657.752</v>
      </c>
      <c r="AK19" s="290">
        <v>12705.169</v>
      </c>
      <c r="AL19" s="290">
        <v>13481.646000000001</v>
      </c>
      <c r="AM19" s="290">
        <v>13826.92</v>
      </c>
      <c r="AN19" s="290">
        <v>13745.165999999999</v>
      </c>
      <c r="AO19" s="290">
        <v>13838.579</v>
      </c>
      <c r="AP19" s="290">
        <v>10413.699000000001</v>
      </c>
      <c r="AQ19" s="308">
        <v>10173.43</v>
      </c>
    </row>
    <row r="20" spans="1:43">
      <c r="A20" s="297" t="s">
        <v>499</v>
      </c>
      <c r="B20" s="291"/>
      <c r="C20" s="292"/>
      <c r="D20" s="292"/>
      <c r="E20" s="292"/>
      <c r="F20" s="292"/>
      <c r="G20" s="292"/>
      <c r="H20" s="292"/>
      <c r="I20" s="292"/>
      <c r="J20" s="292"/>
      <c r="K20" s="292"/>
      <c r="L20" s="292"/>
      <c r="M20" s="292"/>
      <c r="N20" s="292"/>
      <c r="O20" s="292"/>
      <c r="P20" s="292"/>
      <c r="Q20" s="292"/>
      <c r="R20" s="292"/>
      <c r="S20" s="292"/>
      <c r="T20" s="292"/>
      <c r="U20" s="292"/>
      <c r="V20" s="292"/>
      <c r="W20" s="292"/>
      <c r="X20" s="292"/>
      <c r="Y20" s="285"/>
      <c r="Z20" s="285"/>
      <c r="AA20" s="285"/>
      <c r="AB20" s="285">
        <v>32.481000000000002</v>
      </c>
      <c r="AC20" s="285">
        <v>41.042000000000002</v>
      </c>
      <c r="AD20" s="285">
        <v>43.758000000000003</v>
      </c>
      <c r="AE20" s="285">
        <v>24.972000000000001</v>
      </c>
      <c r="AF20" s="285">
        <v>15.646000000000001</v>
      </c>
      <c r="AG20" s="285">
        <v>19.251999999999999</v>
      </c>
      <c r="AH20" s="285">
        <v>20.986000000000001</v>
      </c>
      <c r="AI20" s="285">
        <v>20.718</v>
      </c>
      <c r="AJ20" s="285">
        <v>21.186</v>
      </c>
      <c r="AK20" s="285">
        <v>24.256</v>
      </c>
      <c r="AL20" s="285">
        <v>28.216000000000001</v>
      </c>
      <c r="AM20" s="285">
        <v>33.265000000000001</v>
      </c>
      <c r="AN20" s="285">
        <v>38.031999999999996</v>
      </c>
      <c r="AO20" s="285">
        <v>39.033999999999999</v>
      </c>
      <c r="AP20" s="285">
        <v>27.213999999999999</v>
      </c>
      <c r="AQ20" s="305">
        <v>24.631</v>
      </c>
    </row>
    <row r="21" spans="1:43">
      <c r="A21" s="297" t="s">
        <v>500</v>
      </c>
      <c r="B21" s="293"/>
      <c r="C21" s="294"/>
      <c r="D21" s="294"/>
      <c r="E21" s="294"/>
      <c r="F21" s="294"/>
      <c r="G21" s="294"/>
      <c r="H21" s="294"/>
      <c r="I21" s="294"/>
      <c r="J21" s="294"/>
      <c r="K21" s="294"/>
      <c r="L21" s="294"/>
      <c r="M21" s="294"/>
      <c r="N21" s="294"/>
      <c r="O21" s="294"/>
      <c r="P21" s="294"/>
      <c r="Q21" s="294"/>
      <c r="R21" s="294"/>
      <c r="S21" s="294"/>
      <c r="T21" s="294"/>
      <c r="U21" s="294"/>
      <c r="V21" s="294"/>
      <c r="W21" s="294"/>
      <c r="X21" s="294"/>
      <c r="Y21" s="158"/>
      <c r="Z21" s="158"/>
      <c r="AA21" s="158"/>
      <c r="AB21" s="158"/>
      <c r="AC21" s="158"/>
      <c r="AD21" s="158"/>
      <c r="AE21" s="158"/>
      <c r="AF21" s="158"/>
      <c r="AG21" s="158"/>
      <c r="AH21" s="158">
        <v>0</v>
      </c>
      <c r="AI21" s="158">
        <v>27.802</v>
      </c>
      <c r="AJ21" s="158">
        <v>33.962000000000003</v>
      </c>
      <c r="AK21" s="158">
        <v>35.715000000000003</v>
      </c>
      <c r="AL21" s="158">
        <v>44.106000000000002</v>
      </c>
      <c r="AM21" s="158">
        <v>50.768999999999998</v>
      </c>
      <c r="AN21" s="158">
        <v>60.040999999999997</v>
      </c>
      <c r="AO21" s="158">
        <v>62.98</v>
      </c>
      <c r="AP21" s="158">
        <v>36.084000000000003</v>
      </c>
      <c r="AQ21" s="306">
        <v>45.289000000000001</v>
      </c>
    </row>
    <row r="22" spans="1:43">
      <c r="A22" s="297" t="s">
        <v>501</v>
      </c>
      <c r="B22" s="293"/>
      <c r="C22" s="294"/>
      <c r="D22" s="294"/>
      <c r="E22" s="294"/>
      <c r="F22" s="294"/>
      <c r="G22" s="294"/>
      <c r="H22" s="294"/>
      <c r="I22" s="294"/>
      <c r="J22" s="294"/>
      <c r="K22" s="294"/>
      <c r="L22" s="294"/>
      <c r="M22" s="294"/>
      <c r="N22" s="294"/>
      <c r="O22" s="294"/>
      <c r="P22" s="294"/>
      <c r="Q22" s="294"/>
      <c r="R22" s="294"/>
      <c r="S22" s="294"/>
      <c r="T22" s="294"/>
      <c r="U22" s="294"/>
      <c r="V22" s="294"/>
      <c r="W22" s="294"/>
      <c r="X22" s="294"/>
      <c r="Y22" s="158">
        <v>15.602</v>
      </c>
      <c r="Z22" s="158">
        <v>16.436</v>
      </c>
      <c r="AA22" s="158">
        <v>19.64</v>
      </c>
      <c r="AB22" s="158">
        <v>25.363</v>
      </c>
      <c r="AC22" s="158">
        <v>30.911999999999999</v>
      </c>
      <c r="AD22" s="158">
        <v>24.579000000000001</v>
      </c>
      <c r="AE22" s="158">
        <v>9.9459999999999997</v>
      </c>
      <c r="AF22" s="158">
        <v>10.295</v>
      </c>
      <c r="AG22" s="158">
        <v>17.07</v>
      </c>
      <c r="AH22" s="158">
        <v>19.423999999999999</v>
      </c>
      <c r="AI22" s="158">
        <v>19.693999999999999</v>
      </c>
      <c r="AJ22" s="158">
        <v>21.135000000000002</v>
      </c>
      <c r="AK22" s="158">
        <v>21.033000000000001</v>
      </c>
      <c r="AL22" s="158">
        <v>22.997</v>
      </c>
      <c r="AM22" s="158">
        <v>25.617999999999999</v>
      </c>
      <c r="AN22" s="158">
        <v>26.297000000000001</v>
      </c>
      <c r="AO22" s="158">
        <v>27.588000000000001</v>
      </c>
      <c r="AP22" s="158">
        <v>19.277999999999999</v>
      </c>
      <c r="AQ22" s="306">
        <v>22.608000000000001</v>
      </c>
    </row>
    <row r="23" spans="1:43">
      <c r="A23" s="297" t="s">
        <v>502</v>
      </c>
      <c r="B23" s="293"/>
      <c r="C23" s="294"/>
      <c r="D23" s="294"/>
      <c r="E23" s="294"/>
      <c r="F23" s="294"/>
      <c r="G23" s="294"/>
      <c r="H23" s="294"/>
      <c r="I23" s="294"/>
      <c r="J23" s="294"/>
      <c r="K23" s="294"/>
      <c r="L23" s="294"/>
      <c r="M23" s="294"/>
      <c r="N23" s="294"/>
      <c r="O23" s="294"/>
      <c r="P23" s="294"/>
      <c r="Q23" s="294"/>
      <c r="R23" s="294"/>
      <c r="S23" s="294"/>
      <c r="T23" s="294"/>
      <c r="U23" s="294"/>
      <c r="V23" s="294"/>
      <c r="W23" s="294"/>
      <c r="X23" s="294"/>
      <c r="Y23" s="158">
        <v>208.42599999999999</v>
      </c>
      <c r="Z23" s="158">
        <v>207.05500000000001</v>
      </c>
      <c r="AA23" s="158">
        <v>198.982</v>
      </c>
      <c r="AB23" s="158">
        <v>187.67599999999999</v>
      </c>
      <c r="AC23" s="158">
        <v>171.661</v>
      </c>
      <c r="AD23" s="158">
        <v>153.27799999999999</v>
      </c>
      <c r="AE23" s="158">
        <v>60.189</v>
      </c>
      <c r="AF23" s="158">
        <v>43.475999999999999</v>
      </c>
      <c r="AG23" s="158">
        <v>45.094000000000001</v>
      </c>
      <c r="AH23" s="158">
        <v>53.058999999999997</v>
      </c>
      <c r="AI23" s="158">
        <v>56.139000000000003</v>
      </c>
      <c r="AJ23" s="158">
        <v>67.475999999999999</v>
      </c>
      <c r="AK23" s="158">
        <v>77.171000000000006</v>
      </c>
      <c r="AL23" s="158">
        <v>96.555000000000007</v>
      </c>
      <c r="AM23" s="158">
        <v>116.265</v>
      </c>
      <c r="AN23" s="158">
        <v>136.601</v>
      </c>
      <c r="AO23" s="158">
        <v>157.90600000000001</v>
      </c>
      <c r="AP23" s="158">
        <v>128.03100000000001</v>
      </c>
      <c r="AQ23" s="306">
        <v>121.92</v>
      </c>
    </row>
    <row r="24" spans="1:43">
      <c r="A24" s="297" t="s">
        <v>503</v>
      </c>
      <c r="B24" s="293"/>
      <c r="C24" s="294"/>
      <c r="D24" s="294"/>
      <c r="E24" s="294"/>
      <c r="F24" s="294"/>
      <c r="G24" s="294"/>
      <c r="H24" s="294"/>
      <c r="I24" s="294"/>
      <c r="J24" s="294"/>
      <c r="K24" s="294"/>
      <c r="L24" s="294"/>
      <c r="M24" s="294"/>
      <c r="N24" s="294"/>
      <c r="O24" s="294"/>
      <c r="P24" s="294"/>
      <c r="Q24" s="294"/>
      <c r="R24" s="294"/>
      <c r="S24" s="294"/>
      <c r="T24" s="294"/>
      <c r="U24" s="294"/>
      <c r="V24" s="294"/>
      <c r="W24" s="294"/>
      <c r="X24" s="294"/>
      <c r="Y24" s="158">
        <v>8.7129999999999992</v>
      </c>
      <c r="Z24" s="158">
        <v>11.217000000000001</v>
      </c>
      <c r="AA24" s="158">
        <v>16.602</v>
      </c>
      <c r="AB24" s="158">
        <v>25.582000000000001</v>
      </c>
      <c r="AC24" s="158">
        <v>32.771000000000001</v>
      </c>
      <c r="AD24" s="158">
        <v>19.831</v>
      </c>
      <c r="AE24" s="158">
        <v>5.367</v>
      </c>
      <c r="AF24" s="158">
        <v>6.3650000000000002</v>
      </c>
      <c r="AG24" s="158">
        <v>10.98</v>
      </c>
      <c r="AH24" s="158">
        <v>10.664999999999999</v>
      </c>
      <c r="AI24" s="158">
        <v>10.635999999999999</v>
      </c>
      <c r="AJ24" s="158">
        <v>12.452</v>
      </c>
      <c r="AK24" s="158">
        <v>13.766</v>
      </c>
      <c r="AL24" s="158">
        <v>16.356999999999999</v>
      </c>
      <c r="AM24" s="158">
        <v>16.698</v>
      </c>
      <c r="AN24" s="158">
        <v>16.878</v>
      </c>
      <c r="AO24" s="158">
        <v>18.236999999999998</v>
      </c>
      <c r="AP24" s="158">
        <v>13.516</v>
      </c>
      <c r="AQ24" s="306">
        <v>14.366</v>
      </c>
    </row>
    <row r="25" spans="1:43">
      <c r="A25" s="297" t="s">
        <v>504</v>
      </c>
      <c r="B25" s="293"/>
      <c r="C25" s="294"/>
      <c r="D25" s="294"/>
      <c r="E25" s="294"/>
      <c r="F25" s="294"/>
      <c r="G25" s="294"/>
      <c r="H25" s="294"/>
      <c r="I25" s="294"/>
      <c r="J25" s="294"/>
      <c r="K25" s="294"/>
      <c r="L25" s="294"/>
      <c r="M25" s="294"/>
      <c r="N25" s="294"/>
      <c r="O25" s="294"/>
      <c r="P25" s="294"/>
      <c r="Q25" s="294"/>
      <c r="R25" s="294"/>
      <c r="S25" s="294"/>
      <c r="T25" s="294"/>
      <c r="U25" s="294"/>
      <c r="V25" s="294"/>
      <c r="W25" s="294"/>
      <c r="X25" s="294"/>
      <c r="Y25" s="158">
        <v>7.5430000000000001</v>
      </c>
      <c r="Z25" s="158">
        <v>9.4930000000000003</v>
      </c>
      <c r="AA25" s="158">
        <v>10.467000000000001</v>
      </c>
      <c r="AB25" s="158">
        <v>14.234</v>
      </c>
      <c r="AC25" s="158">
        <v>21.606000000000002</v>
      </c>
      <c r="AD25" s="158">
        <v>22.216999999999999</v>
      </c>
      <c r="AE25" s="158">
        <v>7.5149999999999997</v>
      </c>
      <c r="AF25" s="158">
        <v>7.97</v>
      </c>
      <c r="AG25" s="158">
        <v>13.234</v>
      </c>
      <c r="AH25" s="158">
        <v>12.164999999999999</v>
      </c>
      <c r="AI25" s="158">
        <v>12.163</v>
      </c>
      <c r="AJ25" s="158">
        <v>14.461</v>
      </c>
      <c r="AK25" s="158">
        <v>17.071000000000002</v>
      </c>
      <c r="AL25" s="158">
        <v>20.283999999999999</v>
      </c>
      <c r="AM25" s="158">
        <v>25.835999999999999</v>
      </c>
      <c r="AN25" s="158">
        <v>32.381999999999998</v>
      </c>
      <c r="AO25" s="158">
        <v>46.387999999999998</v>
      </c>
      <c r="AP25" s="158">
        <v>40.338000000000001</v>
      </c>
      <c r="AQ25" s="306">
        <v>31.454000000000001</v>
      </c>
    </row>
    <row r="26" spans="1:43">
      <c r="A26" s="297" t="s">
        <v>505</v>
      </c>
      <c r="B26" s="293"/>
      <c r="C26" s="294"/>
      <c r="D26" s="294"/>
      <c r="E26" s="294"/>
      <c r="F26" s="294"/>
      <c r="G26" s="294"/>
      <c r="H26" s="294"/>
      <c r="I26" s="294"/>
      <c r="J26" s="294"/>
      <c r="K26" s="294"/>
      <c r="L26" s="294"/>
      <c r="M26" s="294"/>
      <c r="N26" s="294"/>
      <c r="O26" s="294"/>
      <c r="P26" s="294"/>
      <c r="Q26" s="294"/>
      <c r="R26" s="294"/>
      <c r="S26" s="294"/>
      <c r="T26" s="294"/>
      <c r="U26" s="294"/>
      <c r="V26" s="294"/>
      <c r="W26" s="294"/>
      <c r="X26" s="294"/>
      <c r="Y26" s="158">
        <v>358.43200000000002</v>
      </c>
      <c r="Z26" s="158">
        <v>318.11099999999999</v>
      </c>
      <c r="AA26" s="158">
        <v>235.52199999999999</v>
      </c>
      <c r="AB26" s="158">
        <v>238.99299999999999</v>
      </c>
      <c r="AC26" s="158">
        <v>293.30500000000001</v>
      </c>
      <c r="AD26" s="158">
        <v>320.04000000000002</v>
      </c>
      <c r="AE26" s="158">
        <v>320.20600000000002</v>
      </c>
      <c r="AF26" s="158">
        <v>333.49</v>
      </c>
      <c r="AG26" s="158">
        <v>297.93700000000001</v>
      </c>
      <c r="AH26" s="158">
        <v>270.89499999999998</v>
      </c>
      <c r="AI26" s="158">
        <v>288.99799999999999</v>
      </c>
      <c r="AJ26" s="158">
        <v>325.37099999999998</v>
      </c>
      <c r="AK26" s="158">
        <v>352.37799999999999</v>
      </c>
      <c r="AL26" s="158">
        <v>418.03300000000002</v>
      </c>
      <c r="AM26" s="158">
        <v>487.59300000000002</v>
      </c>
      <c r="AN26" s="158">
        <v>531.55600000000004</v>
      </c>
      <c r="AO26" s="158">
        <v>553.99699999999996</v>
      </c>
      <c r="AP26" s="158">
        <v>428.52699999999999</v>
      </c>
      <c r="AQ26" s="306">
        <v>446.46100000000001</v>
      </c>
    </row>
    <row r="27" spans="1:43">
      <c r="A27" s="297" t="s">
        <v>506</v>
      </c>
      <c r="B27" s="293"/>
      <c r="C27" s="294"/>
      <c r="D27" s="294"/>
      <c r="E27" s="294"/>
      <c r="F27" s="294"/>
      <c r="G27" s="294"/>
      <c r="H27" s="294"/>
      <c r="I27" s="294"/>
      <c r="J27" s="294"/>
      <c r="K27" s="294"/>
      <c r="L27" s="294"/>
      <c r="M27" s="294"/>
      <c r="N27" s="294"/>
      <c r="O27" s="294"/>
      <c r="P27" s="294"/>
      <c r="Q27" s="294"/>
      <c r="R27" s="294"/>
      <c r="S27" s="294"/>
      <c r="T27" s="294"/>
      <c r="U27" s="294"/>
      <c r="V27" s="294"/>
      <c r="W27" s="294"/>
      <c r="X27" s="294"/>
      <c r="Y27" s="158"/>
      <c r="Z27" s="158"/>
      <c r="AA27" s="158"/>
      <c r="AB27" s="158"/>
      <c r="AC27" s="158"/>
      <c r="AD27" s="158"/>
      <c r="AE27" s="158">
        <v>130.19499999999999</v>
      </c>
      <c r="AF27" s="158">
        <v>106.328</v>
      </c>
      <c r="AG27" s="158">
        <v>94.619</v>
      </c>
      <c r="AH27" s="158">
        <v>72.143000000000001</v>
      </c>
      <c r="AI27" s="158">
        <v>57.71</v>
      </c>
      <c r="AJ27" s="158">
        <v>70.171999999999997</v>
      </c>
      <c r="AK27" s="158">
        <v>81.162000000000006</v>
      </c>
      <c r="AL27" s="158">
        <v>94.918999999999997</v>
      </c>
      <c r="AM27" s="158">
        <v>105.083</v>
      </c>
      <c r="AN27" s="158">
        <v>128.79300000000001</v>
      </c>
      <c r="AO27" s="158">
        <v>161.56200000000001</v>
      </c>
      <c r="AP27" s="158">
        <v>126.351</v>
      </c>
      <c r="AQ27" s="306">
        <v>121.208</v>
      </c>
    </row>
    <row r="28" spans="1:43">
      <c r="A28" s="297" t="s">
        <v>507</v>
      </c>
      <c r="B28" s="293"/>
      <c r="C28" s="294"/>
      <c r="D28" s="294"/>
      <c r="E28" s="294"/>
      <c r="F28" s="294"/>
      <c r="G28" s="294"/>
      <c r="H28" s="294"/>
      <c r="I28" s="294"/>
      <c r="J28" s="294"/>
      <c r="K28" s="294"/>
      <c r="L28" s="294"/>
      <c r="M28" s="294"/>
      <c r="N28" s="294"/>
      <c r="O28" s="294"/>
      <c r="P28" s="294"/>
      <c r="Q28" s="294"/>
      <c r="R28" s="294"/>
      <c r="S28" s="294"/>
      <c r="T28" s="294"/>
      <c r="U28" s="294"/>
      <c r="V28" s="294"/>
      <c r="W28" s="294"/>
      <c r="X28" s="294"/>
      <c r="Y28" s="158">
        <v>59.741999999999997</v>
      </c>
      <c r="Z28" s="158">
        <v>57.43</v>
      </c>
      <c r="AA28" s="158">
        <v>57.125</v>
      </c>
      <c r="AB28" s="158">
        <v>59.084000000000003</v>
      </c>
      <c r="AC28" s="158">
        <v>59.7</v>
      </c>
      <c r="AD28" s="158">
        <v>70.040000000000006</v>
      </c>
      <c r="AE28" s="158">
        <v>74.716999999999999</v>
      </c>
      <c r="AF28" s="158">
        <v>64.033000000000001</v>
      </c>
      <c r="AG28" s="158">
        <v>68.254000000000005</v>
      </c>
      <c r="AH28" s="158">
        <v>69.268000000000001</v>
      </c>
      <c r="AI28" s="158">
        <v>66</v>
      </c>
      <c r="AJ28" s="158">
        <v>72.251999999999995</v>
      </c>
      <c r="AK28" s="158">
        <v>77.978999999999999</v>
      </c>
      <c r="AL28" s="158">
        <v>88.165000000000006</v>
      </c>
      <c r="AM28" s="158">
        <v>96.105000000000004</v>
      </c>
      <c r="AN28" s="158">
        <v>98.192999999999998</v>
      </c>
      <c r="AO28" s="158">
        <v>101.53400000000001</v>
      </c>
      <c r="AP28" s="158">
        <v>76.305000000000007</v>
      </c>
      <c r="AQ28" s="306">
        <v>75.581999999999994</v>
      </c>
    </row>
    <row r="29" spans="1:43">
      <c r="A29" s="297" t="s">
        <v>508</v>
      </c>
      <c r="B29" s="293"/>
      <c r="C29" s="294"/>
      <c r="D29" s="294"/>
      <c r="E29" s="294"/>
      <c r="F29" s="294"/>
      <c r="G29" s="294"/>
      <c r="H29" s="294"/>
      <c r="I29" s="294"/>
      <c r="J29" s="294"/>
      <c r="K29" s="294"/>
      <c r="L29" s="294"/>
      <c r="M29" s="294"/>
      <c r="N29" s="294"/>
      <c r="O29" s="294"/>
      <c r="P29" s="294"/>
      <c r="Q29" s="294"/>
      <c r="R29" s="294"/>
      <c r="S29" s="294"/>
      <c r="T29" s="294"/>
      <c r="U29" s="294"/>
      <c r="V29" s="294"/>
      <c r="W29" s="294"/>
      <c r="X29" s="294"/>
      <c r="Y29" s="158">
        <v>59.548000000000002</v>
      </c>
      <c r="Z29" s="158">
        <v>62.002000000000002</v>
      </c>
      <c r="AA29" s="158">
        <v>59.323999999999998</v>
      </c>
      <c r="AB29" s="158">
        <v>59.578000000000003</v>
      </c>
      <c r="AC29" s="158">
        <v>68.718999999999994</v>
      </c>
      <c r="AD29" s="158">
        <v>71.575000000000003</v>
      </c>
      <c r="AE29" s="158">
        <v>57.966999999999999</v>
      </c>
      <c r="AF29" s="158">
        <v>61.142000000000003</v>
      </c>
      <c r="AG29" s="158">
        <v>60.192999999999998</v>
      </c>
      <c r="AH29" s="158">
        <v>50.091000000000001</v>
      </c>
      <c r="AI29" s="158">
        <v>51.585000000000001</v>
      </c>
      <c r="AJ29" s="158">
        <v>53.959000000000003</v>
      </c>
      <c r="AK29" s="158">
        <v>59.664000000000001</v>
      </c>
      <c r="AL29" s="158">
        <v>58.963000000000001</v>
      </c>
      <c r="AM29" s="158">
        <v>62.521999999999998</v>
      </c>
      <c r="AN29" s="158">
        <v>65.122</v>
      </c>
      <c r="AO29" s="158">
        <v>59.869</v>
      </c>
      <c r="AP29" s="158">
        <v>40.200000000000003</v>
      </c>
      <c r="AQ29" s="306">
        <v>42.070999999999998</v>
      </c>
    </row>
    <row r="30" spans="1:43">
      <c r="A30" s="297" t="s">
        <v>509</v>
      </c>
      <c r="B30" s="293"/>
      <c r="C30" s="294"/>
      <c r="D30" s="294"/>
      <c r="E30" s="294"/>
      <c r="F30" s="294"/>
      <c r="G30" s="294"/>
      <c r="H30" s="294"/>
      <c r="I30" s="294"/>
      <c r="J30" s="294"/>
      <c r="K30" s="294"/>
      <c r="L30" s="294"/>
      <c r="M30" s="294"/>
      <c r="N30" s="294"/>
      <c r="O30" s="294"/>
      <c r="P30" s="294"/>
      <c r="Q30" s="294"/>
      <c r="R30" s="294"/>
      <c r="S30" s="294"/>
      <c r="T30" s="294"/>
      <c r="U30" s="294"/>
      <c r="V30" s="294"/>
      <c r="W30" s="294"/>
      <c r="X30" s="294"/>
      <c r="Y30" s="158">
        <v>152.98099999999999</v>
      </c>
      <c r="Z30" s="158">
        <v>143.62200000000001</v>
      </c>
      <c r="AA30" s="158">
        <v>151.69900000000001</v>
      </c>
      <c r="AB30" s="158">
        <v>156.68600000000001</v>
      </c>
      <c r="AC30" s="158">
        <v>174.45599999999999</v>
      </c>
      <c r="AD30" s="158">
        <v>182.554</v>
      </c>
      <c r="AE30" s="158">
        <v>167.708</v>
      </c>
      <c r="AF30" s="158">
        <v>169.58</v>
      </c>
      <c r="AG30" s="158">
        <v>173.595</v>
      </c>
      <c r="AH30" s="158">
        <v>173.988</v>
      </c>
      <c r="AI30" s="158">
        <v>164.74600000000001</v>
      </c>
      <c r="AJ30" s="158">
        <v>192.31399999999999</v>
      </c>
      <c r="AK30" s="158">
        <v>230.857</v>
      </c>
      <c r="AL30" s="158">
        <v>259.69299999999998</v>
      </c>
      <c r="AM30" s="158">
        <v>271.59500000000003</v>
      </c>
      <c r="AN30" s="158">
        <v>261.46499999999997</v>
      </c>
      <c r="AO30" s="158">
        <v>249.96</v>
      </c>
      <c r="AP30" s="158">
        <v>202.971</v>
      </c>
      <c r="AQ30" s="306">
        <v>206.91</v>
      </c>
    </row>
    <row r="31" spans="1:43">
      <c r="A31" s="565" t="s">
        <v>510</v>
      </c>
      <c r="B31" s="566"/>
      <c r="C31" s="567"/>
      <c r="D31" s="567"/>
      <c r="E31" s="567"/>
      <c r="F31" s="567"/>
      <c r="G31" s="567"/>
      <c r="H31" s="567"/>
      <c r="I31" s="567"/>
      <c r="J31" s="567"/>
      <c r="K31" s="567"/>
      <c r="L31" s="567"/>
      <c r="M31" s="567"/>
      <c r="N31" s="567"/>
      <c r="O31" s="567"/>
      <c r="P31" s="567"/>
      <c r="Q31" s="567"/>
      <c r="R31" s="567"/>
      <c r="S31" s="567"/>
      <c r="T31" s="567"/>
      <c r="U31" s="567"/>
      <c r="V31" s="567"/>
      <c r="W31" s="567"/>
      <c r="X31" s="567"/>
      <c r="Y31" s="233">
        <v>870.98699999999997</v>
      </c>
      <c r="Z31" s="233">
        <v>825.36599999999999</v>
      </c>
      <c r="AA31" s="233">
        <v>749.36099999999999</v>
      </c>
      <c r="AB31" s="233">
        <v>799.67700000000002</v>
      </c>
      <c r="AC31" s="233">
        <v>894.17200000000003</v>
      </c>
      <c r="AD31" s="233">
        <v>907.87199999999996</v>
      </c>
      <c r="AE31" s="233">
        <v>858.78200000000004</v>
      </c>
      <c r="AF31" s="233">
        <v>818.32500000000005</v>
      </c>
      <c r="AG31" s="233">
        <v>800.22799999999995</v>
      </c>
      <c r="AH31" s="233">
        <v>752.68399999999997</v>
      </c>
      <c r="AI31" s="233">
        <v>776.19100000000003</v>
      </c>
      <c r="AJ31" s="233">
        <v>884.74</v>
      </c>
      <c r="AK31" s="233">
        <v>991.05200000000002</v>
      </c>
      <c r="AL31" s="233">
        <v>1148.288</v>
      </c>
      <c r="AM31" s="233">
        <v>1291.3489999999999</v>
      </c>
      <c r="AN31" s="233">
        <v>1395.36</v>
      </c>
      <c r="AO31" s="233">
        <v>1479.0550000000001</v>
      </c>
      <c r="AP31" s="233">
        <v>1138.8150000000001</v>
      </c>
      <c r="AQ31" s="613">
        <v>1152.5</v>
      </c>
    </row>
    <row r="32" spans="1:43">
      <c r="A32" s="561" t="s">
        <v>511</v>
      </c>
      <c r="B32" s="562"/>
      <c r="C32" s="562"/>
      <c r="D32" s="562"/>
      <c r="E32" s="562"/>
      <c r="F32" s="562"/>
      <c r="G32" s="562"/>
      <c r="H32" s="562"/>
      <c r="I32" s="562"/>
      <c r="J32" s="562"/>
      <c r="K32" s="562"/>
      <c r="L32" s="562"/>
      <c r="M32" s="562"/>
      <c r="N32" s="562"/>
      <c r="O32" s="562"/>
      <c r="P32" s="562"/>
      <c r="Q32" s="562"/>
      <c r="R32" s="562"/>
      <c r="S32" s="562"/>
      <c r="T32" s="562"/>
      <c r="U32" s="562"/>
      <c r="V32" s="562"/>
      <c r="W32" s="562"/>
      <c r="X32" s="562"/>
      <c r="Y32" s="563">
        <v>14713.540999999999</v>
      </c>
      <c r="Z32" s="563">
        <v>14952.817999999999</v>
      </c>
      <c r="AA32" s="563">
        <v>14861.212</v>
      </c>
      <c r="AB32" s="563">
        <v>15166.945</v>
      </c>
      <c r="AC32" s="563">
        <v>15257.99</v>
      </c>
      <c r="AD32" s="563">
        <v>14060.797</v>
      </c>
      <c r="AE32" s="563">
        <v>14157.752</v>
      </c>
      <c r="AF32" s="563">
        <v>13372.916999999999</v>
      </c>
      <c r="AG32" s="563">
        <v>13148.075999999999</v>
      </c>
      <c r="AH32" s="563">
        <v>12051.805</v>
      </c>
      <c r="AI32" s="563">
        <v>11873.302</v>
      </c>
      <c r="AJ32" s="563">
        <v>12542.492</v>
      </c>
      <c r="AK32" s="563">
        <v>13696.221</v>
      </c>
      <c r="AL32" s="563">
        <v>14629.933999999999</v>
      </c>
      <c r="AM32" s="563">
        <v>15118.269</v>
      </c>
      <c r="AN32" s="563">
        <v>15140.526</v>
      </c>
      <c r="AO32" s="563">
        <v>15317.634</v>
      </c>
      <c r="AP32" s="563">
        <v>11552.514000000001</v>
      </c>
      <c r="AQ32" s="564">
        <v>11325.93</v>
      </c>
    </row>
    <row r="33" spans="1:43">
      <c r="A33" s="299"/>
      <c r="B33" s="295"/>
      <c r="C33" s="295"/>
      <c r="D33" s="295"/>
      <c r="E33" s="295"/>
      <c r="F33" s="295"/>
      <c r="G33" s="295"/>
      <c r="H33" s="295"/>
      <c r="I33" s="295"/>
      <c r="J33" s="295"/>
      <c r="K33" s="295"/>
      <c r="L33" s="295"/>
      <c r="M33" s="295"/>
      <c r="N33" s="295"/>
      <c r="O33" s="295"/>
      <c r="P33" s="295"/>
      <c r="Q33" s="295"/>
      <c r="R33" s="295"/>
      <c r="S33" s="295"/>
      <c r="T33" s="295"/>
      <c r="U33" s="295"/>
      <c r="V33" s="295"/>
      <c r="W33" s="295"/>
      <c r="X33" s="295"/>
      <c r="Y33" s="295"/>
      <c r="Z33" s="295"/>
      <c r="AA33" s="295"/>
      <c r="AB33" s="295"/>
      <c r="AC33" s="295"/>
      <c r="AD33" s="295"/>
      <c r="AE33" s="295"/>
      <c r="AF33" s="295"/>
      <c r="AG33" s="295"/>
      <c r="AH33" s="295"/>
      <c r="AI33" s="295"/>
      <c r="AJ33" s="295"/>
      <c r="AK33" s="295"/>
      <c r="AL33" s="295"/>
      <c r="AM33" s="295"/>
      <c r="AN33" s="295"/>
      <c r="AO33" s="295"/>
      <c r="AP33" s="295"/>
      <c r="AQ33" s="116"/>
    </row>
    <row r="34" spans="1:43">
      <c r="A34" s="300" t="s">
        <v>512</v>
      </c>
      <c r="B34" s="16"/>
      <c r="C34" s="16"/>
      <c r="D34" s="16"/>
      <c r="E34" s="16"/>
      <c r="F34" s="16"/>
      <c r="G34" s="220"/>
      <c r="H34" s="220"/>
      <c r="I34" s="220"/>
      <c r="J34" s="220"/>
      <c r="K34" s="220"/>
      <c r="L34" s="220"/>
      <c r="M34" s="220"/>
      <c r="N34" s="220"/>
      <c r="O34" s="220"/>
      <c r="P34" s="220"/>
      <c r="Q34" s="220"/>
      <c r="R34" s="220"/>
      <c r="S34" s="220"/>
      <c r="T34" s="220"/>
      <c r="U34" s="220"/>
      <c r="V34" s="220"/>
      <c r="W34" s="220"/>
      <c r="X34" s="220"/>
      <c r="Y34" s="220"/>
      <c r="Z34" s="220"/>
      <c r="AA34" s="220"/>
      <c r="AB34" s="220"/>
      <c r="AC34" s="220"/>
      <c r="AD34" s="220"/>
      <c r="AE34" s="220"/>
      <c r="AF34" s="220"/>
      <c r="AG34" s="220"/>
      <c r="AH34" s="220"/>
      <c r="AI34" s="220"/>
      <c r="AJ34" s="220"/>
      <c r="AK34" s="281"/>
      <c r="AL34" s="281"/>
      <c r="AM34" s="116"/>
      <c r="AN34" s="116"/>
      <c r="AO34" s="281"/>
      <c r="AP34" s="281"/>
      <c r="AQ34" s="116"/>
    </row>
    <row r="35" spans="1:43">
      <c r="A35" s="301" t="s">
        <v>513</v>
      </c>
      <c r="B35" s="16"/>
      <c r="C35" s="16"/>
      <c r="D35" s="16"/>
      <c r="E35" s="16"/>
      <c r="F35" s="16"/>
      <c r="G35" s="220"/>
      <c r="H35" s="220"/>
      <c r="I35" s="220"/>
      <c r="J35" s="220"/>
      <c r="K35" s="220"/>
      <c r="L35" s="220"/>
      <c r="M35" s="220"/>
      <c r="N35" s="220"/>
      <c r="O35" s="220"/>
      <c r="P35" s="220"/>
      <c r="Q35" s="220"/>
      <c r="R35" s="220"/>
      <c r="S35" s="220"/>
      <c r="T35" s="220"/>
      <c r="U35" s="220"/>
      <c r="V35" s="220"/>
      <c r="W35" s="220"/>
      <c r="X35" s="220"/>
      <c r="Y35" s="220"/>
      <c r="Z35" s="220"/>
      <c r="AA35" s="220"/>
      <c r="AB35" s="220"/>
      <c r="AC35" s="220"/>
      <c r="AD35" s="220"/>
      <c r="AE35" s="220"/>
      <c r="AF35" s="220"/>
      <c r="AG35" s="220"/>
      <c r="AH35" s="220"/>
      <c r="AI35" s="220"/>
      <c r="AJ35" s="220"/>
      <c r="AK35" s="281"/>
      <c r="AL35" s="281"/>
      <c r="AM35" s="116"/>
      <c r="AN35" s="116"/>
      <c r="AO35" s="281"/>
      <c r="AP35" s="281"/>
      <c r="AQ35" s="116"/>
    </row>
    <row r="36" spans="1:43">
      <c r="A36" s="301" t="s">
        <v>514</v>
      </c>
      <c r="B36" s="16"/>
      <c r="C36" s="16"/>
      <c r="D36" s="16"/>
      <c r="E36" s="16"/>
      <c r="F36" s="16"/>
      <c r="G36" s="220"/>
      <c r="H36" s="220"/>
      <c r="I36" s="220"/>
      <c r="J36" s="220"/>
      <c r="K36" s="220"/>
      <c r="L36" s="220"/>
      <c r="M36" s="220"/>
      <c r="N36" s="220"/>
      <c r="O36" s="220"/>
      <c r="P36" s="220"/>
      <c r="Q36" s="220"/>
      <c r="R36" s="220"/>
      <c r="S36" s="220"/>
      <c r="T36" s="220"/>
      <c r="U36" s="220"/>
      <c r="V36" s="220"/>
      <c r="W36" s="220"/>
      <c r="X36" s="220"/>
      <c r="Y36" s="220"/>
      <c r="Z36" s="220"/>
      <c r="AA36" s="220"/>
      <c r="AB36" s="220"/>
      <c r="AC36" s="220"/>
      <c r="AD36" s="220"/>
      <c r="AE36" s="220"/>
      <c r="AF36" s="220"/>
      <c r="AG36" s="220"/>
      <c r="AH36" s="220"/>
      <c r="AI36" s="220"/>
      <c r="AJ36" s="220"/>
      <c r="AK36" s="281"/>
      <c r="AL36" s="281"/>
      <c r="AM36" s="116"/>
      <c r="AN36" s="116"/>
      <c r="AO36" s="281"/>
      <c r="AP36" s="281"/>
      <c r="AQ36" s="116"/>
    </row>
    <row r="37" spans="1:43">
      <c r="A37" s="816" t="s">
        <v>821</v>
      </c>
      <c r="B37" s="215"/>
      <c r="C37" s="215"/>
      <c r="D37" s="215"/>
      <c r="E37" s="215"/>
      <c r="F37" s="221"/>
      <c r="G37" s="221"/>
      <c r="H37" s="221"/>
      <c r="I37" s="221"/>
      <c r="J37" s="221"/>
      <c r="K37" s="221"/>
      <c r="L37" s="221"/>
      <c r="M37" s="221"/>
      <c r="N37" s="221"/>
      <c r="O37" s="221"/>
      <c r="P37" s="221"/>
      <c r="Q37" s="221"/>
      <c r="R37" s="221"/>
      <c r="S37" s="221"/>
      <c r="T37" s="221"/>
      <c r="U37" s="221"/>
      <c r="V37" s="221"/>
      <c r="W37" s="221"/>
      <c r="X37" s="221"/>
      <c r="Y37" s="221"/>
      <c r="Z37" s="221"/>
      <c r="AA37" s="221"/>
      <c r="AB37" s="221"/>
      <c r="AC37" s="221"/>
      <c r="AD37" s="221"/>
      <c r="AE37" s="221"/>
      <c r="AF37" s="221"/>
      <c r="AG37" s="221"/>
      <c r="AH37" s="221"/>
      <c r="AI37" s="221"/>
      <c r="AJ37" s="221"/>
      <c r="AK37" s="116"/>
      <c r="AL37" s="116"/>
      <c r="AM37" s="116"/>
      <c r="AN37" s="116"/>
      <c r="AO37" s="116"/>
      <c r="AP37" s="116"/>
      <c r="AQ37" s="116"/>
    </row>
    <row r="38" spans="1:43">
      <c r="A38" s="302"/>
      <c r="B38" s="215"/>
      <c r="C38" s="215"/>
      <c r="D38" s="215"/>
      <c r="E38" s="215"/>
      <c r="F38" s="116"/>
      <c r="G38" s="116"/>
      <c r="H38" s="116"/>
      <c r="I38" s="116"/>
      <c r="J38" s="116"/>
      <c r="K38" s="116"/>
      <c r="L38" s="116"/>
      <c r="M38" s="116"/>
      <c r="N38" s="116"/>
      <c r="O38" s="116"/>
      <c r="P38" s="116"/>
      <c r="Q38" s="116"/>
      <c r="R38" s="116"/>
      <c r="S38" s="116"/>
      <c r="T38" s="116"/>
      <c r="U38" s="116"/>
      <c r="V38" s="116"/>
      <c r="W38" s="116"/>
      <c r="X38" s="116"/>
      <c r="Y38" s="116"/>
      <c r="Z38" s="116"/>
      <c r="AA38" s="116"/>
      <c r="AB38" s="116"/>
      <c r="AC38" s="116"/>
      <c r="AD38" s="116"/>
      <c r="AE38" s="116"/>
      <c r="AF38" s="116"/>
      <c r="AG38" s="116"/>
      <c r="AH38" s="116"/>
      <c r="AI38" s="116"/>
      <c r="AJ38" s="116"/>
      <c r="AK38" s="116"/>
      <c r="AL38" s="116"/>
      <c r="AM38" s="116"/>
      <c r="AN38" s="116"/>
      <c r="AO38" s="116"/>
      <c r="AP38" s="116"/>
      <c r="AQ38" s="116"/>
    </row>
    <row r="39" spans="1:43">
      <c r="A39" s="303"/>
      <c r="B39" s="116"/>
      <c r="C39" s="116"/>
      <c r="D39" s="116"/>
      <c r="E39" s="116"/>
      <c r="F39" s="116"/>
      <c r="G39" s="116"/>
      <c r="H39" s="116"/>
      <c r="I39" s="116"/>
      <c r="J39" s="116"/>
      <c r="K39" s="116"/>
      <c r="L39" s="116"/>
      <c r="M39" s="116"/>
      <c r="N39" s="116"/>
      <c r="O39" s="116"/>
      <c r="P39" s="116"/>
      <c r="Q39" s="116"/>
      <c r="R39" s="116"/>
      <c r="S39" s="116"/>
      <c r="T39" s="116"/>
      <c r="U39" s="116"/>
      <c r="V39" s="116"/>
      <c r="W39" s="116"/>
      <c r="X39" s="116"/>
      <c r="Y39" s="116"/>
      <c r="Z39" s="116"/>
      <c r="AA39" s="116"/>
      <c r="AB39" s="116"/>
      <c r="AC39" s="116"/>
      <c r="AD39" s="116"/>
      <c r="AE39" s="116"/>
      <c r="AF39" s="116"/>
      <c r="AG39" s="116"/>
      <c r="AH39" s="116"/>
      <c r="AI39" s="116"/>
      <c r="AJ39" s="116"/>
      <c r="AK39" s="116"/>
      <c r="AL39" s="116"/>
      <c r="AM39" s="116"/>
      <c r="AN39" s="116"/>
      <c r="AO39" s="116"/>
      <c r="AP39" s="116"/>
      <c r="AQ39" s="116"/>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9"/>
  <dimension ref="A1:U57"/>
  <sheetViews>
    <sheetView showGridLines="0" workbookViewId="0">
      <pane xSplit="1" ySplit="4" topLeftCell="B5" activePane="bottomRight" state="frozen"/>
      <selection pane="topRight"/>
      <selection pane="bottomLeft"/>
      <selection pane="bottomRight"/>
    </sheetView>
  </sheetViews>
  <sheetFormatPr baseColWidth="10" defaultColWidth="12" defaultRowHeight="11.25"/>
  <cols>
    <col min="1" max="1" width="18.1640625" style="819" customWidth="1"/>
    <col min="2" max="21" width="8.5" style="818" customWidth="1"/>
    <col min="22" max="16384" width="12" style="818"/>
  </cols>
  <sheetData>
    <row r="1" spans="1:21" ht="12.75">
      <c r="A1" s="317" t="s">
        <v>688</v>
      </c>
      <c r="B1" s="309"/>
      <c r="C1" s="309"/>
      <c r="D1" s="309"/>
      <c r="E1" s="309"/>
      <c r="F1" s="309"/>
      <c r="G1" s="309"/>
      <c r="H1" s="310"/>
      <c r="I1" s="309"/>
      <c r="J1" s="309"/>
      <c r="K1" s="309"/>
      <c r="L1" s="309"/>
      <c r="M1" s="309"/>
      <c r="N1" s="309"/>
      <c r="O1" s="309"/>
      <c r="P1" s="309"/>
      <c r="Q1" s="311"/>
      <c r="R1" s="311"/>
      <c r="S1" s="311"/>
      <c r="T1" s="311"/>
      <c r="U1" s="311"/>
    </row>
    <row r="3" spans="1:21">
      <c r="A3" s="318" t="s">
        <v>673</v>
      </c>
      <c r="B3" s="319"/>
      <c r="C3" s="309"/>
      <c r="D3" s="309"/>
      <c r="E3" s="309"/>
      <c r="F3" s="309"/>
      <c r="G3" s="309"/>
      <c r="H3" s="309"/>
      <c r="I3" s="320"/>
      <c r="J3" s="321"/>
      <c r="K3" s="309"/>
      <c r="L3" s="309"/>
      <c r="M3" s="309"/>
      <c r="N3" s="309"/>
      <c r="O3" s="309"/>
      <c r="P3" s="309"/>
      <c r="Q3" s="311"/>
      <c r="R3" s="311"/>
      <c r="S3" s="311"/>
      <c r="U3" s="570" t="s">
        <v>823</v>
      </c>
    </row>
    <row r="4" spans="1:21">
      <c r="A4" s="802"/>
      <c r="B4" s="327">
        <v>2002</v>
      </c>
      <c r="C4" s="270">
        <v>2003</v>
      </c>
      <c r="D4" s="270">
        <v>2004</v>
      </c>
      <c r="E4" s="270">
        <v>2005</v>
      </c>
      <c r="F4" s="270">
        <v>2006</v>
      </c>
      <c r="G4" s="270">
        <v>2007</v>
      </c>
      <c r="H4" s="270">
        <v>2008</v>
      </c>
      <c r="I4" s="270">
        <v>2009</v>
      </c>
      <c r="J4" s="270">
        <v>2010</v>
      </c>
      <c r="K4" s="270">
        <v>2011</v>
      </c>
      <c r="L4" s="270">
        <v>2012</v>
      </c>
      <c r="M4" s="270">
        <v>2013</v>
      </c>
      <c r="N4" s="270">
        <v>2014</v>
      </c>
      <c r="O4" s="270">
        <v>2015</v>
      </c>
      <c r="P4" s="270">
        <v>2016</v>
      </c>
      <c r="Q4" s="270">
        <v>2017</v>
      </c>
      <c r="R4" s="270">
        <v>2018</v>
      </c>
      <c r="S4" s="270">
        <v>2019</v>
      </c>
      <c r="T4" s="270">
        <v>2020</v>
      </c>
      <c r="U4" s="328">
        <v>2021</v>
      </c>
    </row>
    <row r="5" spans="1:21">
      <c r="A5" s="549" t="s">
        <v>515</v>
      </c>
      <c r="B5" s="329">
        <v>544291</v>
      </c>
      <c r="C5" s="329">
        <v>565847</v>
      </c>
      <c r="D5" s="329">
        <v>626590</v>
      </c>
      <c r="E5" s="329">
        <v>571810</v>
      </c>
      <c r="F5" s="329">
        <v>587848</v>
      </c>
      <c r="G5" s="329">
        <v>595465</v>
      </c>
      <c r="H5" s="329">
        <v>559860</v>
      </c>
      <c r="I5" s="329">
        <v>391176</v>
      </c>
      <c r="J5" s="329">
        <v>392234</v>
      </c>
      <c r="K5" s="329">
        <v>415081</v>
      </c>
      <c r="L5" s="329">
        <v>313999</v>
      </c>
      <c r="M5" s="329">
        <v>357875</v>
      </c>
      <c r="N5" s="329">
        <v>348940</v>
      </c>
      <c r="O5" s="329">
        <v>402163</v>
      </c>
      <c r="P5" s="329">
        <v>404456</v>
      </c>
      <c r="Q5" s="329">
        <v>401306</v>
      </c>
      <c r="R5" s="329">
        <v>411905</v>
      </c>
      <c r="S5" s="329">
        <v>446826</v>
      </c>
      <c r="T5" s="329">
        <v>405876</v>
      </c>
      <c r="U5" s="330">
        <v>394798</v>
      </c>
    </row>
    <row r="6" spans="1:21">
      <c r="A6" s="332" t="s">
        <v>247</v>
      </c>
      <c r="B6" s="312">
        <v>430306</v>
      </c>
      <c r="C6" s="312">
        <v>382114</v>
      </c>
      <c r="D6" s="312">
        <v>406195</v>
      </c>
      <c r="E6" s="312">
        <v>447824</v>
      </c>
      <c r="F6" s="312">
        <v>405113</v>
      </c>
      <c r="G6" s="312">
        <v>419794</v>
      </c>
      <c r="H6" s="312">
        <v>440143</v>
      </c>
      <c r="I6" s="312">
        <v>407890</v>
      </c>
      <c r="J6" s="312">
        <v>428070</v>
      </c>
      <c r="K6" s="312">
        <v>442683</v>
      </c>
      <c r="L6" s="312">
        <v>367722</v>
      </c>
      <c r="M6" s="312">
        <v>329822</v>
      </c>
      <c r="N6" s="312">
        <v>330233</v>
      </c>
      <c r="O6" s="312">
        <v>327780</v>
      </c>
      <c r="P6" s="312">
        <v>339068</v>
      </c>
      <c r="Q6" s="312">
        <v>323170</v>
      </c>
      <c r="R6" s="312">
        <v>286612</v>
      </c>
      <c r="S6" s="312">
        <v>250779</v>
      </c>
      <c r="T6" s="312">
        <v>183507</v>
      </c>
      <c r="U6" s="331">
        <v>170331</v>
      </c>
    </row>
    <row r="7" spans="1:21">
      <c r="A7" s="332" t="s">
        <v>236</v>
      </c>
      <c r="B7" s="312">
        <v>108155</v>
      </c>
      <c r="C7" s="312">
        <v>83703</v>
      </c>
      <c r="D7" s="312">
        <v>71603</v>
      </c>
      <c r="E7" s="312">
        <v>80184</v>
      </c>
      <c r="F7" s="312">
        <v>79200</v>
      </c>
      <c r="G7" s="312">
        <v>69592</v>
      </c>
      <c r="H7" s="312">
        <v>100182</v>
      </c>
      <c r="I7" s="312">
        <v>63049</v>
      </c>
      <c r="J7" s="312">
        <v>52912</v>
      </c>
      <c r="K7" s="312">
        <v>46055</v>
      </c>
      <c r="L7" s="312">
        <v>46696</v>
      </c>
      <c r="M7" s="312">
        <v>52602</v>
      </c>
      <c r="N7" s="312">
        <v>51540</v>
      </c>
      <c r="O7" s="312">
        <v>72310</v>
      </c>
      <c r="P7" s="312">
        <v>74770</v>
      </c>
      <c r="Q7" s="312">
        <v>79949</v>
      </c>
      <c r="R7" s="312">
        <v>97583</v>
      </c>
      <c r="S7" s="312">
        <v>86562</v>
      </c>
      <c r="T7" s="312">
        <v>71533</v>
      </c>
      <c r="U7" s="331">
        <v>58145</v>
      </c>
    </row>
    <row r="8" spans="1:21">
      <c r="A8" s="332" t="s">
        <v>516</v>
      </c>
      <c r="B8" s="312">
        <v>108968</v>
      </c>
      <c r="C8" s="312">
        <v>119044</v>
      </c>
      <c r="D8" s="312">
        <v>165997</v>
      </c>
      <c r="E8" s="312">
        <v>144518</v>
      </c>
      <c r="F8" s="312">
        <v>109623</v>
      </c>
      <c r="G8" s="312">
        <v>97468</v>
      </c>
      <c r="H8" s="312">
        <v>93495</v>
      </c>
      <c r="I8" s="312">
        <v>92334</v>
      </c>
      <c r="J8" s="312">
        <v>99877</v>
      </c>
      <c r="K8" s="312">
        <v>114980</v>
      </c>
      <c r="L8" s="312">
        <v>103093</v>
      </c>
      <c r="M8" s="312">
        <v>93690</v>
      </c>
      <c r="N8" s="312">
        <v>81669</v>
      </c>
      <c r="O8" s="312">
        <v>94454</v>
      </c>
      <c r="P8" s="312">
        <v>88876</v>
      </c>
      <c r="Q8" s="312">
        <v>84121</v>
      </c>
      <c r="R8" s="312">
        <v>72328</v>
      </c>
      <c r="S8" s="312">
        <v>65005</v>
      </c>
      <c r="T8" s="312">
        <v>48107</v>
      </c>
      <c r="U8" s="331">
        <v>46391</v>
      </c>
    </row>
    <row r="9" spans="1:21" ht="22.5">
      <c r="A9" s="332" t="s">
        <v>517</v>
      </c>
      <c r="B9" s="312">
        <v>68406</v>
      </c>
      <c r="C9" s="312">
        <v>61213</v>
      </c>
      <c r="D9" s="312">
        <v>52286</v>
      </c>
      <c r="E9" s="312">
        <v>49979</v>
      </c>
      <c r="F9" s="312">
        <v>74593</v>
      </c>
      <c r="G9" s="312">
        <v>61379</v>
      </c>
      <c r="H9" s="312">
        <v>41835</v>
      </c>
      <c r="I9" s="312">
        <v>34196</v>
      </c>
      <c r="J9" s="312">
        <v>39144</v>
      </c>
      <c r="K9" s="312">
        <v>35053</v>
      </c>
      <c r="L9" s="312">
        <v>36317</v>
      </c>
      <c r="M9" s="312">
        <v>47679</v>
      </c>
      <c r="N9" s="312">
        <v>51008</v>
      </c>
      <c r="O9" s="312">
        <v>52427</v>
      </c>
      <c r="P9" s="312">
        <v>61529</v>
      </c>
      <c r="Q9" s="312">
        <v>105955</v>
      </c>
      <c r="R9" s="312">
        <v>108094</v>
      </c>
      <c r="S9" s="312">
        <v>56185</v>
      </c>
      <c r="T9" s="312">
        <v>48622</v>
      </c>
      <c r="U9" s="331">
        <v>26542</v>
      </c>
    </row>
    <row r="10" spans="1:21">
      <c r="A10" s="332" t="s">
        <v>230</v>
      </c>
      <c r="B10" s="312">
        <v>84996</v>
      </c>
      <c r="C10" s="312">
        <v>92557</v>
      </c>
      <c r="D10" s="312">
        <v>97183</v>
      </c>
      <c r="E10" s="312">
        <v>91973</v>
      </c>
      <c r="F10" s="312">
        <v>91765</v>
      </c>
      <c r="G10" s="312">
        <v>150622</v>
      </c>
      <c r="H10" s="312">
        <v>75605</v>
      </c>
      <c r="I10" s="312">
        <v>71771</v>
      </c>
      <c r="J10" s="312">
        <v>67020</v>
      </c>
      <c r="K10" s="312">
        <v>70317</v>
      </c>
      <c r="L10" s="312">
        <v>61452</v>
      </c>
      <c r="M10" s="312">
        <v>44996</v>
      </c>
      <c r="N10" s="312">
        <v>46685</v>
      </c>
      <c r="O10" s="312">
        <v>52869</v>
      </c>
      <c r="P10" s="312">
        <v>63078</v>
      </c>
      <c r="Q10" s="312">
        <v>64588</v>
      </c>
      <c r="R10" s="312">
        <v>61460</v>
      </c>
      <c r="S10" s="312">
        <v>65644</v>
      </c>
      <c r="T10" s="312">
        <v>62953</v>
      </c>
      <c r="U10" s="331">
        <v>62110</v>
      </c>
    </row>
    <row r="11" spans="1:21">
      <c r="A11" s="332" t="s">
        <v>518</v>
      </c>
      <c r="B11" s="312">
        <v>44658</v>
      </c>
      <c r="C11" s="312">
        <v>29699</v>
      </c>
      <c r="D11" s="312">
        <v>40629</v>
      </c>
      <c r="E11" s="312">
        <v>56395</v>
      </c>
      <c r="F11" s="312">
        <v>65455</v>
      </c>
      <c r="G11" s="312">
        <v>81522</v>
      </c>
      <c r="H11" s="312">
        <v>97676</v>
      </c>
      <c r="I11" s="312">
        <v>117495</v>
      </c>
      <c r="J11" s="312">
        <v>113891</v>
      </c>
      <c r="K11" s="312">
        <v>97032</v>
      </c>
      <c r="L11" s="312">
        <v>69764</v>
      </c>
      <c r="M11" s="312">
        <v>69336</v>
      </c>
      <c r="N11" s="312">
        <v>67433</v>
      </c>
      <c r="O11" s="312">
        <v>48214</v>
      </c>
      <c r="P11" s="312">
        <v>47466</v>
      </c>
      <c r="Q11" s="312">
        <v>82024</v>
      </c>
      <c r="R11" s="312">
        <v>92707</v>
      </c>
      <c r="S11" s="312">
        <v>97951</v>
      </c>
      <c r="T11" s="312">
        <v>72794</v>
      </c>
      <c r="U11" s="331">
        <v>51880</v>
      </c>
    </row>
    <row r="12" spans="1:21">
      <c r="A12" s="332" t="s">
        <v>519</v>
      </c>
      <c r="B12" s="312">
        <v>4326</v>
      </c>
      <c r="C12" s="312">
        <v>3415</v>
      </c>
      <c r="D12" s="312">
        <v>3243</v>
      </c>
      <c r="E12" s="312">
        <v>2600</v>
      </c>
      <c r="F12" s="312">
        <v>5390</v>
      </c>
      <c r="G12" s="312">
        <v>7049</v>
      </c>
      <c r="H12" s="312">
        <v>7248</v>
      </c>
      <c r="I12" s="312">
        <v>9322</v>
      </c>
      <c r="J12" s="312">
        <v>9670</v>
      </c>
      <c r="K12" s="312">
        <v>9979</v>
      </c>
      <c r="L12" s="312">
        <v>6418</v>
      </c>
      <c r="M12" s="312">
        <v>6583</v>
      </c>
      <c r="N12" s="312">
        <v>5616</v>
      </c>
      <c r="O12" s="312">
        <v>5375</v>
      </c>
      <c r="P12" s="312">
        <v>5591</v>
      </c>
      <c r="Q12" s="312">
        <v>7982</v>
      </c>
      <c r="R12" s="312">
        <v>25686</v>
      </c>
      <c r="S12" s="312">
        <v>27537</v>
      </c>
      <c r="T12" s="312">
        <v>19097</v>
      </c>
      <c r="U12" s="331">
        <v>19223</v>
      </c>
    </row>
    <row r="13" spans="1:21">
      <c r="A13" s="332" t="s">
        <v>241</v>
      </c>
      <c r="B13" s="312">
        <v>1939</v>
      </c>
      <c r="C13" s="312">
        <v>1800</v>
      </c>
      <c r="D13" s="312">
        <v>1510</v>
      </c>
      <c r="E13" s="312">
        <v>1795</v>
      </c>
      <c r="F13" s="312">
        <v>988</v>
      </c>
      <c r="G13" s="312">
        <v>578</v>
      </c>
      <c r="H13" s="312">
        <v>350</v>
      </c>
      <c r="I13" s="312">
        <v>190</v>
      </c>
      <c r="J13" s="312">
        <v>632</v>
      </c>
      <c r="K13" s="312">
        <v>656</v>
      </c>
      <c r="L13" s="312">
        <v>442</v>
      </c>
      <c r="M13" s="312">
        <v>297</v>
      </c>
      <c r="N13" s="312">
        <v>84</v>
      </c>
      <c r="O13" s="312">
        <v>87</v>
      </c>
      <c r="P13" s="312">
        <v>133</v>
      </c>
      <c r="Q13" s="312">
        <v>829</v>
      </c>
      <c r="R13" s="312">
        <v>124</v>
      </c>
      <c r="S13" s="312">
        <v>775</v>
      </c>
      <c r="T13" s="312">
        <v>53</v>
      </c>
      <c r="U13" s="331">
        <v>29</v>
      </c>
    </row>
    <row r="14" spans="1:21">
      <c r="A14" s="332" t="s">
        <v>520</v>
      </c>
      <c r="B14" s="312">
        <v>163701</v>
      </c>
      <c r="C14" s="312">
        <v>170358</v>
      </c>
      <c r="D14" s="312">
        <v>217271</v>
      </c>
      <c r="E14" s="312">
        <v>289260</v>
      </c>
      <c r="F14" s="312">
        <v>412026</v>
      </c>
      <c r="G14" s="312">
        <v>489763</v>
      </c>
      <c r="H14" s="312">
        <v>548105</v>
      </c>
      <c r="I14" s="312">
        <v>604424</v>
      </c>
      <c r="J14" s="312">
        <v>633626</v>
      </c>
      <c r="K14" s="312">
        <v>628866</v>
      </c>
      <c r="L14" s="312">
        <v>628451</v>
      </c>
      <c r="M14" s="312">
        <v>737262</v>
      </c>
      <c r="N14" s="312">
        <v>575700</v>
      </c>
      <c r="O14" s="312">
        <v>638666</v>
      </c>
      <c r="P14" s="312">
        <v>732942</v>
      </c>
      <c r="Q14" s="312">
        <v>810424</v>
      </c>
      <c r="R14" s="312">
        <v>932431</v>
      </c>
      <c r="S14" s="312">
        <v>982214</v>
      </c>
      <c r="T14" s="312">
        <v>859237</v>
      </c>
      <c r="U14" s="331">
        <v>928704</v>
      </c>
    </row>
    <row r="15" spans="1:21" s="820" customFormat="1">
      <c r="A15" s="796" t="s">
        <v>718</v>
      </c>
      <c r="B15" s="797"/>
      <c r="C15" s="797"/>
      <c r="D15" s="797"/>
      <c r="E15" s="797"/>
      <c r="F15" s="797"/>
      <c r="G15" s="797"/>
      <c r="H15" s="797"/>
      <c r="I15" s="797"/>
      <c r="J15" s="797"/>
      <c r="K15" s="797"/>
      <c r="L15" s="797"/>
      <c r="M15" s="797"/>
      <c r="N15" s="797"/>
      <c r="O15" s="797"/>
      <c r="P15" s="797"/>
      <c r="Q15" s="797"/>
      <c r="R15" s="797"/>
      <c r="S15" s="797">
        <v>162636</v>
      </c>
      <c r="T15" s="797">
        <v>153246</v>
      </c>
      <c r="U15" s="798">
        <v>139361</v>
      </c>
    </row>
    <row r="16" spans="1:21" s="820" customFormat="1">
      <c r="A16" s="796" t="s">
        <v>719</v>
      </c>
      <c r="B16" s="797"/>
      <c r="C16" s="797"/>
      <c r="D16" s="797"/>
      <c r="E16" s="797"/>
      <c r="F16" s="797"/>
      <c r="G16" s="797"/>
      <c r="H16" s="797"/>
      <c r="I16" s="797"/>
      <c r="J16" s="797"/>
      <c r="K16" s="797"/>
      <c r="L16" s="797"/>
      <c r="M16" s="797"/>
      <c r="N16" s="797"/>
      <c r="O16" s="797"/>
      <c r="P16" s="797"/>
      <c r="Q16" s="797"/>
      <c r="R16" s="797"/>
      <c r="S16" s="797">
        <v>191426</v>
      </c>
      <c r="T16" s="797">
        <v>154060</v>
      </c>
      <c r="U16" s="798">
        <v>145615</v>
      </c>
    </row>
    <row r="17" spans="1:21" s="820" customFormat="1" ht="22.5">
      <c r="A17" s="796" t="s">
        <v>509</v>
      </c>
      <c r="B17" s="797"/>
      <c r="C17" s="797"/>
      <c r="D17" s="797"/>
      <c r="E17" s="797"/>
      <c r="F17" s="797"/>
      <c r="G17" s="797"/>
      <c r="H17" s="797"/>
      <c r="I17" s="797"/>
      <c r="J17" s="797"/>
      <c r="K17" s="797"/>
      <c r="L17" s="797"/>
      <c r="M17" s="797"/>
      <c r="N17" s="797"/>
      <c r="O17" s="797"/>
      <c r="P17" s="797"/>
      <c r="Q17" s="797"/>
      <c r="R17" s="797"/>
      <c r="S17" s="797">
        <v>116289</v>
      </c>
      <c r="T17" s="797">
        <v>97903</v>
      </c>
      <c r="U17" s="798">
        <v>94817</v>
      </c>
    </row>
    <row r="18" spans="1:21" s="820" customFormat="1">
      <c r="A18" s="796" t="s">
        <v>720</v>
      </c>
      <c r="B18" s="797"/>
      <c r="C18" s="797"/>
      <c r="D18" s="797"/>
      <c r="E18" s="797"/>
      <c r="F18" s="797"/>
      <c r="G18" s="797"/>
      <c r="H18" s="797"/>
      <c r="I18" s="797"/>
      <c r="J18" s="797"/>
      <c r="K18" s="797"/>
      <c r="L18" s="797"/>
      <c r="M18" s="797"/>
      <c r="N18" s="797"/>
      <c r="O18" s="797"/>
      <c r="P18" s="797"/>
      <c r="Q18" s="797"/>
      <c r="R18" s="797"/>
      <c r="S18" s="797">
        <v>141720</v>
      </c>
      <c r="T18" s="797">
        <v>129735</v>
      </c>
      <c r="U18" s="798">
        <v>160679</v>
      </c>
    </row>
    <row r="19" spans="1:21" ht="22.5">
      <c r="A19" s="333" t="s">
        <v>521</v>
      </c>
      <c r="B19" s="334">
        <v>1559746</v>
      </c>
      <c r="C19" s="334">
        <v>1509750</v>
      </c>
      <c r="D19" s="334">
        <v>1682507</v>
      </c>
      <c r="E19" s="334">
        <v>1736338</v>
      </c>
      <c r="F19" s="334">
        <v>1832001</v>
      </c>
      <c r="G19" s="334">
        <v>1973232</v>
      </c>
      <c r="H19" s="334">
        <v>1964499</v>
      </c>
      <c r="I19" s="334">
        <v>1791847</v>
      </c>
      <c r="J19" s="334">
        <v>1837076</v>
      </c>
      <c r="K19" s="334">
        <v>1860702</v>
      </c>
      <c r="L19" s="334">
        <v>1634354</v>
      </c>
      <c r="M19" s="334">
        <v>1740142</v>
      </c>
      <c r="N19" s="334">
        <v>1558908</v>
      </c>
      <c r="O19" s="334">
        <v>1694345</v>
      </c>
      <c r="P19" s="334">
        <v>1816925</v>
      </c>
      <c r="Q19" s="334">
        <v>1960348</v>
      </c>
      <c r="R19" s="334">
        <v>2088930</v>
      </c>
      <c r="S19" s="334">
        <v>2079478</v>
      </c>
      <c r="T19" s="334">
        <v>1771779</v>
      </c>
      <c r="U19" s="335">
        <v>1758153</v>
      </c>
    </row>
    <row r="20" spans="1:21">
      <c r="A20" s="323"/>
      <c r="B20" s="315"/>
      <c r="C20" s="315"/>
      <c r="D20" s="315"/>
      <c r="E20" s="315"/>
      <c r="F20" s="315"/>
      <c r="G20" s="315"/>
      <c r="H20" s="315"/>
      <c r="I20" s="315"/>
      <c r="J20" s="315"/>
      <c r="K20" s="315"/>
      <c r="L20" s="315"/>
      <c r="M20" s="315"/>
      <c r="N20" s="315"/>
      <c r="O20" s="315"/>
      <c r="P20" s="315"/>
      <c r="Q20" s="315"/>
      <c r="R20" s="315"/>
      <c r="S20" s="315"/>
      <c r="T20" s="315"/>
      <c r="U20" s="315"/>
    </row>
    <row r="21" spans="1:21">
      <c r="A21" s="817" t="s">
        <v>824</v>
      </c>
      <c r="B21" s="315"/>
      <c r="C21" s="315"/>
      <c r="D21" s="315"/>
      <c r="E21" s="315"/>
      <c r="F21" s="315"/>
      <c r="G21" s="315"/>
      <c r="H21" s="315"/>
      <c r="I21" s="315"/>
      <c r="J21" s="315"/>
      <c r="K21" s="315"/>
      <c r="L21" s="315"/>
      <c r="M21" s="315"/>
      <c r="N21" s="315"/>
      <c r="O21" s="315"/>
      <c r="P21" s="315"/>
      <c r="Q21" s="315"/>
      <c r="R21" s="315"/>
      <c r="S21" s="315"/>
      <c r="T21" s="315"/>
      <c r="U21" s="315"/>
    </row>
    <row r="22" spans="1:21">
      <c r="A22" s="323"/>
      <c r="B22" s="315"/>
      <c r="C22" s="315"/>
      <c r="D22" s="315"/>
      <c r="E22" s="315"/>
      <c r="F22" s="315"/>
      <c r="G22" s="315"/>
      <c r="H22" s="315"/>
      <c r="I22" s="315"/>
      <c r="J22" s="315"/>
      <c r="K22" s="315"/>
      <c r="L22" s="315"/>
      <c r="M22" s="315"/>
      <c r="N22" s="315"/>
      <c r="O22" s="315"/>
      <c r="P22" s="315"/>
      <c r="Q22" s="315"/>
      <c r="R22" s="315"/>
      <c r="S22" s="315"/>
      <c r="T22" s="315"/>
      <c r="U22" s="315"/>
    </row>
    <row r="23" spans="1:21">
      <c r="A23" s="318" t="s">
        <v>525</v>
      </c>
      <c r="B23" s="314"/>
      <c r="C23" s="311"/>
      <c r="D23" s="311"/>
      <c r="E23" s="311"/>
      <c r="F23" s="311"/>
      <c r="G23" s="311"/>
      <c r="H23" s="311"/>
      <c r="I23" s="311"/>
      <c r="J23" s="311"/>
      <c r="K23" s="311"/>
      <c r="L23" s="311"/>
      <c r="M23" s="311"/>
      <c r="N23" s="311"/>
      <c r="O23" s="311"/>
      <c r="P23" s="311"/>
      <c r="Q23" s="311"/>
      <c r="R23" s="311"/>
      <c r="S23" s="311"/>
      <c r="U23" s="570" t="s">
        <v>823</v>
      </c>
    </row>
    <row r="24" spans="1:21">
      <c r="A24" s="803"/>
      <c r="B24" s="327">
        <v>2002</v>
      </c>
      <c r="C24" s="270">
        <v>2003</v>
      </c>
      <c r="D24" s="270">
        <v>2004</v>
      </c>
      <c r="E24" s="270">
        <v>2005</v>
      </c>
      <c r="F24" s="270">
        <v>2006</v>
      </c>
      <c r="G24" s="270">
        <v>2007</v>
      </c>
      <c r="H24" s="270">
        <v>2008</v>
      </c>
      <c r="I24" s="270">
        <v>2009</v>
      </c>
      <c r="J24" s="270">
        <v>2010</v>
      </c>
      <c r="K24" s="270">
        <v>2011</v>
      </c>
      <c r="L24" s="270">
        <v>2012</v>
      </c>
      <c r="M24" s="270">
        <v>2013</v>
      </c>
      <c r="N24" s="270">
        <v>2014</v>
      </c>
      <c r="O24" s="270">
        <v>2015</v>
      </c>
      <c r="P24" s="270">
        <v>2016</v>
      </c>
      <c r="Q24" s="270">
        <v>2017</v>
      </c>
      <c r="R24" s="270">
        <v>2018</v>
      </c>
      <c r="S24" s="270">
        <v>2019</v>
      </c>
      <c r="T24" s="270">
        <v>2020</v>
      </c>
      <c r="U24" s="328">
        <v>2021</v>
      </c>
    </row>
    <row r="25" spans="1:21">
      <c r="A25" s="549" t="s">
        <v>516</v>
      </c>
      <c r="B25" s="336"/>
      <c r="C25" s="336"/>
      <c r="D25" s="336"/>
      <c r="E25" s="336"/>
      <c r="F25" s="336"/>
      <c r="G25" s="336"/>
      <c r="H25" s="336"/>
      <c r="I25" s="336"/>
      <c r="J25" s="336"/>
      <c r="K25" s="336"/>
      <c r="L25" s="336"/>
      <c r="M25" s="336"/>
      <c r="N25" s="336"/>
      <c r="O25" s="336"/>
      <c r="P25" s="337">
        <v>88386</v>
      </c>
      <c r="Q25" s="337">
        <v>95732</v>
      </c>
      <c r="R25" s="568">
        <v>112400</v>
      </c>
      <c r="S25" s="337">
        <v>111836</v>
      </c>
      <c r="T25" s="337">
        <v>57431</v>
      </c>
      <c r="U25" s="338">
        <v>51345</v>
      </c>
    </row>
    <row r="26" spans="1:21">
      <c r="A26" s="332" t="s">
        <v>236</v>
      </c>
      <c r="B26" s="311"/>
      <c r="C26" s="311"/>
      <c r="D26" s="311"/>
      <c r="E26" s="311"/>
      <c r="F26" s="311"/>
      <c r="G26" s="311"/>
      <c r="H26" s="311"/>
      <c r="I26" s="311"/>
      <c r="J26" s="311"/>
      <c r="K26" s="311"/>
      <c r="L26" s="311"/>
      <c r="M26" s="311"/>
      <c r="N26" s="311"/>
      <c r="O26" s="311"/>
      <c r="P26" s="325">
        <v>191107</v>
      </c>
      <c r="Q26" s="325">
        <v>182720</v>
      </c>
      <c r="R26" s="569">
        <v>171909</v>
      </c>
      <c r="S26" s="325">
        <v>185342</v>
      </c>
      <c r="T26" s="325">
        <v>113390</v>
      </c>
      <c r="U26" s="339">
        <v>125812</v>
      </c>
    </row>
    <row r="27" spans="1:21">
      <c r="A27" s="332" t="s">
        <v>515</v>
      </c>
      <c r="B27" s="311"/>
      <c r="C27" s="311"/>
      <c r="D27" s="311"/>
      <c r="E27" s="311"/>
      <c r="F27" s="311"/>
      <c r="G27" s="311"/>
      <c r="H27" s="311"/>
      <c r="I27" s="311"/>
      <c r="J27" s="311"/>
      <c r="K27" s="311"/>
      <c r="L27" s="311"/>
      <c r="M27" s="311"/>
      <c r="N27" s="311"/>
      <c r="O27" s="311"/>
      <c r="P27" s="325">
        <v>160229</v>
      </c>
      <c r="Q27" s="325">
        <v>185607</v>
      </c>
      <c r="R27" s="569">
        <v>194240</v>
      </c>
      <c r="S27" s="325">
        <v>181343</v>
      </c>
      <c r="T27" s="325">
        <v>88699</v>
      </c>
      <c r="U27" s="339">
        <v>84085</v>
      </c>
    </row>
    <row r="28" spans="1:21">
      <c r="A28" s="332" t="s">
        <v>247</v>
      </c>
      <c r="B28" s="311"/>
      <c r="C28" s="311"/>
      <c r="D28" s="311"/>
      <c r="E28" s="311"/>
      <c r="F28" s="311"/>
      <c r="G28" s="311"/>
      <c r="H28" s="311"/>
      <c r="I28" s="311"/>
      <c r="J28" s="311"/>
      <c r="K28" s="311"/>
      <c r="L28" s="311"/>
      <c r="M28" s="311"/>
      <c r="N28" s="311"/>
      <c r="O28" s="311"/>
      <c r="P28" s="325">
        <v>198894</v>
      </c>
      <c r="Q28" s="325">
        <v>236857</v>
      </c>
      <c r="R28" s="569">
        <v>230109</v>
      </c>
      <c r="S28" s="325">
        <v>226522</v>
      </c>
      <c r="T28" s="325">
        <v>216084</v>
      </c>
      <c r="U28" s="339">
        <v>185896</v>
      </c>
    </row>
    <row r="29" spans="1:21" ht="22.5">
      <c r="A29" s="332" t="s">
        <v>517</v>
      </c>
      <c r="B29" s="311"/>
      <c r="C29" s="311"/>
      <c r="D29" s="311"/>
      <c r="E29" s="311"/>
      <c r="F29" s="311"/>
      <c r="G29" s="311"/>
      <c r="H29" s="311"/>
      <c r="I29" s="311"/>
      <c r="J29" s="311"/>
      <c r="K29" s="311"/>
      <c r="L29" s="311"/>
      <c r="M29" s="311"/>
      <c r="N29" s="311"/>
      <c r="O29" s="311"/>
      <c r="P29" s="325">
        <f>246889+402</f>
        <v>247291</v>
      </c>
      <c r="Q29" s="325">
        <f>253528+922</f>
        <v>254450</v>
      </c>
      <c r="R29" s="569">
        <f>272960+834</f>
        <v>273794</v>
      </c>
      <c r="S29" s="325">
        <v>237966</v>
      </c>
      <c r="T29" s="325">
        <v>148044</v>
      </c>
      <c r="U29" s="339">
        <v>146032</v>
      </c>
    </row>
    <row r="30" spans="1:21">
      <c r="A30" s="332" t="s">
        <v>249</v>
      </c>
      <c r="B30" s="311"/>
      <c r="C30" s="311"/>
      <c r="D30" s="311"/>
      <c r="E30" s="311"/>
      <c r="F30" s="311"/>
      <c r="G30" s="311"/>
      <c r="H30" s="311"/>
      <c r="I30" s="311"/>
      <c r="J30" s="311"/>
      <c r="K30" s="311"/>
      <c r="L30" s="311"/>
      <c r="M30" s="311"/>
      <c r="N30" s="311"/>
      <c r="O30" s="311"/>
      <c r="P30" s="325">
        <v>21350</v>
      </c>
      <c r="Q30" s="325">
        <v>30039</v>
      </c>
      <c r="R30" s="569">
        <v>30529</v>
      </c>
      <c r="S30" s="325">
        <v>31349</v>
      </c>
      <c r="T30" s="325">
        <v>19770</v>
      </c>
      <c r="U30" s="339">
        <v>22092</v>
      </c>
    </row>
    <row r="31" spans="1:21">
      <c r="A31" s="332" t="s">
        <v>519</v>
      </c>
      <c r="B31" s="311"/>
      <c r="C31" s="311"/>
      <c r="D31" s="311"/>
      <c r="E31" s="311"/>
      <c r="F31" s="311"/>
      <c r="G31" s="311"/>
      <c r="H31" s="311"/>
      <c r="I31" s="311"/>
      <c r="J31" s="311"/>
      <c r="K31" s="311"/>
      <c r="L31" s="311"/>
      <c r="M31" s="311"/>
      <c r="N31" s="311"/>
      <c r="O31" s="311"/>
      <c r="P31" s="325">
        <v>44547</v>
      </c>
      <c r="Q31" s="325">
        <v>44252</v>
      </c>
      <c r="R31" s="569">
        <v>46469</v>
      </c>
      <c r="S31" s="325">
        <v>44041</v>
      </c>
      <c r="T31" s="325">
        <v>20689</v>
      </c>
      <c r="U31" s="339">
        <v>25722</v>
      </c>
    </row>
    <row r="32" spans="1:21">
      <c r="A32" s="332" t="s">
        <v>522</v>
      </c>
      <c r="B32" s="311"/>
      <c r="C32" s="311"/>
      <c r="D32" s="311"/>
      <c r="E32" s="311"/>
      <c r="F32" s="311"/>
      <c r="G32" s="311"/>
      <c r="H32" s="311"/>
      <c r="I32" s="311"/>
      <c r="J32" s="311"/>
      <c r="K32" s="311"/>
      <c r="L32" s="311"/>
      <c r="M32" s="311"/>
      <c r="N32" s="311"/>
      <c r="O32" s="311"/>
      <c r="P32" s="325">
        <v>20180</v>
      </c>
      <c r="Q32" s="325">
        <v>19518</v>
      </c>
      <c r="R32" s="569">
        <v>19168</v>
      </c>
      <c r="S32" s="325">
        <v>26561</v>
      </c>
      <c r="T32" s="325">
        <v>11027</v>
      </c>
      <c r="U32" s="339">
        <v>9168</v>
      </c>
    </row>
    <row r="33" spans="1:21">
      <c r="A33" s="332" t="s">
        <v>495</v>
      </c>
      <c r="B33" s="311"/>
      <c r="C33" s="311"/>
      <c r="D33" s="311"/>
      <c r="E33" s="311"/>
      <c r="F33" s="311"/>
      <c r="G33" s="311"/>
      <c r="H33" s="311"/>
      <c r="I33" s="311"/>
      <c r="J33" s="311"/>
      <c r="K33" s="311"/>
      <c r="L33" s="311"/>
      <c r="M33" s="311"/>
      <c r="N33" s="311"/>
      <c r="O33" s="311"/>
      <c r="P33" s="325">
        <v>28508</v>
      </c>
      <c r="Q33" s="325">
        <v>29064</v>
      </c>
      <c r="R33" s="569">
        <v>13353</v>
      </c>
      <c r="S33" s="325">
        <v>11937</v>
      </c>
      <c r="T33" s="325">
        <v>10121</v>
      </c>
      <c r="U33" s="339">
        <v>10856</v>
      </c>
    </row>
    <row r="34" spans="1:21">
      <c r="A34" s="332" t="s">
        <v>523</v>
      </c>
      <c r="B34" s="311"/>
      <c r="C34" s="311"/>
      <c r="D34" s="311"/>
      <c r="E34" s="311"/>
      <c r="F34" s="311"/>
      <c r="G34" s="311"/>
      <c r="H34" s="311"/>
      <c r="I34" s="311"/>
      <c r="J34" s="311"/>
      <c r="K34" s="311"/>
      <c r="L34" s="311"/>
      <c r="M34" s="311"/>
      <c r="N34" s="311"/>
      <c r="O34" s="311"/>
      <c r="P34" s="325">
        <f>P39-SUM(P25:P33)</f>
        <v>288274</v>
      </c>
      <c r="Q34" s="325">
        <f>Q39-SUM(Q25:Q33)</f>
        <v>350821</v>
      </c>
      <c r="R34" s="569">
        <f t="shared" ref="R34" si="0">R39-SUM(R25:R33)</f>
        <v>359711</v>
      </c>
      <c r="S34" s="325">
        <v>349100</v>
      </c>
      <c r="T34" s="325">
        <v>240166</v>
      </c>
      <c r="U34" s="339">
        <v>265015</v>
      </c>
    </row>
    <row r="35" spans="1:21" s="820" customFormat="1">
      <c r="A35" s="796" t="s">
        <v>722</v>
      </c>
      <c r="B35" s="799"/>
      <c r="C35" s="799"/>
      <c r="D35" s="799"/>
      <c r="E35" s="799"/>
      <c r="F35" s="799"/>
      <c r="G35" s="799"/>
      <c r="H35" s="799"/>
      <c r="I35" s="799"/>
      <c r="J35" s="799"/>
      <c r="K35" s="799"/>
      <c r="L35" s="799"/>
      <c r="M35" s="799"/>
      <c r="N35" s="799"/>
      <c r="O35" s="799"/>
      <c r="P35" s="800"/>
      <c r="Q35" s="800"/>
      <c r="R35" s="800"/>
      <c r="S35" s="800">
        <v>55239</v>
      </c>
      <c r="T35" s="800">
        <v>48637</v>
      </c>
      <c r="U35" s="801">
        <v>58006</v>
      </c>
    </row>
    <row r="36" spans="1:21" s="820" customFormat="1">
      <c r="A36" s="796" t="s">
        <v>719</v>
      </c>
      <c r="B36" s="799"/>
      <c r="C36" s="799"/>
      <c r="D36" s="799"/>
      <c r="E36" s="799"/>
      <c r="F36" s="799"/>
      <c r="G36" s="799"/>
      <c r="H36" s="799"/>
      <c r="I36" s="799"/>
      <c r="J36" s="799"/>
      <c r="K36" s="799"/>
      <c r="L36" s="799"/>
      <c r="M36" s="799"/>
      <c r="N36" s="799"/>
      <c r="O36" s="799"/>
      <c r="P36" s="800"/>
      <c r="Q36" s="800"/>
      <c r="R36" s="800"/>
      <c r="S36" s="800">
        <v>19157</v>
      </c>
      <c r="T36" s="800">
        <v>33869</v>
      </c>
      <c r="U36" s="801">
        <v>18042</v>
      </c>
    </row>
    <row r="37" spans="1:21" s="820" customFormat="1">
      <c r="A37" s="796" t="s">
        <v>723</v>
      </c>
      <c r="B37" s="799"/>
      <c r="C37" s="799"/>
      <c r="D37" s="799"/>
      <c r="E37" s="799"/>
      <c r="F37" s="799"/>
      <c r="G37" s="799"/>
      <c r="H37" s="799"/>
      <c r="I37" s="799"/>
      <c r="J37" s="799"/>
      <c r="K37" s="799"/>
      <c r="L37" s="799"/>
      <c r="M37" s="799"/>
      <c r="N37" s="799"/>
      <c r="O37" s="799"/>
      <c r="P37" s="800"/>
      <c r="Q37" s="800"/>
      <c r="R37" s="800"/>
      <c r="S37" s="800">
        <v>8211</v>
      </c>
      <c r="T37" s="800">
        <v>10096</v>
      </c>
      <c r="U37" s="801">
        <v>19894</v>
      </c>
    </row>
    <row r="38" spans="1:21" s="820" customFormat="1">
      <c r="A38" s="796" t="s">
        <v>724</v>
      </c>
      <c r="B38" s="799"/>
      <c r="C38" s="799"/>
      <c r="D38" s="799"/>
      <c r="E38" s="799"/>
      <c r="F38" s="799"/>
      <c r="G38" s="799"/>
      <c r="H38" s="799"/>
      <c r="I38" s="799"/>
      <c r="J38" s="799"/>
      <c r="K38" s="799"/>
      <c r="L38" s="799"/>
      <c r="M38" s="799"/>
      <c r="N38" s="799"/>
      <c r="O38" s="799"/>
      <c r="P38" s="800"/>
      <c r="Q38" s="800"/>
      <c r="R38" s="800"/>
      <c r="S38" s="800">
        <v>23350</v>
      </c>
      <c r="T38" s="800">
        <v>13476</v>
      </c>
      <c r="U38" s="801">
        <v>14954</v>
      </c>
    </row>
    <row r="39" spans="1:21" ht="22.5">
      <c r="A39" s="333" t="s">
        <v>524</v>
      </c>
      <c r="B39" s="340"/>
      <c r="C39" s="340"/>
      <c r="D39" s="340"/>
      <c r="E39" s="340"/>
      <c r="F39" s="340"/>
      <c r="G39" s="340"/>
      <c r="H39" s="340"/>
      <c r="I39" s="340"/>
      <c r="J39" s="340"/>
      <c r="K39" s="340"/>
      <c r="L39" s="340"/>
      <c r="M39" s="340"/>
      <c r="N39" s="340"/>
      <c r="O39" s="340"/>
      <c r="P39" s="341">
        <v>1288766</v>
      </c>
      <c r="Q39" s="341">
        <v>1429060</v>
      </c>
      <c r="R39" s="341">
        <v>1451682</v>
      </c>
      <c r="S39" s="341">
        <v>1405997</v>
      </c>
      <c r="T39" s="341">
        <v>925421</v>
      </c>
      <c r="U39" s="342">
        <v>926023</v>
      </c>
    </row>
    <row r="40" spans="1:21">
      <c r="A40" s="316"/>
      <c r="B40" s="311"/>
      <c r="C40" s="311"/>
      <c r="D40" s="311"/>
      <c r="E40" s="311"/>
      <c r="F40" s="311"/>
      <c r="G40" s="311"/>
      <c r="H40" s="311"/>
      <c r="I40" s="311"/>
      <c r="J40" s="311"/>
      <c r="K40" s="311"/>
      <c r="L40" s="311"/>
      <c r="M40" s="311"/>
      <c r="N40" s="311"/>
      <c r="O40" s="311"/>
      <c r="P40" s="311"/>
      <c r="Q40" s="311"/>
      <c r="R40" s="311"/>
      <c r="S40" s="311"/>
      <c r="T40" s="311"/>
      <c r="U40" s="311"/>
    </row>
    <row r="41" spans="1:21">
      <c r="A41" s="817" t="s">
        <v>825</v>
      </c>
      <c r="B41" s="311"/>
      <c r="C41" s="311"/>
      <c r="D41" s="311"/>
      <c r="E41" s="311"/>
      <c r="F41" s="311"/>
      <c r="G41" s="311"/>
      <c r="H41" s="311"/>
      <c r="I41" s="311"/>
      <c r="J41" s="311"/>
      <c r="K41" s="311"/>
      <c r="L41" s="311"/>
      <c r="M41" s="311"/>
      <c r="N41" s="311"/>
      <c r="O41" s="311"/>
      <c r="P41" s="311"/>
      <c r="Q41" s="311"/>
      <c r="R41" s="311"/>
      <c r="S41" s="311"/>
      <c r="T41" s="311"/>
      <c r="U41" s="311"/>
    </row>
    <row r="42" spans="1:21">
      <c r="A42" s="316"/>
      <c r="B42" s="311"/>
      <c r="C42" s="311"/>
      <c r="D42" s="311"/>
      <c r="E42" s="311"/>
      <c r="F42" s="311"/>
      <c r="G42" s="311"/>
      <c r="H42" s="311"/>
      <c r="I42" s="311"/>
      <c r="J42" s="311"/>
      <c r="K42" s="311"/>
      <c r="L42" s="311"/>
      <c r="M42" s="311"/>
      <c r="N42" s="311"/>
      <c r="O42" s="311"/>
      <c r="P42" s="311"/>
      <c r="Q42" s="311"/>
      <c r="R42" s="311"/>
      <c r="S42" s="311"/>
      <c r="T42" s="311"/>
      <c r="U42" s="311"/>
    </row>
    <row r="43" spans="1:21">
      <c r="A43" s="318" t="s">
        <v>721</v>
      </c>
      <c r="B43" s="315"/>
      <c r="C43" s="315"/>
      <c r="D43" s="315"/>
      <c r="E43" s="315"/>
      <c r="F43" s="315"/>
      <c r="G43" s="315"/>
      <c r="H43" s="315"/>
      <c r="I43" s="315"/>
      <c r="J43" s="315"/>
      <c r="K43" s="315"/>
      <c r="L43" s="315"/>
      <c r="M43" s="315"/>
      <c r="N43" s="315"/>
      <c r="O43" s="315"/>
      <c r="P43" s="315"/>
      <c r="Q43" s="315"/>
      <c r="R43" s="315"/>
      <c r="S43" s="570" t="s">
        <v>823</v>
      </c>
      <c r="T43" s="461"/>
    </row>
    <row r="44" spans="1:21">
      <c r="A44" s="802"/>
      <c r="B44" s="327">
        <v>2002</v>
      </c>
      <c r="C44" s="270">
        <v>2003</v>
      </c>
      <c r="D44" s="270">
        <v>2004</v>
      </c>
      <c r="E44" s="270">
        <v>2005</v>
      </c>
      <c r="F44" s="270">
        <v>2006</v>
      </c>
      <c r="G44" s="270">
        <v>2007</v>
      </c>
      <c r="H44" s="270">
        <v>2008</v>
      </c>
      <c r="I44" s="270">
        <v>2009</v>
      </c>
      <c r="J44" s="270">
        <v>2010</v>
      </c>
      <c r="K44" s="270">
        <v>2011</v>
      </c>
      <c r="L44" s="270">
        <v>2012</v>
      </c>
      <c r="M44" s="270">
        <v>2013</v>
      </c>
      <c r="N44" s="270">
        <v>2014</v>
      </c>
      <c r="O44" s="270">
        <v>2015</v>
      </c>
      <c r="P44" s="270">
        <v>2016</v>
      </c>
      <c r="Q44" s="270">
        <v>2017</v>
      </c>
      <c r="R44" s="270">
        <v>2018</v>
      </c>
      <c r="S44" s="328">
        <v>2019</v>
      </c>
    </row>
    <row r="45" spans="1:21">
      <c r="A45" s="549" t="s">
        <v>516</v>
      </c>
      <c r="B45" s="329">
        <v>523524</v>
      </c>
      <c r="C45" s="329">
        <v>499392</v>
      </c>
      <c r="D45" s="329">
        <v>472007</v>
      </c>
      <c r="E45" s="329">
        <v>413743</v>
      </c>
      <c r="F45" s="329">
        <v>364967</v>
      </c>
      <c r="G45" s="329">
        <v>376050</v>
      </c>
      <c r="H45" s="329">
        <v>262015</v>
      </c>
      <c r="I45" s="329">
        <v>225536</v>
      </c>
      <c r="J45" s="329">
        <v>280244</v>
      </c>
      <c r="K45" s="329">
        <v>230494</v>
      </c>
      <c r="L45" s="329">
        <v>210254</v>
      </c>
      <c r="M45" s="329">
        <v>243338</v>
      </c>
      <c r="N45" s="329">
        <v>275266</v>
      </c>
      <c r="O45" s="329">
        <v>294142</v>
      </c>
      <c r="P45" s="329">
        <v>290542</v>
      </c>
      <c r="Q45" s="329">
        <v>316137</v>
      </c>
      <c r="R45" s="329">
        <v>393885</v>
      </c>
      <c r="S45" s="330">
        <v>362364</v>
      </c>
    </row>
    <row r="46" spans="1:21">
      <c r="A46" s="332" t="s">
        <v>236</v>
      </c>
      <c r="B46" s="312">
        <v>392163</v>
      </c>
      <c r="C46" s="312">
        <v>446294</v>
      </c>
      <c r="D46" s="312">
        <v>428494</v>
      </c>
      <c r="E46" s="312">
        <v>377100</v>
      </c>
      <c r="F46" s="312">
        <v>341043</v>
      </c>
      <c r="G46" s="312">
        <v>388295</v>
      </c>
      <c r="H46" s="312">
        <v>293976</v>
      </c>
      <c r="I46" s="312">
        <v>339196</v>
      </c>
      <c r="J46" s="312">
        <v>317851</v>
      </c>
      <c r="K46" s="312">
        <v>264073</v>
      </c>
      <c r="L46" s="312">
        <v>223923</v>
      </c>
      <c r="M46" s="312">
        <v>222666</v>
      </c>
      <c r="N46" s="312">
        <v>254347</v>
      </c>
      <c r="O46" s="312">
        <v>304829</v>
      </c>
      <c r="P46" s="312">
        <v>362678</v>
      </c>
      <c r="Q46" s="312">
        <v>449591</v>
      </c>
      <c r="R46" s="312">
        <v>474014</v>
      </c>
      <c r="S46" s="331">
        <v>490766</v>
      </c>
    </row>
    <row r="47" spans="1:21">
      <c r="A47" s="332" t="s">
        <v>515</v>
      </c>
      <c r="B47" s="312">
        <v>514938</v>
      </c>
      <c r="C47" s="312">
        <v>539194</v>
      </c>
      <c r="D47" s="312">
        <v>581952</v>
      </c>
      <c r="E47" s="312">
        <v>577439</v>
      </c>
      <c r="F47" s="312">
        <v>523571</v>
      </c>
      <c r="G47" s="312">
        <v>519017</v>
      </c>
      <c r="H47" s="312">
        <v>326495</v>
      </c>
      <c r="I47" s="312">
        <v>299407</v>
      </c>
      <c r="J47" s="312">
        <v>302663</v>
      </c>
      <c r="K47" s="312">
        <v>242557</v>
      </c>
      <c r="L47" s="312">
        <v>202154</v>
      </c>
      <c r="M47" s="312">
        <v>203460</v>
      </c>
      <c r="N47" s="312">
        <v>259366</v>
      </c>
      <c r="O47" s="312">
        <v>310876</v>
      </c>
      <c r="P47" s="312">
        <v>348207</v>
      </c>
      <c r="Q47" s="312">
        <v>400650</v>
      </c>
      <c r="R47" s="312">
        <v>406155</v>
      </c>
      <c r="S47" s="331">
        <v>381672</v>
      </c>
    </row>
    <row r="48" spans="1:21">
      <c r="A48" s="332" t="s">
        <v>247</v>
      </c>
      <c r="B48" s="312">
        <v>369097</v>
      </c>
      <c r="C48" s="312">
        <v>379668</v>
      </c>
      <c r="D48" s="312">
        <v>325457</v>
      </c>
      <c r="E48" s="312">
        <v>365860</v>
      </c>
      <c r="F48" s="312">
        <v>316509</v>
      </c>
      <c r="G48" s="312">
        <v>306231</v>
      </c>
      <c r="H48" s="312">
        <v>287149</v>
      </c>
      <c r="I48" s="312">
        <v>453617</v>
      </c>
      <c r="J48" s="312">
        <v>299072</v>
      </c>
      <c r="K48" s="312">
        <v>296411</v>
      </c>
      <c r="L48" s="312">
        <v>273409</v>
      </c>
      <c r="M48" s="312">
        <v>237280</v>
      </c>
      <c r="N48" s="312">
        <v>266233</v>
      </c>
      <c r="O48" s="312">
        <v>266587</v>
      </c>
      <c r="P48" s="312">
        <v>339993</v>
      </c>
      <c r="Q48" s="312">
        <v>461107</v>
      </c>
      <c r="R48" s="312">
        <v>531513</v>
      </c>
      <c r="S48" s="331">
        <v>543083</v>
      </c>
    </row>
    <row r="49" spans="1:20" ht="22.5">
      <c r="A49" s="332" t="s">
        <v>517</v>
      </c>
      <c r="B49" s="312">
        <v>170568</v>
      </c>
      <c r="C49" s="312">
        <v>176247</v>
      </c>
      <c r="D49" s="312">
        <v>178562</v>
      </c>
      <c r="E49" s="312">
        <v>171552</v>
      </c>
      <c r="F49" s="312">
        <v>173205</v>
      </c>
      <c r="G49" s="312">
        <v>165486</v>
      </c>
      <c r="H49" s="312">
        <v>168273</v>
      </c>
      <c r="I49" s="312">
        <v>158251</v>
      </c>
      <c r="J49" s="312">
        <v>182241</v>
      </c>
      <c r="K49" s="312">
        <v>169058</v>
      </c>
      <c r="L49" s="312">
        <v>154540</v>
      </c>
      <c r="M49" s="312">
        <v>149689</v>
      </c>
      <c r="N49" s="312">
        <v>142305</v>
      </c>
      <c r="O49" s="312">
        <v>146015</v>
      </c>
      <c r="P49" s="312">
        <v>151959</v>
      </c>
      <c r="Q49" s="312">
        <v>172589</v>
      </c>
      <c r="R49" s="312">
        <v>175988</v>
      </c>
      <c r="S49" s="331">
        <v>172727</v>
      </c>
    </row>
    <row r="50" spans="1:20">
      <c r="A50" s="332" t="s">
        <v>249</v>
      </c>
      <c r="B50" s="312">
        <v>140469</v>
      </c>
      <c r="C50" s="312">
        <v>136065</v>
      </c>
      <c r="D50" s="312">
        <v>119814</v>
      </c>
      <c r="E50" s="312">
        <v>99707</v>
      </c>
      <c r="F50" s="312">
        <v>97673</v>
      </c>
      <c r="G50" s="312">
        <v>105103</v>
      </c>
      <c r="H50" s="312">
        <v>99265</v>
      </c>
      <c r="I50" s="312">
        <v>79864</v>
      </c>
      <c r="J50" s="312">
        <v>108951</v>
      </c>
      <c r="K50" s="312">
        <v>127494</v>
      </c>
      <c r="L50" s="312">
        <v>112575</v>
      </c>
      <c r="M50" s="312">
        <v>87484</v>
      </c>
      <c r="N50" s="312">
        <v>95028</v>
      </c>
      <c r="O50" s="312">
        <v>106236</v>
      </c>
      <c r="P50" s="312">
        <v>90353</v>
      </c>
      <c r="Q50" s="312">
        <v>109383</v>
      </c>
      <c r="R50" s="312">
        <v>124134</v>
      </c>
      <c r="S50" s="331">
        <v>108857</v>
      </c>
    </row>
    <row r="51" spans="1:20">
      <c r="A51" s="332" t="s">
        <v>519</v>
      </c>
      <c r="B51" s="312">
        <v>75494</v>
      </c>
      <c r="C51" s="312">
        <v>64151</v>
      </c>
      <c r="D51" s="312">
        <v>66279</v>
      </c>
      <c r="E51" s="312">
        <v>66524</v>
      </c>
      <c r="F51" s="312">
        <v>58732</v>
      </c>
      <c r="G51" s="312">
        <v>57473</v>
      </c>
      <c r="H51" s="312">
        <v>55084</v>
      </c>
      <c r="I51" s="312">
        <v>39309</v>
      </c>
      <c r="J51" s="312">
        <v>58750</v>
      </c>
      <c r="K51" s="312">
        <v>40936</v>
      </c>
      <c r="L51" s="312">
        <v>24472</v>
      </c>
      <c r="M51" s="312">
        <v>29262</v>
      </c>
      <c r="N51" s="312">
        <v>41692</v>
      </c>
      <c r="O51" s="312">
        <v>54165</v>
      </c>
      <c r="P51" s="312">
        <v>66261</v>
      </c>
      <c r="Q51" s="312">
        <v>75075</v>
      </c>
      <c r="R51" s="312">
        <v>87807</v>
      </c>
      <c r="S51" s="331">
        <v>81773</v>
      </c>
    </row>
    <row r="52" spans="1:20">
      <c r="A52" s="332" t="s">
        <v>522</v>
      </c>
      <c r="B52" s="312">
        <v>46219</v>
      </c>
      <c r="C52" s="312">
        <v>44130</v>
      </c>
      <c r="D52" s="312">
        <v>40507</v>
      </c>
      <c r="E52" s="312">
        <v>41231</v>
      </c>
      <c r="F52" s="312">
        <v>38113</v>
      </c>
      <c r="G52" s="312">
        <v>40352</v>
      </c>
      <c r="H52" s="312">
        <v>38812</v>
      </c>
      <c r="I52" s="312">
        <v>38840</v>
      </c>
      <c r="J52" s="312">
        <v>50740</v>
      </c>
      <c r="K52" s="312">
        <v>50150</v>
      </c>
      <c r="L52" s="312">
        <v>44778</v>
      </c>
      <c r="M52" s="312">
        <v>38722</v>
      </c>
      <c r="N52" s="312">
        <v>37530</v>
      </c>
      <c r="O52" s="312">
        <v>43545</v>
      </c>
      <c r="P52" s="312">
        <v>41337</v>
      </c>
      <c r="Q52" s="312">
        <v>43394</v>
      </c>
      <c r="R52" s="312">
        <v>47802</v>
      </c>
      <c r="S52" s="331">
        <v>43505</v>
      </c>
    </row>
    <row r="53" spans="1:20">
      <c r="A53" s="332" t="s">
        <v>495</v>
      </c>
      <c r="B53" s="312">
        <v>51626</v>
      </c>
      <c r="C53" s="312">
        <v>46587</v>
      </c>
      <c r="D53" s="312">
        <v>51174</v>
      </c>
      <c r="E53" s="312">
        <v>48779</v>
      </c>
      <c r="F53" s="312">
        <v>42720</v>
      </c>
      <c r="G53" s="312">
        <v>43406</v>
      </c>
      <c r="H53" s="312">
        <v>43189</v>
      </c>
      <c r="I53" s="312">
        <v>47424</v>
      </c>
      <c r="J53" s="312">
        <v>50767</v>
      </c>
      <c r="K53" s="312">
        <v>53685</v>
      </c>
      <c r="L53" s="312">
        <v>49411</v>
      </c>
      <c r="M53" s="312">
        <v>42564</v>
      </c>
      <c r="N53" s="312">
        <v>41119</v>
      </c>
      <c r="O53" s="312">
        <v>41349</v>
      </c>
      <c r="P53" s="312">
        <v>45844</v>
      </c>
      <c r="Q53" s="312">
        <v>56045</v>
      </c>
      <c r="R53" s="312">
        <v>64585</v>
      </c>
      <c r="S53" s="331">
        <v>58254</v>
      </c>
    </row>
    <row r="54" spans="1:20">
      <c r="A54" s="332" t="s">
        <v>523</v>
      </c>
      <c r="B54" s="312">
        <v>1185283</v>
      </c>
      <c r="C54" s="312">
        <v>1306477</v>
      </c>
      <c r="D54" s="312">
        <v>1555295</v>
      </c>
      <c r="E54" s="312">
        <v>1679513</v>
      </c>
      <c r="F54" s="312">
        <v>1782151</v>
      </c>
      <c r="G54" s="312">
        <v>2108559</v>
      </c>
      <c r="H54" s="312">
        <v>2162663</v>
      </c>
      <c r="I54" s="312">
        <v>1860838</v>
      </c>
      <c r="J54" s="312">
        <v>2654786</v>
      </c>
      <c r="K54" s="312">
        <v>2861901</v>
      </c>
      <c r="L54" s="312">
        <v>2602503</v>
      </c>
      <c r="M54" s="312">
        <v>2587734</v>
      </c>
      <c r="N54" s="312">
        <v>2548998</v>
      </c>
      <c r="O54" s="312">
        <v>2591454</v>
      </c>
      <c r="P54" s="312">
        <v>2997883</v>
      </c>
      <c r="Q54" s="312">
        <v>3611158</v>
      </c>
      <c r="R54" s="312">
        <v>2997472</v>
      </c>
      <c r="S54" s="331">
        <v>2431080</v>
      </c>
    </row>
    <row r="55" spans="1:20" ht="22.5">
      <c r="A55" s="333" t="s">
        <v>524</v>
      </c>
      <c r="B55" s="334">
        <v>3469381</v>
      </c>
      <c r="C55" s="334">
        <v>3638205</v>
      </c>
      <c r="D55" s="334">
        <v>3819541</v>
      </c>
      <c r="E55" s="334">
        <v>3841448</v>
      </c>
      <c r="F55" s="334">
        <v>3738684</v>
      </c>
      <c r="G55" s="334">
        <v>4109972</v>
      </c>
      <c r="H55" s="334">
        <v>3736921</v>
      </c>
      <c r="I55" s="334">
        <v>3542282</v>
      </c>
      <c r="J55" s="334">
        <v>4306065</v>
      </c>
      <c r="K55" s="334">
        <v>4336759</v>
      </c>
      <c r="L55" s="334">
        <v>3898019</v>
      </c>
      <c r="M55" s="334">
        <v>3842199</v>
      </c>
      <c r="N55" s="334">
        <v>3961884</v>
      </c>
      <c r="O55" s="334">
        <v>4159198</v>
      </c>
      <c r="P55" s="334">
        <v>4735057</v>
      </c>
      <c r="Q55" s="334">
        <v>5695129</v>
      </c>
      <c r="R55" s="334">
        <v>5303355</v>
      </c>
      <c r="S55" s="335">
        <v>4674081</v>
      </c>
    </row>
    <row r="56" spans="1:20">
      <c r="A56" s="316"/>
      <c r="B56" s="311"/>
      <c r="C56" s="311"/>
      <c r="D56" s="311"/>
      <c r="E56" s="311"/>
      <c r="F56" s="311"/>
      <c r="G56" s="311"/>
      <c r="H56" s="311"/>
      <c r="I56" s="311"/>
      <c r="J56" s="311"/>
      <c r="K56" s="311"/>
      <c r="L56" s="311"/>
      <c r="M56" s="311"/>
      <c r="N56" s="311"/>
      <c r="O56" s="311"/>
      <c r="P56" s="311"/>
      <c r="Q56" s="311"/>
      <c r="R56" s="311"/>
      <c r="S56" s="311"/>
      <c r="T56" s="311"/>
    </row>
    <row r="57" spans="1:20">
      <c r="A57" s="324" t="s">
        <v>674</v>
      </c>
      <c r="B57" s="314"/>
      <c r="C57" s="311"/>
      <c r="D57" s="311"/>
      <c r="E57" s="311"/>
      <c r="F57" s="311"/>
      <c r="G57" s="311"/>
      <c r="H57" s="311"/>
      <c r="I57" s="311"/>
      <c r="J57" s="311"/>
      <c r="K57" s="311"/>
      <c r="L57" s="311"/>
      <c r="M57" s="311"/>
      <c r="N57" s="311"/>
      <c r="O57" s="311"/>
      <c r="P57" s="311"/>
      <c r="Q57" s="311"/>
      <c r="R57" s="311"/>
      <c r="S57" s="311"/>
      <c r="T57" s="31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31</vt:i4>
      </vt:variant>
      <vt:variant>
        <vt:lpstr>Plages nommées</vt:lpstr>
      </vt:variant>
      <vt:variant>
        <vt:i4>1</vt:i4>
      </vt:variant>
    </vt:vector>
  </HeadingPairs>
  <TitlesOfParts>
    <vt:vector size="32" baseType="lpstr">
      <vt:lpstr>Sommaire</vt:lpstr>
      <vt:lpstr>G1.a </vt:lpstr>
      <vt:lpstr>G1.b </vt:lpstr>
      <vt:lpstr>G1-c </vt:lpstr>
      <vt:lpstr>G1-d </vt:lpstr>
      <vt:lpstr>G2.a</vt:lpstr>
      <vt:lpstr>G2.b</vt:lpstr>
      <vt:lpstr>G2.c</vt:lpstr>
      <vt:lpstr>G2.d</vt:lpstr>
      <vt:lpstr>G2.e</vt:lpstr>
      <vt:lpstr>G2.f</vt:lpstr>
      <vt:lpstr>G2.g</vt:lpstr>
      <vt:lpstr>G2.h</vt:lpstr>
      <vt:lpstr>G2.i</vt:lpstr>
      <vt:lpstr>G3.a</vt:lpstr>
      <vt:lpstr>G3.b</vt:lpstr>
      <vt:lpstr>G4.a</vt:lpstr>
      <vt:lpstr>G4.b</vt:lpstr>
      <vt:lpstr>G4.c</vt:lpstr>
      <vt:lpstr>G4.d</vt:lpstr>
      <vt:lpstr>G4.e</vt:lpstr>
      <vt:lpstr>G4.f</vt:lpstr>
      <vt:lpstr>G4.g</vt:lpstr>
      <vt:lpstr>G4.h</vt:lpstr>
      <vt:lpstr>G4.i</vt:lpstr>
      <vt:lpstr>G4.j</vt:lpstr>
      <vt:lpstr>G4.k</vt:lpstr>
      <vt:lpstr>G4.l</vt:lpstr>
      <vt:lpstr>G4.m</vt:lpstr>
      <vt:lpstr>G4.n</vt:lpstr>
      <vt:lpstr>G4.o</vt:lpstr>
      <vt:lpstr>Sommaire!Zone_d_impression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Bilan de la circulation routière en France en 2019</dc:title>
  <dc:subject>Bilan de la circulation</dc:subject>
  <dc:creator>SDES</dc:creator>
  <cp:keywords>transport, compte, rapport, nation, économie, budget, finance, activité, entreprise, emploi, rémunération, externalité, développement durable, marchandise, voyageur, bilan, circulation, consommation, production, dépense, émission, évolution, prix</cp:keywords>
  <cp:lastModifiedBy>Gaël CALLONNEC</cp:lastModifiedBy>
  <dcterms:created xsi:type="dcterms:W3CDTF">2019-01-25T10:59:33Z</dcterms:created>
  <dcterms:modified xsi:type="dcterms:W3CDTF">2023-12-28T13:40:28Z</dcterms:modified>
  <cp:category/>
</cp:coreProperties>
</file>