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data\calibrations\"/>
    </mc:Choice>
  </mc:AlternateContent>
  <xr:revisionPtr revIDLastSave="0" documentId="13_ncr:1_{D9196BA0-3979-4A93-82EC-A05DDBD05F0A}" xr6:coauthVersionLast="47" xr6:coauthVersionMax="47" xr10:uidLastSave="{00000000-0000-0000-0000-000000000000}"/>
  <bookViews>
    <workbookView xWindow="-120" yWindow="-120" windowWidth="29040" windowHeight="15840" activeTab="4" xr2:uid="{0BC0BB6D-2E13-45E2-AEBD-DC70AEB4DC38}"/>
  </bookViews>
  <sheets>
    <sheet name="3ME unités physiques" sheetId="7" r:id="rId1"/>
    <sheet name="3ME unités valeur" sheetId="10" r:id="rId2"/>
    <sheet name="3ME valeur erreur" sheetId="11" r:id="rId3"/>
    <sheet name="3ME unités physiques (2)" sheetId="12" r:id="rId4"/>
    <sheet name="3ME valeur indice" sheetId="13" r:id="rId5"/>
    <sheet name="3ME unités physiques indice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3" l="1"/>
  <c r="J5" i="13"/>
  <c r="J4" i="13"/>
  <c r="K4" i="13"/>
  <c r="B5" i="14"/>
  <c r="B6" i="13"/>
  <c r="B7" i="13"/>
  <c r="B8" i="13"/>
  <c r="E6" i="13"/>
  <c r="H6" i="13"/>
  <c r="I6" i="13"/>
  <c r="E7" i="13"/>
  <c r="H7" i="13"/>
  <c r="H8" i="13" s="1"/>
  <c r="I7" i="13"/>
  <c r="E8" i="13"/>
  <c r="I3" i="14"/>
  <c r="H3" i="14"/>
  <c r="H4" i="14" s="1"/>
  <c r="H5" i="14" s="1"/>
  <c r="E3" i="14"/>
  <c r="E4" i="14" s="1"/>
  <c r="E5" i="14" s="1"/>
  <c r="B3" i="14"/>
  <c r="B4" i="14" s="1"/>
  <c r="P3" i="11"/>
  <c r="K5" i="7"/>
  <c r="I4" i="13"/>
  <c r="I3" i="13"/>
  <c r="H3" i="13"/>
  <c r="H4" i="13" s="1"/>
  <c r="H5" i="13" s="1"/>
  <c r="E3" i="13"/>
  <c r="E4" i="13" s="1"/>
  <c r="E5" i="13" s="1"/>
  <c r="B3" i="13"/>
  <c r="B4" i="13" s="1"/>
  <c r="I3" i="12"/>
  <c r="I4" i="12" s="1"/>
  <c r="H3" i="12"/>
  <c r="H4" i="12" s="1"/>
  <c r="H5" i="12" s="1"/>
  <c r="E3" i="12"/>
  <c r="E4" i="12" s="1"/>
  <c r="E5" i="12" s="1"/>
  <c r="B3" i="12"/>
  <c r="H4" i="11"/>
  <c r="H5" i="11" s="1"/>
  <c r="I3" i="11"/>
  <c r="I4" i="11" s="1"/>
  <c r="H3" i="11"/>
  <c r="E3" i="11"/>
  <c r="E4" i="11" s="1"/>
  <c r="E5" i="11" s="1"/>
  <c r="B3" i="11"/>
  <c r="G5" i="10"/>
  <c r="J5" i="10"/>
  <c r="O5" i="7"/>
  <c r="J4" i="10"/>
  <c r="K4" i="10"/>
  <c r="K3" i="10"/>
  <c r="J3" i="10"/>
  <c r="B4" i="10"/>
  <c r="B5" i="10" s="1"/>
  <c r="I3" i="10"/>
  <c r="I4" i="10" s="1"/>
  <c r="H3" i="10"/>
  <c r="H4" i="10" s="1"/>
  <c r="H5" i="10" s="1"/>
  <c r="E3" i="10"/>
  <c r="E4" i="10" s="1"/>
  <c r="E5" i="10" s="1"/>
  <c r="B3" i="10"/>
  <c r="P3" i="10" s="1"/>
  <c r="K4" i="7"/>
  <c r="K3" i="7"/>
  <c r="J3" i="7"/>
  <c r="I3" i="7"/>
  <c r="I4" i="7" s="1"/>
  <c r="H3" i="7"/>
  <c r="H4" i="7" s="1"/>
  <c r="H5" i="7" s="1"/>
  <c r="E3" i="7"/>
  <c r="E4" i="7" s="1"/>
  <c r="E5" i="7" s="1"/>
  <c r="B3" i="7"/>
  <c r="P3" i="7" s="1"/>
  <c r="J3" i="11" l="1"/>
  <c r="D3" i="11" s="1"/>
  <c r="C3" i="11" s="1"/>
  <c r="P4" i="11" s="1"/>
  <c r="I8" i="13"/>
  <c r="K3" i="14"/>
  <c r="G3" i="14" s="1"/>
  <c r="F3" i="14" s="1"/>
  <c r="N3" i="14" s="1"/>
  <c r="J3" i="14"/>
  <c r="D3" i="14" s="1"/>
  <c r="C3" i="14" s="1"/>
  <c r="I4" i="14"/>
  <c r="P3" i="14"/>
  <c r="B5" i="13"/>
  <c r="I5" i="13"/>
  <c r="P3" i="13"/>
  <c r="J3" i="13"/>
  <c r="D3" i="13" s="1"/>
  <c r="C3" i="13" s="1"/>
  <c r="K3" i="13"/>
  <c r="G3" i="13" s="1"/>
  <c r="F3" i="13" s="1"/>
  <c r="I5" i="12"/>
  <c r="P3" i="12"/>
  <c r="J3" i="12"/>
  <c r="D3" i="12" s="1"/>
  <c r="C3" i="12" s="1"/>
  <c r="B4" i="12"/>
  <c r="K3" i="12"/>
  <c r="G3" i="12" s="1"/>
  <c r="F3" i="12" s="1"/>
  <c r="I5" i="11"/>
  <c r="K3" i="11"/>
  <c r="G3" i="11" s="1"/>
  <c r="F3" i="11" s="1"/>
  <c r="N3" i="11" s="1"/>
  <c r="B4" i="11"/>
  <c r="I5" i="10"/>
  <c r="D3" i="10"/>
  <c r="C3" i="10" s="1"/>
  <c r="G3" i="10"/>
  <c r="F3" i="10" s="1"/>
  <c r="G3" i="7"/>
  <c r="F3" i="7" s="1"/>
  <c r="J4" i="7" s="1"/>
  <c r="D3" i="7"/>
  <c r="C3" i="7" s="1"/>
  <c r="B4" i="7"/>
  <c r="B5" i="7" s="1"/>
  <c r="I5" i="7"/>
  <c r="P4" i="14" l="1"/>
  <c r="M3" i="14"/>
  <c r="O3" i="14" s="1"/>
  <c r="I5" i="14"/>
  <c r="K4" i="14"/>
  <c r="G4" i="14" s="1"/>
  <c r="F4" i="14" s="1"/>
  <c r="J4" i="14"/>
  <c r="D4" i="14" s="1"/>
  <c r="C4" i="14" s="1"/>
  <c r="P4" i="13"/>
  <c r="M3" i="13"/>
  <c r="N3" i="13"/>
  <c r="G4" i="13"/>
  <c r="F4" i="13" s="1"/>
  <c r="D4" i="13"/>
  <c r="C4" i="13" s="1"/>
  <c r="N3" i="12"/>
  <c r="J4" i="12"/>
  <c r="D4" i="12" s="1"/>
  <c r="C4" i="12" s="1"/>
  <c r="P4" i="12"/>
  <c r="M3" i="12"/>
  <c r="K4" i="12"/>
  <c r="G4" i="12" s="1"/>
  <c r="F4" i="12" s="1"/>
  <c r="B5" i="12"/>
  <c r="J4" i="11"/>
  <c r="D4" i="11" s="1"/>
  <c r="C4" i="11" s="1"/>
  <c r="M3" i="11"/>
  <c r="O3" i="11" s="1"/>
  <c r="B5" i="11"/>
  <c r="K4" i="11"/>
  <c r="G4" i="11" s="1"/>
  <c r="F4" i="11" s="1"/>
  <c r="N4" i="11" s="1"/>
  <c r="N3" i="10"/>
  <c r="D4" i="10"/>
  <c r="C4" i="10" s="1"/>
  <c r="P4" i="10"/>
  <c r="M3" i="10"/>
  <c r="O3" i="10" s="1"/>
  <c r="G4" i="10"/>
  <c r="F4" i="10" s="1"/>
  <c r="K5" i="10" s="1"/>
  <c r="N3" i="7"/>
  <c r="G4" i="7"/>
  <c r="F4" i="7" s="1"/>
  <c r="P4" i="7"/>
  <c r="M3" i="7"/>
  <c r="D4" i="7"/>
  <c r="C4" i="7" s="1"/>
  <c r="G5" i="13" l="1"/>
  <c r="F5" i="13" s="1"/>
  <c r="P5" i="11"/>
  <c r="M4" i="14"/>
  <c r="P5" i="14"/>
  <c r="N4" i="14"/>
  <c r="K5" i="14"/>
  <c r="G5" i="14" s="1"/>
  <c r="F5" i="14" s="1"/>
  <c r="N5" i="14" s="1"/>
  <c r="J5" i="14"/>
  <c r="D5" i="14" s="1"/>
  <c r="C5" i="14" s="1"/>
  <c r="M5" i="14" s="1"/>
  <c r="N4" i="13"/>
  <c r="M4" i="13"/>
  <c r="P5" i="13"/>
  <c r="O3" i="13"/>
  <c r="O3" i="12"/>
  <c r="N4" i="12"/>
  <c r="J5" i="12"/>
  <c r="D5" i="12" s="1"/>
  <c r="C5" i="12" s="1"/>
  <c r="M5" i="12" s="1"/>
  <c r="P5" i="12"/>
  <c r="M4" i="12"/>
  <c r="K5" i="12"/>
  <c r="G5" i="12" s="1"/>
  <c r="F5" i="12" s="1"/>
  <c r="N5" i="12" s="1"/>
  <c r="J5" i="11"/>
  <c r="M4" i="11"/>
  <c r="O4" i="11" s="1"/>
  <c r="K5" i="11"/>
  <c r="D5" i="11"/>
  <c r="C5" i="11" s="1"/>
  <c r="M5" i="11" s="1"/>
  <c r="P5" i="10"/>
  <c r="C5" i="10"/>
  <c r="M5" i="10" s="1"/>
  <c r="M4" i="10"/>
  <c r="O4" i="10" s="1"/>
  <c r="F5" i="10"/>
  <c r="N5" i="10" s="1"/>
  <c r="D5" i="10"/>
  <c r="N4" i="10"/>
  <c r="J5" i="7"/>
  <c r="O3" i="7"/>
  <c r="D5" i="7"/>
  <c r="C5" i="7" s="1"/>
  <c r="M5" i="7" s="1"/>
  <c r="G5" i="7"/>
  <c r="F5" i="7" s="1"/>
  <c r="N5" i="7" s="1"/>
  <c r="N4" i="7"/>
  <c r="P5" i="7"/>
  <c r="M4" i="7"/>
  <c r="N5" i="13" l="1"/>
  <c r="G5" i="11"/>
  <c r="F5" i="11" s="1"/>
  <c r="N5" i="11" s="1"/>
  <c r="O5" i="11" s="1"/>
  <c r="O5" i="14"/>
  <c r="O4" i="14"/>
  <c r="O4" i="13"/>
  <c r="O5" i="12"/>
  <c r="D5" i="13"/>
  <c r="C5" i="13" s="1"/>
  <c r="O4" i="12"/>
  <c r="O5" i="10"/>
  <c r="O4" i="7"/>
  <c r="J6" i="13" l="1"/>
  <c r="K6" i="13"/>
  <c r="G6" i="13" s="1"/>
  <c r="F6" i="13" s="1"/>
  <c r="N6" i="13" s="1"/>
  <c r="M5" i="13"/>
  <c r="O5" i="13" s="1"/>
  <c r="D6" i="13"/>
  <c r="C6" i="13" s="1"/>
  <c r="P6" i="13"/>
  <c r="K7" i="13" l="1"/>
  <c r="G7" i="13" s="1"/>
  <c r="F7" i="13" s="1"/>
  <c r="J7" i="13"/>
  <c r="D7" i="13" s="1"/>
  <c r="C7" i="13" s="1"/>
  <c r="P7" i="13"/>
  <c r="M6" i="13"/>
  <c r="O6" i="13" s="1"/>
  <c r="Q6" i="13" s="1"/>
  <c r="K8" i="13" l="1"/>
  <c r="G8" i="13" s="1"/>
  <c r="F8" i="13" s="1"/>
  <c r="N8" i="13" s="1"/>
  <c r="M7" i="13"/>
  <c r="O7" i="13" s="1"/>
  <c r="Q7" i="13" s="1"/>
  <c r="P8" i="13"/>
  <c r="J8" i="13"/>
  <c r="D8" i="13" s="1"/>
  <c r="C8" i="13" s="1"/>
  <c r="M8" i="13" s="1"/>
  <c r="O8" i="13" s="1"/>
  <c r="N7" i="13"/>
  <c r="Q8" i="13" l="1"/>
</calcChain>
</file>

<file path=xl/sharedStrings.xml><?xml version="1.0" encoding="utf-8"?>
<sst xmlns="http://schemas.openxmlformats.org/spreadsheetml/2006/main" count="73" uniqueCount="13">
  <si>
    <t>L</t>
  </si>
  <si>
    <t>CL</t>
  </si>
  <si>
    <t>K</t>
  </si>
  <si>
    <t>CK</t>
  </si>
  <si>
    <t>Y</t>
  </si>
  <si>
    <t>élasticité</t>
  </si>
  <si>
    <t>subst K_L</t>
  </si>
  <si>
    <t>subst _L_K</t>
  </si>
  <si>
    <t>dL</t>
  </si>
  <si>
    <t>dK</t>
  </si>
  <si>
    <t>dlog(K)</t>
  </si>
  <si>
    <t>dlog(L)</t>
  </si>
  <si>
    <t>Si les prix sont en niveau et différent les parts en valeur générent une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</si>
</sst>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6539-56B3-430F-A272-7647AB0EF7C7}">
  <dimension ref="B1:P5"/>
  <sheetViews>
    <sheetView topLeftCell="B1" workbookViewId="0">
      <selection activeCell="E33" sqref="E33"/>
    </sheetView>
  </sheetViews>
  <sheetFormatPr baseColWidth="10" defaultRowHeight="15" x14ac:dyDescent="0.25"/>
  <sheetData>
    <row r="1" spans="2:16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6" x14ac:dyDescent="0.25">
      <c r="B2">
        <v>2100</v>
      </c>
      <c r="C2">
        <v>1000</v>
      </c>
      <c r="E2">
        <v>10</v>
      </c>
      <c r="F2">
        <v>1000</v>
      </c>
      <c r="H2">
        <v>10</v>
      </c>
      <c r="I2">
        <v>0.5</v>
      </c>
    </row>
    <row r="3" spans="2:16" x14ac:dyDescent="0.25">
      <c r="B3">
        <f>B2*1.02</f>
        <v>2142</v>
      </c>
      <c r="C3">
        <f t="shared" ref="C3:C5" si="0">C2*(1+D3)</f>
        <v>1020</v>
      </c>
      <c r="D3" s="1">
        <f>(B3/B2-1)+J3</f>
        <v>2.0000000000000018E-2</v>
      </c>
      <c r="E3">
        <f t="shared" ref="E3:H5" si="1">E2*1.02</f>
        <v>10.199999999999999</v>
      </c>
      <c r="F3">
        <f t="shared" ref="F3:F5" si="2">F2*(1+G3)</f>
        <v>1020</v>
      </c>
      <c r="G3" s="1">
        <f>(B3/B2-1+K3)</f>
        <v>2.0000000000000018E-2</v>
      </c>
      <c r="H3">
        <f t="shared" si="1"/>
        <v>10.199999999999999</v>
      </c>
      <c r="I3">
        <f>I2</f>
        <v>0.5</v>
      </c>
      <c r="J3" s="3">
        <f>-I3*((E3/E2-1)-(H3/H2-1))*F2/(F2+C2)</f>
        <v>0</v>
      </c>
      <c r="K3" s="3">
        <f>-I3*((H3/H2-1)-(E3/E2-1))*C2/(F2+C2)</f>
        <v>0</v>
      </c>
      <c r="L3" s="1"/>
      <c r="M3" s="1">
        <f>C3-C2</f>
        <v>20</v>
      </c>
      <c r="N3">
        <f>F3-F2</f>
        <v>20</v>
      </c>
      <c r="O3" s="1">
        <f>M3+N3</f>
        <v>40</v>
      </c>
      <c r="P3" s="2">
        <f>C2*(B3/B2-1)+F2*(B3/B2-1)</f>
        <v>40.000000000000036</v>
      </c>
    </row>
    <row r="4" spans="2:16" x14ac:dyDescent="0.25">
      <c r="B4">
        <f t="shared" ref="B4:B5" si="3">B3*1.02</f>
        <v>2184.84</v>
      </c>
      <c r="C4">
        <f t="shared" si="0"/>
        <v>1014.9</v>
      </c>
      <c r="D4" s="1">
        <f>(B4/B3-1)+J4</f>
        <v>-5.0000000000000044E-3</v>
      </c>
      <c r="E4">
        <f>E3*1.12</f>
        <v>11.423999999999999</v>
      </c>
      <c r="F4">
        <f t="shared" si="2"/>
        <v>1065.8999999999999</v>
      </c>
      <c r="G4" s="1">
        <f t="shared" ref="G4:G5" si="4">(B4/B3-1+K4)</f>
        <v>4.500000000000004E-2</v>
      </c>
      <c r="H4">
        <f t="shared" si="1"/>
        <v>10.404</v>
      </c>
      <c r="I4">
        <f t="shared" ref="I4:I5" si="5">I3</f>
        <v>0.5</v>
      </c>
      <c r="J4" s="3">
        <f t="shared" ref="J4:J5" si="6">-I4*((E4/E3-1)-(H4/H3-1))*F3/(F3+C3)</f>
        <v>-2.5000000000000022E-2</v>
      </c>
      <c r="K4" s="3">
        <f t="shared" ref="K4:K5" si="7">-I4*((H4/H3-1)-(E4/E3-1))*C3/(F3+C3)</f>
        <v>2.5000000000000022E-2</v>
      </c>
      <c r="L4" s="1"/>
      <c r="M4" s="1">
        <f>C4-C3</f>
        <v>-5.1000000000000227</v>
      </c>
      <c r="N4">
        <f>F4-F3</f>
        <v>45.899999999999864</v>
      </c>
      <c r="O4" s="1">
        <f t="shared" ref="O4:O5" si="8">M4+N4</f>
        <v>40.799999999999841</v>
      </c>
      <c r="P4" s="2">
        <f t="shared" ref="P4:P5" si="9">C3*(B4/B3-1)+F3*(B4/B3-1)</f>
        <v>40.80000000000004</v>
      </c>
    </row>
    <row r="5" spans="2:16" x14ac:dyDescent="0.25">
      <c r="B5">
        <f t="shared" si="3"/>
        <v>2228.5368000000003</v>
      </c>
      <c r="C5">
        <f t="shared" si="0"/>
        <v>1009.203625</v>
      </c>
      <c r="D5" s="1">
        <f>(B5/B4-1)+J5</f>
        <v>-5.612745098039218E-3</v>
      </c>
      <c r="E5">
        <f>E4*1.12</f>
        <v>12.794880000000001</v>
      </c>
      <c r="F5">
        <f t="shared" si="2"/>
        <v>1113.2123749999998</v>
      </c>
      <c r="G5" s="1">
        <f t="shared" si="4"/>
        <v>4.4387254901960826E-2</v>
      </c>
      <c r="H5">
        <f t="shared" si="1"/>
        <v>10.612080000000001</v>
      </c>
      <c r="I5">
        <f t="shared" si="5"/>
        <v>0.5</v>
      </c>
      <c r="J5" s="3">
        <f t="shared" si="6"/>
        <v>-2.5612745098039236E-2</v>
      </c>
      <c r="K5" s="3">
        <f>-I5*((H5/H4-1)-(E5/E4-1))*C4/(F4+C4)</f>
        <v>2.4387254901960809E-2</v>
      </c>
      <c r="L5" s="1"/>
      <c r="M5" s="1">
        <f>C5-C4</f>
        <v>-5.6963749999999891</v>
      </c>
      <c r="N5">
        <f>F5-F4</f>
        <v>47.312374999999975</v>
      </c>
      <c r="O5" s="1">
        <f>M5+N5</f>
        <v>41.615999999999985</v>
      </c>
      <c r="P5" s="2">
        <f t="shared" si="9"/>
        <v>41.616000000000028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F69E-AFD9-46D7-AFFE-B393109E15E8}">
  <dimension ref="B1:P5"/>
  <sheetViews>
    <sheetView topLeftCell="B1" workbookViewId="0">
      <selection activeCell="E2" sqref="E2"/>
    </sheetView>
  </sheetViews>
  <sheetFormatPr baseColWidth="10" defaultRowHeight="15" x14ac:dyDescent="0.25"/>
  <sheetData>
    <row r="1" spans="2:16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6" x14ac:dyDescent="0.25">
      <c r="B2">
        <v>2100</v>
      </c>
      <c r="C2">
        <v>1000</v>
      </c>
      <c r="E2">
        <v>10</v>
      </c>
      <c r="F2">
        <v>1000</v>
      </c>
      <c r="H2">
        <v>10</v>
      </c>
      <c r="I2">
        <v>0.5</v>
      </c>
    </row>
    <row r="3" spans="2:16" x14ac:dyDescent="0.25">
      <c r="B3">
        <f>B2*1.02</f>
        <v>2142</v>
      </c>
      <c r="C3">
        <f t="shared" ref="C3:C5" si="0">C2*(1+D3)</f>
        <v>1020</v>
      </c>
      <c r="D3" s="1">
        <f>(B3/B2-1)+J3</f>
        <v>2.0000000000000018E-2</v>
      </c>
      <c r="E3">
        <f t="shared" ref="E3:H5" si="1">E2*1.02</f>
        <v>10.199999999999999</v>
      </c>
      <c r="F3">
        <f t="shared" ref="F3:F5" si="2">F2*(1+G3)</f>
        <v>1020</v>
      </c>
      <c r="G3" s="1">
        <f>(B3/B2-1+K3)</f>
        <v>2.0000000000000018E-2</v>
      </c>
      <c r="H3">
        <f t="shared" si="1"/>
        <v>10.199999999999999</v>
      </c>
      <c r="I3">
        <f>I2</f>
        <v>0.5</v>
      </c>
      <c r="J3" s="3">
        <f>-I3*((E3/E2-1)-(H3/H2-1))*H2*F2/(H2*F2+E2*C2)</f>
        <v>0</v>
      </c>
      <c r="K3" s="3">
        <f>-I3*((H3/H2-1)-(E3/E2-1))*E2*C2/(H2*F2+E2*C2)</f>
        <v>0</v>
      </c>
      <c r="L3" s="1"/>
      <c r="M3" s="1">
        <f>C3-C2</f>
        <v>20</v>
      </c>
      <c r="N3">
        <f>F3-F2</f>
        <v>20</v>
      </c>
      <c r="O3" s="1">
        <f>M3+N3</f>
        <v>40</v>
      </c>
      <c r="P3" s="2">
        <f>C2*(B3/B2-1)+F2*(B3/B2-1)</f>
        <v>40.000000000000036</v>
      </c>
    </row>
    <row r="4" spans="2:16" x14ac:dyDescent="0.25">
      <c r="B4">
        <f t="shared" ref="B4:B5" si="3">B3*1.02</f>
        <v>2184.84</v>
      </c>
      <c r="C4">
        <f t="shared" si="0"/>
        <v>1014.9</v>
      </c>
      <c r="D4" s="1">
        <f>(B4/B3-1)+J4</f>
        <v>-5.0000000000000079E-3</v>
      </c>
      <c r="E4">
        <f>E3*1.12</f>
        <v>11.423999999999999</v>
      </c>
      <c r="F4">
        <f t="shared" si="2"/>
        <v>1065.8999999999999</v>
      </c>
      <c r="G4" s="1">
        <f t="shared" ref="G4:G5" si="4">(B4/B3-1+K4)</f>
        <v>4.500000000000004E-2</v>
      </c>
      <c r="H4">
        <f t="shared" si="1"/>
        <v>10.404</v>
      </c>
      <c r="I4">
        <f t="shared" ref="I4:I5" si="5">I3</f>
        <v>0.5</v>
      </c>
      <c r="J4" s="3">
        <f>-I4*((E4/E3-1)-(H4/H3-1))*H3*F3/(H3*F3+E3*C3)</f>
        <v>-2.5000000000000026E-2</v>
      </c>
      <c r="K4" s="3">
        <f t="shared" ref="K4:K5" si="6">-I4*((H4/H3-1)-(E4/E3-1))*E3*C3/(H3*F3+E3*C3)</f>
        <v>2.5000000000000026E-2</v>
      </c>
      <c r="L4" s="1"/>
      <c r="M4" s="1">
        <f>C4-C3</f>
        <v>-5.1000000000000227</v>
      </c>
      <c r="N4">
        <f>F4-F3</f>
        <v>45.899999999999864</v>
      </c>
      <c r="O4" s="1">
        <f t="shared" ref="O4:O5" si="7">M4+N4</f>
        <v>40.799999999999841</v>
      </c>
      <c r="P4" s="2">
        <f t="shared" ref="P4:P5" si="8">C3*(B4/B3-1)+F3*(B4/B3-1)</f>
        <v>40.80000000000004</v>
      </c>
    </row>
    <row r="5" spans="2:16" x14ac:dyDescent="0.25">
      <c r="B5">
        <f t="shared" si="3"/>
        <v>2228.5368000000003</v>
      </c>
      <c r="C5">
        <f t="shared" si="0"/>
        <v>1010.3899022611566</v>
      </c>
      <c r="D5" s="1">
        <f>(B5/B4-1)+J5</f>
        <v>-4.4438838691923145E-3</v>
      </c>
      <c r="E5">
        <f>E4*1.12</f>
        <v>12.794880000000001</v>
      </c>
      <c r="F5">
        <f t="shared" si="2"/>
        <v>1114.4582641838279</v>
      </c>
      <c r="G5" s="1">
        <f>(B5/B4-1+K5)</f>
        <v>4.5556116130807726E-2</v>
      </c>
      <c r="H5">
        <f t="shared" si="1"/>
        <v>10.612080000000001</v>
      </c>
      <c r="I5">
        <f t="shared" si="5"/>
        <v>0.5</v>
      </c>
      <c r="J5" s="3">
        <f>-I5*((E5/E4-1)-(H5/H4-1))*H4*F4/(H4*F4+E4*C4)</f>
        <v>-2.4443883869192332E-2</v>
      </c>
      <c r="K5" s="3">
        <f t="shared" si="6"/>
        <v>2.5556116130807709E-2</v>
      </c>
      <c r="L5" s="1"/>
      <c r="M5" s="1">
        <f>C5-C4</f>
        <v>-4.5100977388433421</v>
      </c>
      <c r="N5">
        <f>F5-F4</f>
        <v>48.558264183827987</v>
      </c>
      <c r="O5" s="1">
        <f t="shared" si="7"/>
        <v>44.048166444984645</v>
      </c>
      <c r="P5" s="2">
        <f t="shared" si="8"/>
        <v>41.616000000000028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7E8D-E795-43EC-9968-D648BEA00375}">
  <dimension ref="B1:P9"/>
  <sheetViews>
    <sheetView topLeftCell="B1" workbookViewId="0">
      <selection activeCell="E2" sqref="E2"/>
    </sheetView>
  </sheetViews>
  <sheetFormatPr baseColWidth="10" defaultRowHeight="15" x14ac:dyDescent="0.25"/>
  <sheetData>
    <row r="1" spans="2:16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6" x14ac:dyDescent="0.25">
      <c r="B2">
        <v>2100</v>
      </c>
      <c r="C2">
        <v>100</v>
      </c>
      <c r="E2">
        <v>10</v>
      </c>
      <c r="F2">
        <v>1000</v>
      </c>
      <c r="H2">
        <v>1</v>
      </c>
      <c r="I2">
        <v>0.5</v>
      </c>
    </row>
    <row r="3" spans="2:16" x14ac:dyDescent="0.25">
      <c r="B3">
        <f>B2*1.02</f>
        <v>2142</v>
      </c>
      <c r="C3">
        <f t="shared" ref="C3" si="0">C2*(1+D3)</f>
        <v>101.98026272961798</v>
      </c>
      <c r="D3" s="1">
        <f>(LN(B3)-LN(B2)+J3)</f>
        <v>1.9802627296179869E-2</v>
      </c>
      <c r="E3">
        <f t="shared" ref="E3:H3" si="1">E2*1.02</f>
        <v>10.199999999999999</v>
      </c>
      <c r="F3">
        <f>F2*(1+G3)</f>
        <v>1019.8026272961797</v>
      </c>
      <c r="G3" s="1">
        <f>(LN(B3)-LN(B2)+K3)</f>
        <v>1.980262729617966E-2</v>
      </c>
      <c r="H3">
        <f t="shared" si="1"/>
        <v>1.02</v>
      </c>
      <c r="I3">
        <f>I2</f>
        <v>0.5</v>
      </c>
      <c r="J3" s="1">
        <f>-I3*(LN(E3)-LN(E2)-(LN(H3)-LN(H2)))*H2*F2/(H2*F2+E2*C2)</f>
        <v>1.0234868508263162E-16</v>
      </c>
      <c r="K3" s="1">
        <f>-I3*(LN(H3)-LN(H2)-(LN(E3)-LN(E2)))*E2*C2/(H2*F2+E2*C2)</f>
        <v>-1.0234868508263162E-16</v>
      </c>
      <c r="L3" s="1"/>
      <c r="M3" s="1">
        <f>(C3-C2)</f>
        <v>1.9802627296179764</v>
      </c>
      <c r="N3">
        <f>(F3-F2)</f>
        <v>19.802627296179708</v>
      </c>
      <c r="O3" s="1">
        <f>M3+N3</f>
        <v>21.782890025797684</v>
      </c>
      <c r="P3">
        <f>C2*(B3/B2-1)+F2*(B3/B2-1)</f>
        <v>22.000000000000021</v>
      </c>
    </row>
    <row r="4" spans="2:16" x14ac:dyDescent="0.25">
      <c r="B4">
        <f>B3*1.02</f>
        <v>2184.84</v>
      </c>
      <c r="C4">
        <f>C3*(1+D4)</f>
        <v>101.61528687201678</v>
      </c>
      <c r="D4" s="1">
        <f>(LN(B4)-LN(B3)+J4)</f>
        <v>-3.5788872065261289E-3</v>
      </c>
      <c r="E4">
        <f>E3*1.12</f>
        <v>11.423999999999999</v>
      </c>
      <c r="F4">
        <f t="shared" ref="F4:F5" si="2">F3*(1+G4)</f>
        <v>1063.841928560214</v>
      </c>
      <c r="G4" s="1">
        <f t="shared" ref="G4:G5" si="3">(LN(B4)-LN(B3)+K4)</f>
        <v>4.3184141798885654E-2</v>
      </c>
      <c r="H4">
        <f>H3*1.02</f>
        <v>1.0404</v>
      </c>
      <c r="I4">
        <f>I3</f>
        <v>0.5</v>
      </c>
      <c r="J4" s="1">
        <f t="shared" ref="J4:J5" si="4">-I4*(LN(E4)-LN(E3)-(LN(H4)-LN(H3)))*H3*F3/(H3*F3+E3*C3)</f>
        <v>-2.3381514502705893E-2</v>
      </c>
      <c r="K4" s="1">
        <f t="shared" ref="K4:K5" si="5">-I4*(LN(H4)-LN(H3)-(LN(E4)-LN(E3)))*E3*C3/(H3*F3+E3*C3)</f>
        <v>2.338151450270589E-2</v>
      </c>
      <c r="L4" s="1"/>
      <c r="M4" s="1">
        <f t="shared" ref="M4:M5" si="6">(C4-C3)</f>
        <v>-0.36497585760119478</v>
      </c>
      <c r="N4">
        <f t="shared" ref="N4:N5" si="7">(F4-F3)</f>
        <v>44.039301264034293</v>
      </c>
      <c r="O4" s="1">
        <f t="shared" ref="O4:O5" si="8">M4+N4</f>
        <v>43.674325406433098</v>
      </c>
      <c r="P4">
        <f>C3*(B4/B3-1)+F3*(B4/B3-1)</f>
        <v>22.435657800515976</v>
      </c>
    </row>
    <row r="5" spans="2:16" x14ac:dyDescent="0.25">
      <c r="B5">
        <f>B4*1.02</f>
        <v>2228.5368000000003</v>
      </c>
      <c r="C5">
        <f>C4*(1+D5)</f>
        <v>101.30822827421792</v>
      </c>
      <c r="D5" s="1">
        <f>(LN(B5)-LN(B4)+J5)</f>
        <v>-3.0217756328887145E-3</v>
      </c>
      <c r="E5">
        <f>E4*1.12</f>
        <v>12.794880000000001</v>
      </c>
      <c r="F5">
        <f t="shared" si="2"/>
        <v>1110.3757079056797</v>
      </c>
      <c r="G5" s="1">
        <f>(LN(B5)-LN(B4)+K5)</f>
        <v>4.3741253372523076E-2</v>
      </c>
      <c r="H5">
        <f>H4*1.02</f>
        <v>1.0612079999999999</v>
      </c>
      <c r="I5">
        <f>I4</f>
        <v>0.5</v>
      </c>
      <c r="J5" s="1">
        <f t="shared" si="4"/>
        <v>-2.2824402929068479E-2</v>
      </c>
      <c r="K5" s="1">
        <f t="shared" si="5"/>
        <v>2.3938626076343315E-2</v>
      </c>
      <c r="L5" s="1"/>
      <c r="M5" s="1">
        <f t="shared" si="6"/>
        <v>-0.30705859779885714</v>
      </c>
      <c r="N5">
        <f t="shared" si="7"/>
        <v>46.533779345465746</v>
      </c>
      <c r="O5" s="1">
        <f t="shared" si="8"/>
        <v>46.226720747666889</v>
      </c>
      <c r="P5">
        <f t="shared" ref="P4:P5" si="9">C4*(B5/B4-1)+F4*(B5/B4-1)</f>
        <v>23.309144308644633</v>
      </c>
    </row>
    <row r="9" spans="2:16" x14ac:dyDescent="0.25">
      <c r="B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D570-5A69-4D15-BC26-AD543CD562A8}">
  <dimension ref="B1:P5"/>
  <sheetViews>
    <sheetView topLeftCell="B1" workbookViewId="0">
      <selection activeCell="G14" sqref="G14"/>
    </sheetView>
  </sheetViews>
  <sheetFormatPr baseColWidth="10" defaultRowHeight="15" x14ac:dyDescent="0.25"/>
  <sheetData>
    <row r="1" spans="2:16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6" x14ac:dyDescent="0.25">
      <c r="B2">
        <v>2100</v>
      </c>
      <c r="C2">
        <v>100</v>
      </c>
      <c r="E2">
        <v>8</v>
      </c>
      <c r="F2">
        <v>1000</v>
      </c>
      <c r="H2">
        <v>1</v>
      </c>
      <c r="I2">
        <v>0.5</v>
      </c>
    </row>
    <row r="3" spans="2:16" x14ac:dyDescent="0.25">
      <c r="B3">
        <f>B2*1.02</f>
        <v>2142</v>
      </c>
      <c r="C3">
        <f t="shared" ref="C3:C5" si="0">C2*(1+D3)</f>
        <v>102</v>
      </c>
      <c r="D3" s="1">
        <f>(B3/B2-1)+J3</f>
        <v>2.0000000000000018E-2</v>
      </c>
      <c r="E3">
        <f t="shared" ref="E3:H5" si="1">E2*1.02</f>
        <v>8.16</v>
      </c>
      <c r="F3">
        <f t="shared" ref="F3:F5" si="2">F2*(1+G3)</f>
        <v>1020</v>
      </c>
      <c r="G3" s="1">
        <f>(B3/B2-1+K3)</f>
        <v>2.0000000000000018E-2</v>
      </c>
      <c r="H3">
        <f t="shared" si="1"/>
        <v>1.02</v>
      </c>
      <c r="I3">
        <f>I2</f>
        <v>0.5</v>
      </c>
      <c r="J3" s="3">
        <f>-I3*((E3/E2-1)-(H3/H2-1))*F2/(F2+C2)</f>
        <v>0</v>
      </c>
      <c r="K3" s="3">
        <f>-I3*((H3/H2-1)-(E3/E2-1))*C2/(F2+C2)</f>
        <v>0</v>
      </c>
      <c r="L3" s="1"/>
      <c r="M3" s="1">
        <f>C3-C2</f>
        <v>2</v>
      </c>
      <c r="N3">
        <f>F3-F2</f>
        <v>20</v>
      </c>
      <c r="O3" s="1">
        <f>M3+N3</f>
        <v>22</v>
      </c>
      <c r="P3" s="2">
        <f>C2*(B3/B2-1)+F2*(B3/B2-1)</f>
        <v>22.000000000000021</v>
      </c>
    </row>
    <row r="4" spans="2:16" x14ac:dyDescent="0.25">
      <c r="B4">
        <f t="shared" ref="B4:B5" si="3">B3*1.02</f>
        <v>2184.84</v>
      </c>
      <c r="C4">
        <f t="shared" si="0"/>
        <v>99.403636363636352</v>
      </c>
      <c r="D4" s="1">
        <f>(B4/B3-1)+J4</f>
        <v>-2.5454545454545473E-2</v>
      </c>
      <c r="E4">
        <f>E3*1.12</f>
        <v>9.1392000000000007</v>
      </c>
      <c r="F4">
        <f t="shared" si="2"/>
        <v>1045.0363636363638</v>
      </c>
      <c r="G4" s="1">
        <f t="shared" ref="G4:G5" si="4">(B4/B3-1+K4)</f>
        <v>2.4545454545454568E-2</v>
      </c>
      <c r="H4">
        <f t="shared" si="1"/>
        <v>1.0404</v>
      </c>
      <c r="I4">
        <f t="shared" ref="I4:I5" si="5">I3</f>
        <v>0.5</v>
      </c>
      <c r="J4" s="3">
        <f t="shared" ref="J4:J5" si="6">-I4*((E4/E3-1)-(H4/H3-1))*F3/(F3+C3)</f>
        <v>-4.5454545454545491E-2</v>
      </c>
      <c r="K4" s="3">
        <f t="shared" ref="K4:K5" si="7">-I4*((H4/H3-1)-(E4/E3-1))*C3/(F3+C3)</f>
        <v>4.5454545454545496E-3</v>
      </c>
      <c r="L4" s="1"/>
      <c r="M4" s="1">
        <f>C4-C3</f>
        <v>-2.5963636363636482</v>
      </c>
      <c r="N4">
        <f>F4-F3</f>
        <v>25.036363636363831</v>
      </c>
      <c r="O4" s="1">
        <f t="shared" ref="O4:O5" si="8">M4+N4</f>
        <v>22.440000000000182</v>
      </c>
      <c r="P4" s="2">
        <f t="shared" ref="P4:P5" si="9">C3*(B4/B3-1)+F3*(B4/B3-1)</f>
        <v>22.440000000000023</v>
      </c>
    </row>
    <row r="5" spans="2:16" x14ac:dyDescent="0.25">
      <c r="B5">
        <f t="shared" si="3"/>
        <v>2228.5368000000003</v>
      </c>
      <c r="C5">
        <f t="shared" si="0"/>
        <v>96.853226746806897</v>
      </c>
      <c r="D5" s="1">
        <f>(B5/B4-1)+J5</f>
        <v>-2.5657105817533644E-2</v>
      </c>
      <c r="E5">
        <f>E4*1.12</f>
        <v>10.235904000000001</v>
      </c>
      <c r="F5">
        <f t="shared" si="2"/>
        <v>1070.4755732531933</v>
      </c>
      <c r="G5" s="1">
        <f t="shared" si="4"/>
        <v>2.4342894182466393E-2</v>
      </c>
      <c r="H5">
        <f t="shared" si="1"/>
        <v>1.0612079999999999</v>
      </c>
      <c r="I5">
        <f t="shared" si="5"/>
        <v>0.5</v>
      </c>
      <c r="J5" s="3">
        <f t="shared" si="6"/>
        <v>-4.5657105817533662E-2</v>
      </c>
      <c r="K5" s="3">
        <f t="shared" si="7"/>
        <v>4.342894182466377E-3</v>
      </c>
      <c r="L5" s="1"/>
      <c r="M5" s="1">
        <f>C5-C4</f>
        <v>-2.5504096168294552</v>
      </c>
      <c r="N5">
        <f>F5-F4</f>
        <v>25.43920961682943</v>
      </c>
      <c r="O5" s="1">
        <f>M5+N5</f>
        <v>22.888799999999975</v>
      </c>
      <c r="P5" s="2">
        <f t="shared" si="9"/>
        <v>22.888800000000025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B9A-FD0D-4DAB-A277-A03AFC10FE71}">
  <dimension ref="B1:Q8"/>
  <sheetViews>
    <sheetView tabSelected="1" topLeftCell="B1" workbookViewId="0">
      <selection activeCell="K3" sqref="K3"/>
    </sheetView>
  </sheetViews>
  <sheetFormatPr baseColWidth="10" defaultRowHeight="15" x14ac:dyDescent="0.25"/>
  <sheetData>
    <row r="1" spans="2:17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7" x14ac:dyDescent="0.25">
      <c r="B2">
        <v>2100</v>
      </c>
      <c r="C2">
        <v>100</v>
      </c>
      <c r="E2">
        <v>1</v>
      </c>
      <c r="F2">
        <v>1000</v>
      </c>
      <c r="H2">
        <v>1</v>
      </c>
      <c r="I2">
        <v>0.5</v>
      </c>
    </row>
    <row r="3" spans="2:17" x14ac:dyDescent="0.25">
      <c r="B3">
        <f>B2*1.02</f>
        <v>2142</v>
      </c>
      <c r="C3">
        <f t="shared" ref="C3:C5" si="0">C2*(1+D3)</f>
        <v>102</v>
      </c>
      <c r="D3" s="1">
        <f>(B3/B2-1)+J3</f>
        <v>2.0000000000000018E-2</v>
      </c>
      <c r="E3">
        <f t="shared" ref="E3:H5" si="1">E2*1.02</f>
        <v>1.02</v>
      </c>
      <c r="F3">
        <f t="shared" ref="F3:F5" si="2">F2*(1+G3)</f>
        <v>1020</v>
      </c>
      <c r="G3" s="1">
        <f>(B3/B2-1+K3)</f>
        <v>2.0000000000000018E-2</v>
      </c>
      <c r="H3">
        <f t="shared" si="1"/>
        <v>1.02</v>
      </c>
      <c r="I3">
        <f>I2</f>
        <v>0.5</v>
      </c>
      <c r="J3" s="3">
        <f>-I3*((E3/E2-1)-(H3/H2-1))*H2*F2/(H2*F2+E2*C2)</f>
        <v>0</v>
      </c>
      <c r="K3" s="3">
        <f>-I3*((H3/H2-1)-(E3/E2-1))*E2*C2/(H2*F2+E2*C2)</f>
        <v>0</v>
      </c>
      <c r="L3" s="1"/>
      <c r="M3" s="1">
        <f>C3-C2</f>
        <v>2</v>
      </c>
      <c r="N3">
        <f>F3-F2</f>
        <v>20</v>
      </c>
      <c r="O3" s="1">
        <f>M3+N3</f>
        <v>22</v>
      </c>
      <c r="P3" s="2">
        <f>C2*(B3/B2-1)+F2*(B3/B2-1)</f>
        <v>22.000000000000021</v>
      </c>
    </row>
    <row r="4" spans="2:17" x14ac:dyDescent="0.25">
      <c r="B4">
        <f t="shared" ref="B4:B8" si="3">B3*1.02</f>
        <v>2184.84</v>
      </c>
      <c r="C4">
        <f t="shared" si="0"/>
        <v>99.403636363636352</v>
      </c>
      <c r="D4" s="1">
        <f>(B4/B3-1)+J4</f>
        <v>-2.5454545454545473E-2</v>
      </c>
      <c r="E4">
        <f>E3*1.12</f>
        <v>1.1424000000000001</v>
      </c>
      <c r="F4">
        <f t="shared" si="2"/>
        <v>1045.0363636363638</v>
      </c>
      <c r="G4" s="1">
        <f t="shared" ref="G4:G5" si="4">(B4/B3-1+K4)</f>
        <v>2.4545454545454565E-2</v>
      </c>
      <c r="H4">
        <f t="shared" si="1"/>
        <v>1.0404</v>
      </c>
      <c r="I4">
        <f t="shared" ref="I4:I8" si="5">I3</f>
        <v>0.5</v>
      </c>
      <c r="J4" s="3">
        <f>-I4*((E4/E3-1)-(H4/H3-1))*H3*F3/(H3*F3+E3*C3)</f>
        <v>-4.5454545454545491E-2</v>
      </c>
      <c r="K4" s="3">
        <f t="shared" ref="K4:K5" si="6">-I4*((H4/H3-1)-(E4/E3-1))*E3*C3/(H3*F3+E3*C3)</f>
        <v>4.5454545454545487E-3</v>
      </c>
      <c r="L4" s="1"/>
      <c r="M4" s="1">
        <f>C4-C3</f>
        <v>-2.5963636363636482</v>
      </c>
      <c r="N4">
        <f>F4-F3</f>
        <v>25.036363636363831</v>
      </c>
      <c r="O4" s="1">
        <f t="shared" ref="O4:O5" si="7">M4+N4</f>
        <v>22.440000000000182</v>
      </c>
      <c r="P4" s="2">
        <f t="shared" ref="P4:P5" si="8">C3*(B4/B3-1)+F3*(B4/B3-1)</f>
        <v>22.440000000000023</v>
      </c>
    </row>
    <row r="5" spans="2:17" x14ac:dyDescent="0.25">
      <c r="B5">
        <f t="shared" si="3"/>
        <v>2228.5368000000003</v>
      </c>
      <c r="C5">
        <f>C4*(1+D5)</f>
        <v>96.891547775039939</v>
      </c>
      <c r="D5" s="1">
        <f>(B5/B4-1)+J5</f>
        <v>-2.5271596497805637E-2</v>
      </c>
      <c r="E5">
        <f>E4*1.12</f>
        <v>1.2794880000000002</v>
      </c>
      <c r="F5">
        <f t="shared" si="2"/>
        <v>1070.8784445108297</v>
      </c>
      <c r="G5" s="1">
        <f>(B5/B4-1+K5)</f>
        <v>2.4728403502194407E-2</v>
      </c>
      <c r="H5">
        <f t="shared" si="1"/>
        <v>1.0612079999999999</v>
      </c>
      <c r="I5">
        <f t="shared" si="5"/>
        <v>0.5</v>
      </c>
      <c r="J5" s="3">
        <f>-I5*((E5/E4-1)-(H5/H4-1))*H4*F4/(H4*F4+E4*C4)</f>
        <v>-4.5271596497805655E-2</v>
      </c>
      <c r="K5" s="3">
        <f t="shared" si="6"/>
        <v>4.7284035021943876E-3</v>
      </c>
      <c r="L5" s="1"/>
      <c r="M5" s="1">
        <f>C5-C4</f>
        <v>-2.5120885885964128</v>
      </c>
      <c r="N5">
        <f>F5-F4</f>
        <v>25.842080874465864</v>
      </c>
      <c r="O5" s="1">
        <f t="shared" si="7"/>
        <v>23.329992285869452</v>
      </c>
      <c r="P5" s="2">
        <f t="shared" si="8"/>
        <v>22.888800000000025</v>
      </c>
    </row>
    <row r="6" spans="2:17" x14ac:dyDescent="0.25">
      <c r="B6">
        <f t="shared" si="3"/>
        <v>2273.1075360000004</v>
      </c>
      <c r="C6">
        <f t="shared" ref="C6:C8" si="9">C5*(1+D6)</f>
        <v>94.461310084632686</v>
      </c>
      <c r="D6" s="1">
        <f t="shared" ref="D6:D8" si="10">(B6/B5-1)+J6</f>
        <v>-2.5082040138833389E-2</v>
      </c>
      <c r="E6">
        <f t="shared" ref="E6:E8" si="11">E5*1.12</f>
        <v>1.4330265600000003</v>
      </c>
      <c r="F6">
        <f t="shared" ref="F6:F8" si="12">F5*(1+G6)</f>
        <v>1097.5625506073391</v>
      </c>
      <c r="G6" s="1">
        <f t="shared" ref="G6:G8" si="13">(B6/B5-1+K6)</f>
        <v>2.4917959861166655E-2</v>
      </c>
      <c r="H6">
        <f t="shared" ref="H6:K6" si="14">H5*1.02</f>
        <v>1.08243216</v>
      </c>
      <c r="I6">
        <f t="shared" si="5"/>
        <v>0.5</v>
      </c>
      <c r="J6" s="3">
        <f t="shared" ref="J6:J8" si="15">-I6*((E6/E5-1)-(H6/H5-1))*H5*F5/(H5*F5+E5*C5)</f>
        <v>-4.5082040138833407E-2</v>
      </c>
      <c r="K6" s="3">
        <f t="shared" ref="K6:K8" si="16">-I6*((H6/H5-1)-(E6/E5-1))*E5*C5/(H5*F5+E5*C5)</f>
        <v>4.9179598611666367E-3</v>
      </c>
      <c r="L6" s="1"/>
      <c r="M6" s="1">
        <f t="shared" ref="M6:M8" si="17">C6-C5</f>
        <v>-2.4302376904072531</v>
      </c>
      <c r="N6">
        <f t="shared" ref="N6:N8" si="18">F6-F5</f>
        <v>26.684106096509367</v>
      </c>
      <c r="O6" s="1">
        <f t="shared" ref="O6:O8" si="19">M6+N6</f>
        <v>24.253868406102114</v>
      </c>
      <c r="P6" s="2">
        <f t="shared" ref="P6:P8" si="20">C5*(B6/B5-1)+F5*(B6/B5-1)</f>
        <v>23.355399845717415</v>
      </c>
      <c r="Q6">
        <f>P6/O6</f>
        <v>0.96295565947085571</v>
      </c>
    </row>
    <row r="7" spans="2:17" x14ac:dyDescent="0.25">
      <c r="B7">
        <f t="shared" si="3"/>
        <v>2318.5696867200004</v>
      </c>
      <c r="C7">
        <f t="shared" si="9"/>
        <v>92.110574299904485</v>
      </c>
      <c r="D7" s="1">
        <f t="shared" si="10"/>
        <v>-2.4885699580304919E-2</v>
      </c>
      <c r="E7">
        <f t="shared" si="11"/>
        <v>1.6049897472000005</v>
      </c>
      <c r="F7">
        <f t="shared" si="12"/>
        <v>1125.1270662326988</v>
      </c>
      <c r="G7" s="1">
        <f t="shared" si="13"/>
        <v>2.5114300419695128E-2</v>
      </c>
      <c r="H7">
        <f t="shared" ref="H7:K7" si="21">H6*1.02</f>
        <v>1.1040808032</v>
      </c>
      <c r="I7">
        <f t="shared" si="5"/>
        <v>0.5</v>
      </c>
      <c r="J7" s="3">
        <f t="shared" si="15"/>
        <v>-4.4885699580304937E-2</v>
      </c>
      <c r="K7" s="3">
        <f t="shared" si="16"/>
        <v>5.1143004196951107E-3</v>
      </c>
      <c r="L7" s="1"/>
      <c r="M7" s="1">
        <f t="shared" si="17"/>
        <v>-2.3507357847282009</v>
      </c>
      <c r="N7">
        <f t="shared" si="18"/>
        <v>27.564515625359718</v>
      </c>
      <c r="O7" s="1">
        <f t="shared" si="19"/>
        <v>25.213779840631517</v>
      </c>
      <c r="P7" s="2">
        <f t="shared" si="20"/>
        <v>23.840477213839456</v>
      </c>
      <c r="Q7">
        <f t="shared" ref="Q7:Q8" si="22">P7/O7</f>
        <v>0.94553364725668743</v>
      </c>
    </row>
    <row r="8" spans="2:17" x14ac:dyDescent="0.25">
      <c r="B8">
        <f t="shared" si="3"/>
        <v>2364.9410804544004</v>
      </c>
      <c r="C8">
        <f t="shared" si="9"/>
        <v>89.837064409740933</v>
      </c>
      <c r="D8" s="1">
        <f t="shared" si="10"/>
        <v>-2.4682398383069334E-2</v>
      </c>
      <c r="E8">
        <f t="shared" si="11"/>
        <v>1.7975885168640007</v>
      </c>
      <c r="F8">
        <f t="shared" si="12"/>
        <v>1153.6125850640044</v>
      </c>
      <c r="G8" s="1">
        <f t="shared" si="13"/>
        <v>2.5317601616930717E-2</v>
      </c>
      <c r="H8">
        <f t="shared" ref="H8:K8" si="23">H7*1.02</f>
        <v>1.1261624192640001</v>
      </c>
      <c r="I8">
        <f t="shared" si="5"/>
        <v>0.5</v>
      </c>
      <c r="J8" s="3">
        <f t="shared" si="15"/>
        <v>-4.4682398383069352E-2</v>
      </c>
      <c r="K8" s="3">
        <f t="shared" si="16"/>
        <v>5.3176016169306974E-3</v>
      </c>
      <c r="L8" s="1"/>
      <c r="M8" s="1">
        <f t="shared" si="17"/>
        <v>-2.2735098901635524</v>
      </c>
      <c r="N8">
        <f t="shared" si="18"/>
        <v>28.485518831305626</v>
      </c>
      <c r="O8" s="1">
        <f t="shared" si="19"/>
        <v>26.212008941142074</v>
      </c>
      <c r="P8" s="2">
        <f t="shared" si="20"/>
        <v>24.344752810652089</v>
      </c>
      <c r="Q8">
        <f t="shared" si="22"/>
        <v>0.9287633338336323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111-E712-4212-A30B-1DEFB2BCB3DF}">
  <dimension ref="B1:P5"/>
  <sheetViews>
    <sheetView workbookViewId="0">
      <selection activeCell="H21" sqref="H21"/>
    </sheetView>
  </sheetViews>
  <sheetFormatPr baseColWidth="10" defaultRowHeight="15" x14ac:dyDescent="0.25"/>
  <sheetData>
    <row r="1" spans="2:16" x14ac:dyDescent="0.25">
      <c r="B1" t="s">
        <v>4</v>
      </c>
      <c r="C1" t="s">
        <v>0</v>
      </c>
      <c r="D1" t="s">
        <v>11</v>
      </c>
      <c r="E1" t="s">
        <v>1</v>
      </c>
      <c r="F1" t="s">
        <v>2</v>
      </c>
      <c r="G1" t="s">
        <v>10</v>
      </c>
      <c r="H1" t="s">
        <v>3</v>
      </c>
      <c r="I1" t="s">
        <v>5</v>
      </c>
      <c r="J1" t="s">
        <v>7</v>
      </c>
      <c r="K1" t="s">
        <v>6</v>
      </c>
      <c r="M1" t="s">
        <v>8</v>
      </c>
      <c r="N1" t="s">
        <v>9</v>
      </c>
    </row>
    <row r="2" spans="2:16" x14ac:dyDescent="0.25">
      <c r="B2">
        <v>2100</v>
      </c>
      <c r="C2">
        <v>100</v>
      </c>
      <c r="E2">
        <v>1</v>
      </c>
      <c r="F2">
        <v>1000</v>
      </c>
      <c r="H2">
        <v>1</v>
      </c>
      <c r="I2">
        <v>0.5</v>
      </c>
    </row>
    <row r="3" spans="2:16" x14ac:dyDescent="0.25">
      <c r="B3">
        <f>B2*1.02</f>
        <v>2142</v>
      </c>
      <c r="C3">
        <f t="shared" ref="C3:C5" si="0">C2*(1+D3)</f>
        <v>102</v>
      </c>
      <c r="D3" s="1">
        <f>(B3/B2-1)+J3</f>
        <v>2.0000000000000018E-2</v>
      </c>
      <c r="E3">
        <f t="shared" ref="E3:H5" si="1">E2*1.02</f>
        <v>1.02</v>
      </c>
      <c r="F3">
        <f t="shared" ref="F3:F5" si="2">F2*(1+G3)</f>
        <v>1020</v>
      </c>
      <c r="G3" s="1">
        <f>(B3/B2-1+K3)</f>
        <v>2.0000000000000018E-2</v>
      </c>
      <c r="H3">
        <f t="shared" si="1"/>
        <v>1.02</v>
      </c>
      <c r="I3">
        <f>I2</f>
        <v>0.5</v>
      </c>
      <c r="J3" s="3">
        <f>-I3*((E3/E2-1)-(H3/H2-1))*F2/(F2+C2)</f>
        <v>0</v>
      </c>
      <c r="K3" s="3">
        <f>-I3*((H3/H2-1)-(E3/E2-1))*C2/(F2+C2)</f>
        <v>0</v>
      </c>
      <c r="L3" s="1"/>
      <c r="M3" s="1">
        <f>C3-C2</f>
        <v>2</v>
      </c>
      <c r="N3">
        <f>F3-F2</f>
        <v>20</v>
      </c>
      <c r="O3" s="1">
        <f>M3+N3</f>
        <v>22</v>
      </c>
      <c r="P3" s="2">
        <f>C2*(B3/B2-1)+F2*(B3/B2-1)</f>
        <v>22.000000000000021</v>
      </c>
    </row>
    <row r="4" spans="2:16" x14ac:dyDescent="0.25">
      <c r="B4">
        <f t="shared" ref="B4:B5" si="3">B3*1.02</f>
        <v>2184.84</v>
      </c>
      <c r="C4">
        <f t="shared" si="0"/>
        <v>99.403636363636352</v>
      </c>
      <c r="D4" s="1">
        <f>(B4/B3-1)+J4</f>
        <v>-2.5454545454545473E-2</v>
      </c>
      <c r="E4">
        <f>E3*1.12</f>
        <v>1.1424000000000001</v>
      </c>
      <c r="F4">
        <f t="shared" si="2"/>
        <v>1045.0363636363638</v>
      </c>
      <c r="G4" s="1">
        <f t="shared" ref="G4:G5" si="4">(B4/B3-1+K4)</f>
        <v>2.4545454545454568E-2</v>
      </c>
      <c r="H4">
        <f t="shared" si="1"/>
        <v>1.0404</v>
      </c>
      <c r="I4">
        <f t="shared" ref="I4:I5" si="5">I3</f>
        <v>0.5</v>
      </c>
      <c r="J4" s="3">
        <f t="shared" ref="J4:J5" si="6">-I4*((E4/E3-1)-(H4/H3-1))*F3/(F3+C3)</f>
        <v>-4.5454545454545491E-2</v>
      </c>
      <c r="K4" s="3">
        <f t="shared" ref="K4:K5" si="7">-I4*((H4/H3-1)-(E4/E3-1))*C3/(F3+C3)</f>
        <v>4.5454545454545496E-3</v>
      </c>
      <c r="L4" s="1"/>
      <c r="M4" s="1">
        <f>C4-C3</f>
        <v>-2.5963636363636482</v>
      </c>
      <c r="N4">
        <f>F4-F3</f>
        <v>25.036363636363831</v>
      </c>
      <c r="O4" s="1">
        <f t="shared" ref="O4:O5" si="8">M4+N4</f>
        <v>22.440000000000182</v>
      </c>
      <c r="P4" s="2">
        <f t="shared" ref="P4:P5" si="9">C3*(B4/B3-1)+F3*(B4/B3-1)</f>
        <v>22.440000000000023</v>
      </c>
    </row>
    <row r="5" spans="2:16" x14ac:dyDescent="0.25">
      <c r="B5">
        <f t="shared" si="3"/>
        <v>2228.5368000000003</v>
      </c>
      <c r="C5">
        <f t="shared" si="0"/>
        <v>96.853226746806897</v>
      </c>
      <c r="D5" s="1">
        <f>(B5/B4-1)+J5</f>
        <v>-2.5657105817533644E-2</v>
      </c>
      <c r="E5">
        <f>E4*1.12</f>
        <v>1.2794880000000002</v>
      </c>
      <c r="F5">
        <f t="shared" si="2"/>
        <v>1070.4755732531933</v>
      </c>
      <c r="G5" s="1">
        <f t="shared" si="4"/>
        <v>2.4342894182466393E-2</v>
      </c>
      <c r="H5">
        <f t="shared" si="1"/>
        <v>1.0612079999999999</v>
      </c>
      <c r="I5">
        <f t="shared" si="5"/>
        <v>0.5</v>
      </c>
      <c r="J5" s="3">
        <f t="shared" si="6"/>
        <v>-4.5657105817533662E-2</v>
      </c>
      <c r="K5" s="3">
        <f>-I5*((H5/H4-1)-(E5/E4-1))*C4/(F4+C4)</f>
        <v>4.342894182466377E-3</v>
      </c>
      <c r="L5" s="1"/>
      <c r="M5" s="1">
        <f>C5-C4</f>
        <v>-2.5504096168294552</v>
      </c>
      <c r="N5">
        <f>F5-F4</f>
        <v>25.43920961682943</v>
      </c>
      <c r="O5" s="1">
        <f>M5+N5</f>
        <v>22.888799999999975</v>
      </c>
      <c r="P5" s="2">
        <f t="shared" si="9"/>
        <v>22.888800000000025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3ME unités physiques</vt:lpstr>
      <vt:lpstr>3ME unités valeur</vt:lpstr>
      <vt:lpstr>3ME valeur erreur</vt:lpstr>
      <vt:lpstr>3ME unités physiques (2)</vt:lpstr>
      <vt:lpstr>3ME valeur indice</vt:lpstr>
      <vt:lpstr>3ME unités physiques indice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2023-06-27T12:21:16Z</dcterms:created>
  <dcterms:modified xsi:type="dcterms:W3CDTF">2023-08-10T12:53:39Z</dcterms:modified>
</cp:coreProperties>
</file>