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codeName="ThisWorkbook"/>
  <mc:AlternateContent xmlns:mc="http://schemas.openxmlformats.org/markup-compatibility/2006">
    <mc:Choice Requires="x15">
      <x15ac:absPath xmlns:x15ac="http://schemas.microsoft.com/office/spreadsheetml/2010/11/ac" url="/Users/christopher.cook/Documents/"/>
    </mc:Choice>
  </mc:AlternateContent>
  <xr:revisionPtr revIDLastSave="0" documentId="13_ncr:1_{1A8F76CC-0C63-9446-80B5-B6AE3830CAB4}" xr6:coauthVersionLast="47" xr6:coauthVersionMax="47" xr10:uidLastSave="{00000000-0000-0000-0000-000000000000}"/>
  <bookViews>
    <workbookView xWindow="0" yWindow="680" windowWidth="29040" windowHeight="15840" xr2:uid="{00000000-000D-0000-FFFF-FFFF00000000}"/>
  </bookViews>
  <sheets>
    <sheet name="MAIN" sheetId="1" r:id="rId1"/>
    <sheet name="BY ACCOUNT CODING" sheetId="2" r:id="rId2"/>
    <sheet name="DATA" sheetId="3" r:id="rId3"/>
    <sheet name="Files to import" sheetId="4" state="hidden" r:id="rId4"/>
  </sheets>
  <definedNames>
    <definedName name="_xlnm._FilterDatabase" localSheetId="1" hidden="1">'BY ACCOUNT CODING'!$E$1:$E$68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8" i="2" l="1"/>
  <c r="O68" i="2"/>
  <c r="N68" i="2"/>
  <c r="M68" i="2"/>
  <c r="L68" i="2"/>
  <c r="J68" i="2"/>
  <c r="I68" i="2"/>
  <c r="H68" i="2"/>
  <c r="G68" i="2"/>
  <c r="E68" i="2"/>
  <c r="P67" i="2"/>
  <c r="O67" i="2"/>
  <c r="N67" i="2"/>
  <c r="M67" i="2"/>
  <c r="L67" i="2"/>
  <c r="J67" i="2"/>
  <c r="I67" i="2"/>
  <c r="H67" i="2"/>
  <c r="G67" i="2"/>
  <c r="E67" i="2"/>
  <c r="P66" i="2"/>
  <c r="O66" i="2"/>
  <c r="N66" i="2"/>
  <c r="M66" i="2"/>
  <c r="L66" i="2"/>
  <c r="J66" i="2"/>
  <c r="I66" i="2"/>
  <c r="H66" i="2"/>
  <c r="G66" i="2"/>
  <c r="E66" i="2"/>
  <c r="P65" i="2"/>
  <c r="O65" i="2"/>
  <c r="N65" i="2"/>
  <c r="M65" i="2"/>
  <c r="L65" i="2"/>
  <c r="J65" i="2"/>
  <c r="I65" i="2"/>
  <c r="H65" i="2"/>
  <c r="G65" i="2"/>
  <c r="E65" i="2"/>
  <c r="P64" i="2"/>
  <c r="O64" i="2"/>
  <c r="N64" i="2"/>
  <c r="M64" i="2"/>
  <c r="L64" i="2"/>
  <c r="J64" i="2"/>
  <c r="I64" i="2"/>
  <c r="H64" i="2"/>
  <c r="G64" i="2"/>
  <c r="E64" i="2"/>
  <c r="P63" i="2"/>
  <c r="O63" i="2"/>
  <c r="N63" i="2"/>
  <c r="M63" i="2"/>
  <c r="L63" i="2"/>
  <c r="J63" i="2"/>
  <c r="I63" i="2"/>
  <c r="H63" i="2"/>
  <c r="G63" i="2"/>
  <c r="E63" i="2"/>
  <c r="P62" i="2"/>
  <c r="O62" i="2"/>
  <c r="N62" i="2"/>
  <c r="M62" i="2"/>
  <c r="L62" i="2"/>
  <c r="J62" i="2"/>
  <c r="I62" i="2"/>
  <c r="H62" i="2"/>
  <c r="G62" i="2"/>
  <c r="E62" i="2"/>
  <c r="P61" i="2"/>
  <c r="O61" i="2"/>
  <c r="N61" i="2"/>
  <c r="M61" i="2"/>
  <c r="L61" i="2"/>
  <c r="J61" i="2"/>
  <c r="I61" i="2"/>
  <c r="H61" i="2"/>
  <c r="G61" i="2"/>
  <c r="E61" i="2"/>
  <c r="P60" i="2"/>
  <c r="O60" i="2"/>
  <c r="N60" i="2"/>
  <c r="M60" i="2"/>
  <c r="L60" i="2"/>
  <c r="J60" i="2"/>
  <c r="I60" i="2"/>
  <c r="H60" i="2"/>
  <c r="G60" i="2"/>
  <c r="E60" i="2"/>
  <c r="P59" i="2"/>
  <c r="O59" i="2"/>
  <c r="N59" i="2"/>
  <c r="M59" i="2"/>
  <c r="L59" i="2"/>
  <c r="J59" i="2"/>
  <c r="I59" i="2"/>
  <c r="H59" i="2"/>
  <c r="G59" i="2"/>
  <c r="E59" i="2"/>
  <c r="P58" i="2"/>
  <c r="O58" i="2"/>
  <c r="N58" i="2"/>
  <c r="M58" i="2"/>
  <c r="L58" i="2"/>
  <c r="J58" i="2"/>
  <c r="I58" i="2"/>
  <c r="H58" i="2"/>
  <c r="G58" i="2"/>
  <c r="E58" i="2"/>
  <c r="P57" i="2"/>
  <c r="O57" i="2"/>
  <c r="N57" i="2"/>
  <c r="M57" i="2"/>
  <c r="L57" i="2"/>
  <c r="J57" i="2"/>
  <c r="I57" i="2"/>
  <c r="H57" i="2"/>
  <c r="G57" i="2"/>
  <c r="E57" i="2"/>
  <c r="P56" i="2"/>
  <c r="O56" i="2"/>
  <c r="N56" i="2"/>
  <c r="M56" i="2"/>
  <c r="L56" i="2"/>
  <c r="J56" i="2"/>
  <c r="I56" i="2"/>
  <c r="H56" i="2"/>
  <c r="G56" i="2"/>
  <c r="E56" i="2"/>
  <c r="P55" i="2"/>
  <c r="O55" i="2"/>
  <c r="N55" i="2"/>
  <c r="M55" i="2"/>
  <c r="L55" i="2"/>
  <c r="J55" i="2"/>
  <c r="I55" i="2"/>
  <c r="H55" i="2"/>
  <c r="G55" i="2"/>
  <c r="E55" i="2"/>
  <c r="P54" i="2"/>
  <c r="O54" i="2"/>
  <c r="N54" i="2"/>
  <c r="M54" i="2"/>
  <c r="L54" i="2"/>
  <c r="J54" i="2"/>
  <c r="I54" i="2"/>
  <c r="H54" i="2"/>
  <c r="G54" i="2"/>
  <c r="E54" i="2"/>
  <c r="P53" i="2"/>
  <c r="O53" i="2"/>
  <c r="N53" i="2"/>
  <c r="M53" i="2"/>
  <c r="L53" i="2"/>
  <c r="J53" i="2"/>
  <c r="I53" i="2"/>
  <c r="H53" i="2"/>
  <c r="G53" i="2"/>
  <c r="E53" i="2"/>
  <c r="P52" i="2"/>
  <c r="O52" i="2"/>
  <c r="N52" i="2"/>
  <c r="M52" i="2"/>
  <c r="L52" i="2"/>
  <c r="J52" i="2"/>
  <c r="I52" i="2"/>
  <c r="H52" i="2"/>
  <c r="G52" i="2"/>
  <c r="E52" i="2"/>
  <c r="P51" i="2"/>
  <c r="O51" i="2"/>
  <c r="N51" i="2"/>
  <c r="M51" i="2"/>
  <c r="L51" i="2"/>
  <c r="J51" i="2"/>
  <c r="I51" i="2"/>
  <c r="H51" i="2"/>
  <c r="G51" i="2"/>
  <c r="E51" i="2"/>
  <c r="P50" i="2"/>
  <c r="O50" i="2"/>
  <c r="N50" i="2"/>
  <c r="M50" i="2"/>
  <c r="L50" i="2"/>
  <c r="J50" i="2"/>
  <c r="I50" i="2"/>
  <c r="H50" i="2"/>
  <c r="G50" i="2"/>
  <c r="E50" i="2"/>
  <c r="P49" i="2"/>
  <c r="O49" i="2"/>
  <c r="N49" i="2"/>
  <c r="M49" i="2"/>
  <c r="L49" i="2"/>
  <c r="J49" i="2"/>
  <c r="I49" i="2"/>
  <c r="H49" i="2"/>
  <c r="G49" i="2"/>
  <c r="E49" i="2"/>
  <c r="P48" i="2"/>
  <c r="O48" i="2"/>
  <c r="N48" i="2"/>
  <c r="M48" i="2"/>
  <c r="L48" i="2"/>
  <c r="J48" i="2"/>
  <c r="I48" i="2"/>
  <c r="H48" i="2"/>
  <c r="G48" i="2"/>
  <c r="E48" i="2"/>
  <c r="P47" i="2"/>
  <c r="O47" i="2"/>
  <c r="N47" i="2"/>
  <c r="M47" i="2"/>
  <c r="L47" i="2"/>
  <c r="J47" i="2"/>
  <c r="I47" i="2"/>
  <c r="H47" i="2"/>
  <c r="G47" i="2"/>
  <c r="E47" i="2"/>
  <c r="P46" i="2"/>
  <c r="O46" i="2"/>
  <c r="N46" i="2"/>
  <c r="M46" i="2"/>
  <c r="L46" i="2"/>
  <c r="J46" i="2"/>
  <c r="I46" i="2"/>
  <c r="H46" i="2"/>
  <c r="G46" i="2"/>
  <c r="E46" i="2"/>
  <c r="P45" i="2"/>
  <c r="G24" i="1" s="1"/>
  <c r="O45" i="2"/>
  <c r="F24" i="1" s="1"/>
  <c r="N45" i="2"/>
  <c r="E24" i="1" s="1"/>
  <c r="H24" i="1" s="1"/>
  <c r="M45" i="2"/>
  <c r="C24" i="1" s="1"/>
  <c r="L45" i="2"/>
  <c r="B24" i="1" s="1"/>
  <c r="J45" i="2"/>
  <c r="I45" i="2"/>
  <c r="H45" i="2"/>
  <c r="G45" i="2"/>
  <c r="E45" i="2"/>
  <c r="P44" i="2"/>
  <c r="O44" i="2"/>
  <c r="N44" i="2"/>
  <c r="M44" i="2"/>
  <c r="L44" i="2"/>
  <c r="J44" i="2"/>
  <c r="I44" i="2"/>
  <c r="H44" i="2"/>
  <c r="G44" i="2"/>
  <c r="E44" i="2"/>
  <c r="P43" i="2"/>
  <c r="O43" i="2"/>
  <c r="N43" i="2"/>
  <c r="M43" i="2"/>
  <c r="L43" i="2"/>
  <c r="J43" i="2"/>
  <c r="I43" i="2"/>
  <c r="H43" i="2"/>
  <c r="G43" i="2"/>
  <c r="E43" i="2"/>
  <c r="P42" i="2"/>
  <c r="O42" i="2"/>
  <c r="F23" i="1" s="1"/>
  <c r="N42" i="2"/>
  <c r="E23" i="1" s="1"/>
  <c r="H23" i="1" s="1"/>
  <c r="M42" i="2"/>
  <c r="C23" i="1" s="1"/>
  <c r="L42" i="2"/>
  <c r="B23" i="1" s="1"/>
  <c r="J42" i="2"/>
  <c r="I42" i="2"/>
  <c r="H42" i="2"/>
  <c r="G42" i="2"/>
  <c r="E42" i="2"/>
  <c r="P41" i="2"/>
  <c r="O41" i="2"/>
  <c r="N41" i="2"/>
  <c r="M41" i="2"/>
  <c r="L41" i="2"/>
  <c r="J41" i="2"/>
  <c r="E12" i="1" s="1"/>
  <c r="I41" i="2"/>
  <c r="D12" i="1" s="1"/>
  <c r="H41" i="2"/>
  <c r="C12" i="1" s="1"/>
  <c r="G41" i="2"/>
  <c r="B12" i="1" s="1"/>
  <c r="E41" i="2"/>
  <c r="P40" i="2"/>
  <c r="O40" i="2"/>
  <c r="N40" i="2"/>
  <c r="M40" i="2"/>
  <c r="L40" i="2"/>
  <c r="J40" i="2"/>
  <c r="I40" i="2"/>
  <c r="H40" i="2"/>
  <c r="G40" i="2"/>
  <c r="E40" i="2"/>
  <c r="P39" i="2"/>
  <c r="O39" i="2"/>
  <c r="N39" i="2"/>
  <c r="M39" i="2"/>
  <c r="L39" i="2"/>
  <c r="J39" i="2"/>
  <c r="I39" i="2"/>
  <c r="H39" i="2"/>
  <c r="G39" i="2"/>
  <c r="E39" i="2"/>
  <c r="P38" i="2"/>
  <c r="O38" i="2"/>
  <c r="N38" i="2"/>
  <c r="M38" i="2"/>
  <c r="L38" i="2"/>
  <c r="J38" i="2"/>
  <c r="I38" i="2"/>
  <c r="H38" i="2"/>
  <c r="G38" i="2"/>
  <c r="E38" i="2"/>
  <c r="P37" i="2"/>
  <c r="O37" i="2"/>
  <c r="N37" i="2"/>
  <c r="M37" i="2"/>
  <c r="L37" i="2"/>
  <c r="J37" i="2"/>
  <c r="I37" i="2"/>
  <c r="H37" i="2"/>
  <c r="G37" i="2"/>
  <c r="E37" i="2"/>
  <c r="P36" i="2"/>
  <c r="O36" i="2"/>
  <c r="N36" i="2"/>
  <c r="M36" i="2"/>
  <c r="L36" i="2"/>
  <c r="J36" i="2"/>
  <c r="I36" i="2"/>
  <c r="H36" i="2"/>
  <c r="G36" i="2"/>
  <c r="E36" i="2"/>
  <c r="P35" i="2"/>
  <c r="O35" i="2"/>
  <c r="N35" i="2"/>
  <c r="M35" i="2"/>
  <c r="L35" i="2"/>
  <c r="J35" i="2"/>
  <c r="I35" i="2"/>
  <c r="H35" i="2"/>
  <c r="G35" i="2"/>
  <c r="E35" i="2"/>
  <c r="P34" i="2"/>
  <c r="O34" i="2"/>
  <c r="N34" i="2"/>
  <c r="M34" i="2"/>
  <c r="L34" i="2"/>
  <c r="J34" i="2"/>
  <c r="I34" i="2"/>
  <c r="H34" i="2"/>
  <c r="G34" i="2"/>
  <c r="E34" i="2"/>
  <c r="P33" i="2"/>
  <c r="O33" i="2"/>
  <c r="N33" i="2"/>
  <c r="M33" i="2"/>
  <c r="L33" i="2"/>
  <c r="J33" i="2"/>
  <c r="I33" i="2"/>
  <c r="H33" i="2"/>
  <c r="G33" i="2"/>
  <c r="E33" i="2"/>
  <c r="P32" i="2"/>
  <c r="O32" i="2"/>
  <c r="N32" i="2"/>
  <c r="M32" i="2"/>
  <c r="L32" i="2"/>
  <c r="J32" i="2"/>
  <c r="I32" i="2"/>
  <c r="H32" i="2"/>
  <c r="G32" i="2"/>
  <c r="E32" i="2"/>
  <c r="P31" i="2"/>
  <c r="O31" i="2"/>
  <c r="N31" i="2"/>
  <c r="M31" i="2"/>
  <c r="L31" i="2"/>
  <c r="J31" i="2"/>
  <c r="I31" i="2"/>
  <c r="H31" i="2"/>
  <c r="G31" i="2"/>
  <c r="E31" i="2"/>
  <c r="P30" i="2"/>
  <c r="O30" i="2"/>
  <c r="N30" i="2"/>
  <c r="M30" i="2"/>
  <c r="L30" i="2"/>
  <c r="J30" i="2"/>
  <c r="I30" i="2"/>
  <c r="H30" i="2"/>
  <c r="G30" i="2"/>
  <c r="E30" i="2"/>
  <c r="P29" i="2"/>
  <c r="O29" i="2"/>
  <c r="N29" i="2"/>
  <c r="M29" i="2"/>
  <c r="L29" i="2"/>
  <c r="J29" i="2"/>
  <c r="I29" i="2"/>
  <c r="H29" i="2"/>
  <c r="G29" i="2"/>
  <c r="E29" i="2"/>
  <c r="P28" i="2"/>
  <c r="O28" i="2"/>
  <c r="N28" i="2"/>
  <c r="M28" i="2"/>
  <c r="L28" i="2"/>
  <c r="J28" i="2"/>
  <c r="I28" i="2"/>
  <c r="H28" i="2"/>
  <c r="G28" i="2"/>
  <c r="E28" i="2"/>
  <c r="P27" i="2"/>
  <c r="O27" i="2"/>
  <c r="N27" i="2"/>
  <c r="M27" i="2"/>
  <c r="L27" i="2"/>
  <c r="J27" i="2"/>
  <c r="I27" i="2"/>
  <c r="H27" i="2"/>
  <c r="G27" i="2"/>
  <c r="E27" i="2"/>
  <c r="P26" i="2"/>
  <c r="O26" i="2"/>
  <c r="N26" i="2"/>
  <c r="M26" i="2"/>
  <c r="L26" i="2"/>
  <c r="J26" i="2"/>
  <c r="I26" i="2"/>
  <c r="H26" i="2"/>
  <c r="G26" i="2"/>
  <c r="E26" i="2"/>
  <c r="P25" i="2"/>
  <c r="O25" i="2"/>
  <c r="N25" i="2"/>
  <c r="M25" i="2"/>
  <c r="L25" i="2"/>
  <c r="J25" i="2"/>
  <c r="I25" i="2"/>
  <c r="H25" i="2"/>
  <c r="G25" i="2"/>
  <c r="E25" i="2"/>
  <c r="P24" i="2"/>
  <c r="O24" i="2"/>
  <c r="N24" i="2"/>
  <c r="M24" i="2"/>
  <c r="L24" i="2"/>
  <c r="J24" i="2"/>
  <c r="I24" i="2"/>
  <c r="H24" i="2"/>
  <c r="G24" i="2"/>
  <c r="E24" i="2"/>
  <c r="P23" i="2"/>
  <c r="O23" i="2"/>
  <c r="N23" i="2"/>
  <c r="M23" i="2"/>
  <c r="L23" i="2"/>
  <c r="J23" i="2"/>
  <c r="I23" i="2"/>
  <c r="H23" i="2"/>
  <c r="G23" i="2"/>
  <c r="E23" i="2"/>
  <c r="P22" i="2"/>
  <c r="O22" i="2"/>
  <c r="N22" i="2"/>
  <c r="M22" i="2"/>
  <c r="L22" i="2"/>
  <c r="J22" i="2"/>
  <c r="I22" i="2"/>
  <c r="H22" i="2"/>
  <c r="G22" i="2"/>
  <c r="E22" i="2"/>
  <c r="P21" i="2"/>
  <c r="O21" i="2"/>
  <c r="N21" i="2"/>
  <c r="M21" i="2"/>
  <c r="L21" i="2"/>
  <c r="J21" i="2"/>
  <c r="I21" i="2"/>
  <c r="H21" i="2"/>
  <c r="G21" i="2"/>
  <c r="E21" i="2"/>
  <c r="P20" i="2"/>
  <c r="O20" i="2"/>
  <c r="N20" i="2"/>
  <c r="M20" i="2"/>
  <c r="L20" i="2"/>
  <c r="J20" i="2"/>
  <c r="I20" i="2"/>
  <c r="H20" i="2"/>
  <c r="G20" i="2"/>
  <c r="E20" i="2"/>
  <c r="P19" i="2"/>
  <c r="O19" i="2"/>
  <c r="N19" i="2"/>
  <c r="M19" i="2"/>
  <c r="L19" i="2"/>
  <c r="J19" i="2"/>
  <c r="I19" i="2"/>
  <c r="H19" i="2"/>
  <c r="G19" i="2"/>
  <c r="E19" i="2"/>
  <c r="P18" i="2"/>
  <c r="O18" i="2"/>
  <c r="N18" i="2"/>
  <c r="M18" i="2"/>
  <c r="L18" i="2"/>
  <c r="J18" i="2"/>
  <c r="I18" i="2"/>
  <c r="H18" i="2"/>
  <c r="G18" i="2"/>
  <c r="E18" i="2"/>
  <c r="P17" i="2"/>
  <c r="O17" i="2"/>
  <c r="N17" i="2"/>
  <c r="M17" i="2"/>
  <c r="L17" i="2"/>
  <c r="J17" i="2"/>
  <c r="I17" i="2"/>
  <c r="H17" i="2"/>
  <c r="G17" i="2"/>
  <c r="E17" i="2"/>
  <c r="P16" i="2"/>
  <c r="O16" i="2"/>
  <c r="N16" i="2"/>
  <c r="M16" i="2"/>
  <c r="L16" i="2"/>
  <c r="J16" i="2"/>
  <c r="I16" i="2"/>
  <c r="H16" i="2"/>
  <c r="G16" i="2"/>
  <c r="E16" i="2"/>
  <c r="P15" i="2"/>
  <c r="O15" i="2"/>
  <c r="N15" i="2"/>
  <c r="M15" i="2"/>
  <c r="L15" i="2"/>
  <c r="J15" i="2"/>
  <c r="I15" i="2"/>
  <c r="H15" i="2"/>
  <c r="G15" i="2"/>
  <c r="E15" i="2"/>
  <c r="P14" i="2"/>
  <c r="O14" i="2"/>
  <c r="N14" i="2"/>
  <c r="M14" i="2"/>
  <c r="C22" i="1" s="1"/>
  <c r="L14" i="2"/>
  <c r="B22" i="1" s="1"/>
  <c r="J14" i="2"/>
  <c r="E11" i="1" s="1"/>
  <c r="I14" i="2"/>
  <c r="H14" i="2"/>
  <c r="G14" i="2"/>
  <c r="E14" i="2"/>
  <c r="P13" i="2"/>
  <c r="O13" i="2"/>
  <c r="N13" i="2"/>
  <c r="M13" i="2"/>
  <c r="L13" i="2"/>
  <c r="J13" i="2"/>
  <c r="I13" i="2"/>
  <c r="H13" i="2"/>
  <c r="G13" i="2"/>
  <c r="E13" i="2"/>
  <c r="P12" i="2"/>
  <c r="O12" i="2"/>
  <c r="N12" i="2"/>
  <c r="M12" i="2"/>
  <c r="L12" i="2"/>
  <c r="J12" i="2"/>
  <c r="I12" i="2"/>
  <c r="H12" i="2"/>
  <c r="G12" i="2"/>
  <c r="E12" i="2"/>
  <c r="P11" i="2"/>
  <c r="O11" i="2"/>
  <c r="N11" i="2"/>
  <c r="M11" i="2"/>
  <c r="L11" i="2"/>
  <c r="J11" i="2"/>
  <c r="I11" i="2"/>
  <c r="H11" i="2"/>
  <c r="G11" i="2"/>
  <c r="E11" i="2"/>
  <c r="P10" i="2"/>
  <c r="O10" i="2"/>
  <c r="N10" i="2"/>
  <c r="M10" i="2"/>
  <c r="L10" i="2"/>
  <c r="J10" i="2"/>
  <c r="I10" i="2"/>
  <c r="H10" i="2"/>
  <c r="G10" i="2"/>
  <c r="E10" i="2"/>
  <c r="P9" i="2"/>
  <c r="O9" i="2"/>
  <c r="N9" i="2"/>
  <c r="M9" i="2"/>
  <c r="L9" i="2"/>
  <c r="J9" i="2"/>
  <c r="I9" i="2"/>
  <c r="H9" i="2"/>
  <c r="G9" i="2"/>
  <c r="E9" i="2"/>
  <c r="P8" i="2"/>
  <c r="O8" i="2"/>
  <c r="N8" i="2"/>
  <c r="M8" i="2"/>
  <c r="L8" i="2"/>
  <c r="J8" i="2"/>
  <c r="I8" i="2"/>
  <c r="H8" i="2"/>
  <c r="G8" i="2"/>
  <c r="E8" i="2"/>
  <c r="P7" i="2"/>
  <c r="O7" i="2"/>
  <c r="N7" i="2"/>
  <c r="M7" i="2"/>
  <c r="L7" i="2"/>
  <c r="J7" i="2"/>
  <c r="I7" i="2"/>
  <c r="H7" i="2"/>
  <c r="G7" i="2"/>
  <c r="E7" i="2"/>
  <c r="P6" i="2"/>
  <c r="O6" i="2"/>
  <c r="N6" i="2"/>
  <c r="M6" i="2"/>
  <c r="L6" i="2"/>
  <c r="J6" i="2"/>
  <c r="I6" i="2"/>
  <c r="H6" i="2"/>
  <c r="G6" i="2"/>
  <c r="E6" i="2"/>
  <c r="P5" i="2"/>
  <c r="O5" i="2"/>
  <c r="N5" i="2"/>
  <c r="M5" i="2"/>
  <c r="L5" i="2"/>
  <c r="J5" i="2"/>
  <c r="I5" i="2"/>
  <c r="H5" i="2"/>
  <c r="G5" i="2"/>
  <c r="E5" i="2"/>
  <c r="P4" i="2"/>
  <c r="O4" i="2"/>
  <c r="N4" i="2"/>
  <c r="E21" i="1" s="1"/>
  <c r="M4" i="2"/>
  <c r="C21" i="1" s="1"/>
  <c r="L4" i="2"/>
  <c r="J4" i="2"/>
  <c r="I4" i="2"/>
  <c r="H4" i="2"/>
  <c r="G4" i="2"/>
  <c r="E4" i="2"/>
  <c r="P3" i="2"/>
  <c r="O3" i="2"/>
  <c r="N3" i="2"/>
  <c r="M3" i="2"/>
  <c r="L3" i="2"/>
  <c r="J3" i="2"/>
  <c r="I3" i="2"/>
  <c r="I70" i="2" s="1"/>
  <c r="H3" i="2"/>
  <c r="G3" i="2"/>
  <c r="E3" i="2"/>
  <c r="P2" i="2"/>
  <c r="O2" i="2"/>
  <c r="N2" i="2"/>
  <c r="M2" i="2"/>
  <c r="L2" i="2"/>
  <c r="J2" i="2"/>
  <c r="I2" i="2"/>
  <c r="H2" i="2"/>
  <c r="G2" i="2"/>
  <c r="E2" i="2"/>
  <c r="G25" i="1"/>
  <c r="F25" i="1"/>
  <c r="E25" i="1"/>
  <c r="C25" i="1"/>
  <c r="D25" i="1" s="1"/>
  <c r="B25" i="1"/>
  <c r="G23" i="1"/>
  <c r="B18" i="1"/>
  <c r="E14" i="1"/>
  <c r="D14" i="1"/>
  <c r="C14" i="1"/>
  <c r="B14" i="1"/>
  <c r="B13" i="1"/>
  <c r="B7" i="1"/>
  <c r="E3" i="1"/>
  <c r="E2" i="1"/>
  <c r="E1" i="1"/>
  <c r="C27" i="1" l="1"/>
  <c r="G70" i="2"/>
  <c r="D23" i="1"/>
  <c r="F12" i="1"/>
  <c r="D24" i="1"/>
  <c r="H70" i="2"/>
  <c r="M70" i="2"/>
  <c r="O70" i="2"/>
  <c r="C10" i="1"/>
  <c r="C16" i="1" s="1"/>
  <c r="F22" i="1"/>
  <c r="C13" i="1"/>
  <c r="F13" i="1" s="1"/>
  <c r="B21" i="1"/>
  <c r="B27" i="1" s="1"/>
  <c r="L70" i="2"/>
  <c r="N70" i="2"/>
  <c r="P70" i="2"/>
  <c r="D10" i="1"/>
  <c r="B11" i="1"/>
  <c r="G22" i="1"/>
  <c r="D13" i="1"/>
  <c r="C11" i="1"/>
  <c r="F11" i="1" s="1"/>
  <c r="E13" i="1"/>
  <c r="D22" i="1"/>
  <c r="E70" i="2"/>
  <c r="J70" i="2"/>
  <c r="E10" i="1"/>
  <c r="E16" i="1" s="1"/>
  <c r="F14" i="1"/>
  <c r="H25" i="1"/>
  <c r="B10" i="1"/>
  <c r="F10" i="1" s="1"/>
  <c r="F16" i="1" s="1"/>
  <c r="D11" i="1"/>
  <c r="E22" i="1"/>
  <c r="E27" i="1" s="1"/>
  <c r="H22" i="1"/>
  <c r="G21" i="1"/>
  <c r="G27" i="1" s="1"/>
  <c r="F21" i="1"/>
  <c r="F27" i="1" s="1"/>
  <c r="B16" i="1" l="1"/>
  <c r="D21" i="1"/>
  <c r="D27" i="1" s="1"/>
  <c r="D16" i="1"/>
  <c r="H21" i="1"/>
  <c r="H27" i="1" s="1"/>
  <c r="C18" i="1" s="1"/>
</calcChain>
</file>

<file path=xl/sharedStrings.xml><?xml version="1.0" encoding="utf-8"?>
<sst xmlns="http://schemas.openxmlformats.org/spreadsheetml/2006/main" count="298" uniqueCount="211">
  <si>
    <t>Max invoice date:</t>
  </si>
  <si>
    <t>Min GL Date:</t>
  </si>
  <si>
    <t>Max GL Date:</t>
  </si>
  <si>
    <t>Total late processed</t>
  </si>
  <si>
    <t>SCHEME</t>
  </si>
  <si>
    <t>Total payable to supplier = ZERO</t>
  </si>
  <si>
    <t>Supplier Held</t>
  </si>
  <si>
    <t>Creditors</t>
  </si>
  <si>
    <t>Debtors</t>
  </si>
  <si>
    <t>TOTAL</t>
  </si>
  <si>
    <t>CIVIL REP</t>
  </si>
  <si>
    <t>LEGAL HELP</t>
  </si>
  <si>
    <t>VHCC</t>
  </si>
  <si>
    <t>CRIME HIGHER</t>
  </si>
  <si>
    <t>CRIME LOWER</t>
  </si>
  <si>
    <t>Total</t>
  </si>
  <si>
    <t>Creditor POA adjustments</t>
  </si>
  <si>
    <t>Creditor POA's</t>
  </si>
  <si>
    <t>Creditor Non DISB POA adjustment</t>
  </si>
  <si>
    <t>Creditor POA value</t>
  </si>
  <si>
    <t>Creditor Recouped POA's</t>
  </si>
  <si>
    <t>Creditor Non DISB Recouped POA adjustment</t>
  </si>
  <si>
    <t>Creditor CIVILBILLS and GRADBILLS</t>
  </si>
  <si>
    <t>Creditor Bill Value</t>
  </si>
  <si>
    <t>PURPOSE:</t>
  </si>
  <si>
    <t>This report is used to generate the value of civil representation creditors at the end of the month, which were posted into CIS after the period end and were dated prior to the period end.</t>
  </si>
  <si>
    <t>USER INSTRUCTIONS:</t>
  </si>
  <si>
    <t xml:space="preserve">1) </t>
  </si>
  <si>
    <t>This report should be run on the 4th of the month following the period end, or earlier as required to meet the management accounts timetable</t>
  </si>
  <si>
    <t>2)</t>
  </si>
  <si>
    <t>For the year end accounts the report is run on the 18th April to account for all bills.</t>
  </si>
  <si>
    <t>3)</t>
  </si>
  <si>
    <t>Enter in E2 1 April this will return all payments received before 31 March but paid on or after the 1 April.</t>
  </si>
  <si>
    <t>4)</t>
  </si>
  <si>
    <t xml:space="preserve">For monthly management accounts enter the first of the month that your reporting for.  </t>
  </si>
  <si>
    <t xml:space="preserve">This should return all bills that were paid on or after this date for the previous month.  E.g the 1st of October will present those bills that were incurred in September </t>
  </si>
  <si>
    <t>but were paid on or after October the first.  This means we are always reporting a month in arrears for management accounts purposes.</t>
  </si>
  <si>
    <t>5)</t>
  </si>
  <si>
    <t>You need to be in citrix to run this report.</t>
  </si>
  <si>
    <t>6)</t>
  </si>
  <si>
    <t>Click on the 'Run' macro button</t>
  </si>
  <si>
    <t>7)</t>
  </si>
  <si>
    <t>Save the report with an updated filename for the relevant month (eg "C12 late processed bills_2010March")</t>
  </si>
  <si>
    <t>Acc</t>
  </si>
  <si>
    <t>Scheme</t>
  </si>
  <si>
    <t>Description</t>
  </si>
  <si>
    <t>Creditor POA</t>
  </si>
  <si>
    <t>Creditor Recouped POA</t>
  </si>
  <si>
    <t>-</t>
  </si>
  <si>
    <t>New doc type</t>
  </si>
  <si>
    <t>002A</t>
  </si>
  <si>
    <t>LAW CENTRES FUNDING</t>
  </si>
  <si>
    <t>003</t>
  </si>
  <si>
    <t>Contributions</t>
  </si>
  <si>
    <t>004</t>
  </si>
  <si>
    <t>Costs</t>
  </si>
  <si>
    <t>005</t>
  </si>
  <si>
    <t>Damages</t>
  </si>
  <si>
    <t>007</t>
  </si>
  <si>
    <t>Cash in suspense</t>
  </si>
  <si>
    <t>008</t>
  </si>
  <si>
    <t>CRIME</t>
  </si>
  <si>
    <t>Contributions - criminal</t>
  </si>
  <si>
    <t>009</t>
  </si>
  <si>
    <t>Costs-Criminal (OTHER)</t>
  </si>
  <si>
    <t>009A</t>
  </si>
  <si>
    <t>Costs-CRIME (CDOREC)</t>
  </si>
  <si>
    <t>009B</t>
  </si>
  <si>
    <t>COSTS - RDCO's SIU</t>
  </si>
  <si>
    <t>009C</t>
  </si>
  <si>
    <t>Wasted criminal costs</t>
  </si>
  <si>
    <t>010</t>
  </si>
  <si>
    <t>LA contributions</t>
  </si>
  <si>
    <t>012</t>
  </si>
  <si>
    <t>Costs - la</t>
  </si>
  <si>
    <t>013</t>
  </si>
  <si>
    <t>LA rep - contributions</t>
  </si>
  <si>
    <t>014</t>
  </si>
  <si>
    <t>LA rep costs</t>
  </si>
  <si>
    <t>016</t>
  </si>
  <si>
    <t>Land charge interest</t>
  </si>
  <si>
    <t>017</t>
  </si>
  <si>
    <t>Statutory Charge</t>
  </si>
  <si>
    <t>030A</t>
  </si>
  <si>
    <t>Solicitors &amp; counsel charges</t>
  </si>
  <si>
    <t>030A5</t>
  </si>
  <si>
    <t>Solicitors &amp; counsel charges -Contempt</t>
  </si>
  <si>
    <t>030A6</t>
  </si>
  <si>
    <t>Family Graduated Fees</t>
  </si>
  <si>
    <t>030B</t>
  </si>
  <si>
    <t>Payments on account</t>
  </si>
  <si>
    <t>030D</t>
  </si>
  <si>
    <t>Recoupments</t>
  </si>
  <si>
    <t>030D1</t>
  </si>
  <si>
    <t>Recoupments Debit Note Adjustments</t>
  </si>
  <si>
    <t>030E</t>
  </si>
  <si>
    <t>Mediation</t>
  </si>
  <si>
    <t>030E1</t>
  </si>
  <si>
    <t>Family Representation</t>
  </si>
  <si>
    <t>030F</t>
  </si>
  <si>
    <t>Housing court possession pilot</t>
  </si>
  <si>
    <t>030G</t>
  </si>
  <si>
    <t>Section 6(8)(b) claims</t>
  </si>
  <si>
    <t>030H</t>
  </si>
  <si>
    <t>Family advice integrated network pilot</t>
  </si>
  <si>
    <t>030I</t>
  </si>
  <si>
    <t>Training Contracts - KD</t>
  </si>
  <si>
    <t>030J</t>
  </si>
  <si>
    <t>Accreditation Panel Members CDS</t>
  </si>
  <si>
    <t>030K</t>
  </si>
  <si>
    <t>Accreditation Panel Members CLS</t>
  </si>
  <si>
    <t>030L</t>
  </si>
  <si>
    <t>Accreditation Panel Members IMM</t>
  </si>
  <si>
    <t>030M</t>
  </si>
  <si>
    <t>Bar Imm SMP&amp; Guar Counsel</t>
  </si>
  <si>
    <t>031</t>
  </si>
  <si>
    <t>Disbursements</t>
  </si>
  <si>
    <t>032</t>
  </si>
  <si>
    <t>CUAPs</t>
  </si>
  <si>
    <t>033</t>
  </si>
  <si>
    <t>Refunds</t>
  </si>
  <si>
    <t>034</t>
  </si>
  <si>
    <t>Pre-cert costs</t>
  </si>
  <si>
    <t>035</t>
  </si>
  <si>
    <t>CRIME solicitors' charges</t>
  </si>
  <si>
    <t>036</t>
  </si>
  <si>
    <t>CRIME disbursements</t>
  </si>
  <si>
    <t>036A</t>
  </si>
  <si>
    <t>036B</t>
  </si>
  <si>
    <t>VHCC Funding</t>
  </si>
  <si>
    <t>037</t>
  </si>
  <si>
    <t>LA payments to solicitors</t>
  </si>
  <si>
    <t>037A</t>
  </si>
  <si>
    <t>LA payments to solicitors - CDS</t>
  </si>
  <si>
    <t>037B</t>
  </si>
  <si>
    <t>Lit fees</t>
  </si>
  <si>
    <t>037C</t>
  </si>
  <si>
    <t>038</t>
  </si>
  <si>
    <t>SPAN payments</t>
  </si>
  <si>
    <t>038A</t>
  </si>
  <si>
    <t>SPOCC payments</t>
  </si>
  <si>
    <t>038B</t>
  </si>
  <si>
    <t>PDS</t>
  </si>
  <si>
    <t>038C</t>
  </si>
  <si>
    <t>First assist</t>
  </si>
  <si>
    <t>038D</t>
  </si>
  <si>
    <t>MOD DS receipts/ TOG</t>
  </si>
  <si>
    <t>038E</t>
  </si>
  <si>
    <t>Family Legal Help</t>
  </si>
  <si>
    <t>038F</t>
  </si>
  <si>
    <t>CLACNPAY</t>
  </si>
  <si>
    <t>039</t>
  </si>
  <si>
    <t>La rep payments to solicitors</t>
  </si>
  <si>
    <t>039A</t>
  </si>
  <si>
    <t>La rep payments to solicitors CDS</t>
  </si>
  <si>
    <t>040</t>
  </si>
  <si>
    <t>DS - courts</t>
  </si>
  <si>
    <t>041</t>
  </si>
  <si>
    <t>DS - 24 hour</t>
  </si>
  <si>
    <t>045</t>
  </si>
  <si>
    <t>Law centres &amp; mediation</t>
  </si>
  <si>
    <t>045A</t>
  </si>
  <si>
    <t>Payments to various suppliers</t>
  </si>
  <si>
    <t>045B</t>
  </si>
  <si>
    <t>Methods of delivery</t>
  </si>
  <si>
    <t>045C</t>
  </si>
  <si>
    <t>Methods of delivery - Specialist Support</t>
  </si>
  <si>
    <t>045D</t>
  </si>
  <si>
    <t>Methods of delivery - Telephone Support</t>
  </si>
  <si>
    <t>045F</t>
  </si>
  <si>
    <t>CLS Direct</t>
  </si>
  <si>
    <t>045G</t>
  </si>
  <si>
    <t>CLACNSTART</t>
  </si>
  <si>
    <t>046</t>
  </si>
  <si>
    <t>Prior year grant - admin</t>
  </si>
  <si>
    <t>062</t>
  </si>
  <si>
    <t>035B</t>
  </si>
  <si>
    <t>CLSSUP</t>
  </si>
  <si>
    <t>045H</t>
  </si>
  <si>
    <t>CCMEANS TEST</t>
  </si>
  <si>
    <t>FIRMS_ACC_CODE</t>
  </si>
  <si>
    <t>ACC_ID</t>
  </si>
  <si>
    <t>FIRMS_NAME</t>
  </si>
  <si>
    <t>DATE_RECEIVED</t>
  </si>
  <si>
    <t>DATE_PROCESSED</t>
  </si>
  <si>
    <t>LA_REQ_NO</t>
  </si>
  <si>
    <t>CASE_REFERENCE</t>
  </si>
  <si>
    <t>TRANS_INT_ID</t>
  </si>
  <si>
    <t>TRANS_ID</t>
  </si>
  <si>
    <t>REC_BILL_TYPE</t>
  </si>
  <si>
    <t>DOC_SOURCE</t>
  </si>
  <si>
    <t>DOC_TYPE</t>
  </si>
  <si>
    <t>TLINE_ID</t>
  </si>
  <si>
    <t>LINE_TYPE</t>
  </si>
  <si>
    <t>AMOUNT</t>
  </si>
  <si>
    <t>ACC_CODE</t>
  </si>
  <si>
    <t>HOLD_STATUS</t>
  </si>
  <si>
    <t>CREDITOR_STATUS</t>
  </si>
  <si>
    <t>LOOKUP</t>
  </si>
  <si>
    <t>CRED_POA</t>
  </si>
  <si>
    <t>CRED_NON_DISB_POA_ADJ</t>
  </si>
  <si>
    <t>CRED_REC_POA</t>
  </si>
  <si>
    <t>CRED_NON_DISB_REC_POA_ADJ</t>
  </si>
  <si>
    <t>CRED_BILLS</t>
  </si>
  <si>
    <t>Target sheet name</t>
  </si>
  <si>
    <t>Source folder</t>
  </si>
  <si>
    <t>Source file name</t>
  </si>
  <si>
    <t>Sheet number</t>
  </si>
  <si>
    <t>DATA</t>
  </si>
  <si>
    <t>https://justiceuk.sharepoint.com/:x:/r/sites/FinanceSysReference/Shared%20Documents/General/UsingTextFilesExample/</t>
  </si>
  <si>
    <t>V_LATE_PROCESSED_CIS_CIVIL_REP_DATA_DATA_VIEW.csv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</si>
</sst>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0.00;\(#,##0.00\)"/>
    <numFmt numFmtId="165" formatCode="#,##0_);\(#,##0\);\-\ \ \ \ \ \ \ "/>
    <numFmt numFmtId="166" formatCode="0_)"/>
    <numFmt numFmtId="167" formatCode="dd\-mmm\-yyyy"/>
  </numFmts>
  <fonts count="11"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b/>
      <sz val="8"/>
      <name val="Courier New"/>
      <family val="3"/>
    </font>
    <font>
      <sz val="10"/>
      <name val="Courier New"/>
      <family val="3"/>
    </font>
    <font>
      <b/>
      <sz val="11"/>
      <color theme="1"/>
      <name val="Calibri"/>
      <family val="2"/>
      <scheme val="minor"/>
    </font>
    <font>
      <b/>
      <sz val="10"/>
      <name val="Courier New"/>
      <family val="3"/>
    </font>
    <font>
      <sz val="10"/>
      <color theme="0"/>
      <name val="Arial"/>
      <family val="2"/>
    </font>
    <font>
      <sz val="10"/>
      <color rgb="FFFF0000"/>
      <name val="Arial"/>
      <family val="2"/>
    </font>
  </fonts>
  <fills count="3">
    <fill>
      <patternFill patternType="none"/>
    </fill>
    <fill>
      <patternFill patternType="gray125"/>
    </fill>
    <fill>
      <patternFill patternType="solid">
        <fgColor indexed="42"/>
        <bgColor indexed="64"/>
      </patternFill>
    </fill>
  </fills>
  <borders count="12">
    <border>
      <left/>
      <right/>
      <top/>
      <bottom/>
      <diagonal/>
    </border>
    <border>
      <left/>
      <right/>
      <top/>
      <bottom style="medium">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7">
    <xf numFmtId="0" fontId="0" fillId="0" borderId="0"/>
    <xf numFmtId="43" fontId="3" fillId="0" borderId="0"/>
    <xf numFmtId="44" fontId="3" fillId="0" borderId="0"/>
    <xf numFmtId="0" fontId="3" fillId="0" borderId="0"/>
    <xf numFmtId="0" fontId="2" fillId="0" borderId="0"/>
    <xf numFmtId="0" fontId="2" fillId="0" borderId="0"/>
    <xf numFmtId="0" fontId="2" fillId="0" borderId="0"/>
  </cellStyleXfs>
  <cellXfs count="55">
    <xf numFmtId="0" fontId="0" fillId="0" borderId="0" xfId="0"/>
    <xf numFmtId="1" fontId="0" fillId="0" borderId="0" xfId="0" applyNumberFormat="1"/>
    <xf numFmtId="0" fontId="0" fillId="2" borderId="0" xfId="0" applyFill="1"/>
    <xf numFmtId="0" fontId="0" fillId="2" borderId="1" xfId="0" applyFill="1" applyBorder="1"/>
    <xf numFmtId="1" fontId="0" fillId="2" borderId="1" xfId="0" applyNumberFormat="1" applyFill="1" applyBorder="1"/>
    <xf numFmtId="0" fontId="4" fillId="0" borderId="0" xfId="0" applyFont="1"/>
    <xf numFmtId="164" fontId="6" fillId="0" borderId="3" xfId="1" applyNumberFormat="1" applyFont="1" applyBorder="1"/>
    <xf numFmtId="0" fontId="6" fillId="0" borderId="3" xfId="0" applyFont="1" applyBorder="1"/>
    <xf numFmtId="164" fontId="6" fillId="0" borderId="4" xfId="1" applyNumberFormat="1" applyFont="1" applyBorder="1"/>
    <xf numFmtId="0" fontId="5" fillId="0" borderId="7" xfId="0" applyFont="1" applyBorder="1" applyAlignment="1">
      <alignment wrapText="1"/>
    </xf>
    <xf numFmtId="0" fontId="5" fillId="0" borderId="8" xfId="0" applyFont="1" applyBorder="1" applyAlignment="1">
      <alignment horizontal="center" wrapText="1"/>
    </xf>
    <xf numFmtId="0" fontId="0" fillId="0" borderId="0" xfId="0" applyAlignment="1">
      <alignment wrapText="1"/>
    </xf>
    <xf numFmtId="44" fontId="4" fillId="0" borderId="0" xfId="2" applyFont="1"/>
    <xf numFmtId="0" fontId="3" fillId="0" borderId="0" xfId="0" applyFont="1"/>
    <xf numFmtId="164" fontId="3" fillId="0" borderId="0" xfId="1" applyNumberFormat="1"/>
    <xf numFmtId="0" fontId="4" fillId="0" borderId="9" xfId="0" applyFont="1" applyBorder="1"/>
    <xf numFmtId="0" fontId="4" fillId="0" borderId="9" xfId="0" applyFont="1" applyBorder="1" applyAlignment="1">
      <alignment horizontal="right"/>
    </xf>
    <xf numFmtId="164" fontId="4" fillId="0" borderId="6" xfId="1" applyNumberFormat="1" applyFont="1" applyBorder="1"/>
    <xf numFmtId="0" fontId="4" fillId="0" borderId="6" xfId="0" applyFont="1" applyBorder="1"/>
    <xf numFmtId="8" fontId="4" fillId="0" borderId="6" xfId="0" applyNumberFormat="1" applyFont="1" applyBorder="1" applyAlignment="1">
      <alignment horizontal="right"/>
    </xf>
    <xf numFmtId="8" fontId="4" fillId="0" borderId="6" xfId="1" applyNumberFormat="1" applyFont="1" applyBorder="1" applyAlignment="1">
      <alignment horizontal="right"/>
    </xf>
    <xf numFmtId="164" fontId="4" fillId="0" borderId="9" xfId="1" applyNumberFormat="1" applyFont="1" applyBorder="1" applyAlignment="1">
      <alignment horizontal="left"/>
    </xf>
    <xf numFmtId="8" fontId="4" fillId="0" borderId="9" xfId="0" applyNumberFormat="1" applyFont="1" applyBorder="1" applyAlignment="1">
      <alignment horizontal="right"/>
    </xf>
    <xf numFmtId="164" fontId="4" fillId="0" borderId="9" xfId="1" applyNumberFormat="1" applyFont="1" applyBorder="1" applyAlignment="1">
      <alignment horizontal="right" vertical="center"/>
    </xf>
    <xf numFmtId="8" fontId="4" fillId="0" borderId="0" xfId="0" applyNumberFormat="1" applyFont="1" applyAlignment="1">
      <alignment horizontal="left"/>
    </xf>
    <xf numFmtId="49" fontId="3" fillId="0" borderId="0" xfId="1" applyNumberFormat="1"/>
    <xf numFmtId="8" fontId="3" fillId="0" borderId="0" xfId="0" applyNumberFormat="1" applyFont="1" applyAlignment="1">
      <alignment horizontal="right"/>
    </xf>
    <xf numFmtId="8" fontId="3" fillId="0" borderId="0" xfId="1" applyNumberFormat="1" applyAlignment="1">
      <alignment horizontal="right"/>
    </xf>
    <xf numFmtId="165" fontId="3" fillId="0" borderId="0" xfId="0" applyNumberFormat="1" applyFont="1"/>
    <xf numFmtId="164" fontId="3" fillId="0" borderId="0" xfId="0" applyNumberFormat="1" applyFont="1"/>
    <xf numFmtId="166" fontId="3" fillId="0" borderId="0" xfId="0" quotePrefix="1" applyNumberFormat="1" applyFont="1" applyAlignment="1">
      <alignment horizontal="left"/>
    </xf>
    <xf numFmtId="166" fontId="3" fillId="0" borderId="0" xfId="0" applyNumberFormat="1" applyFont="1" applyAlignment="1">
      <alignment horizontal="left"/>
    </xf>
    <xf numFmtId="0" fontId="3" fillId="0" borderId="0" xfId="0" applyFont="1" applyAlignment="1">
      <alignment horizontal="left"/>
    </xf>
    <xf numFmtId="49" fontId="3" fillId="0" borderId="0" xfId="0" applyNumberFormat="1" applyFont="1"/>
    <xf numFmtId="0" fontId="3" fillId="0" borderId="0" xfId="0" applyFont="1" applyAlignment="1">
      <alignment horizontal="right"/>
    </xf>
    <xf numFmtId="0" fontId="7" fillId="0" borderId="1" xfId="0" applyFont="1" applyBorder="1" applyAlignment="1">
      <alignment vertical="top" wrapText="1"/>
    </xf>
    <xf numFmtId="0" fontId="3" fillId="2" borderId="0" xfId="0" applyFont="1" applyFill="1"/>
    <xf numFmtId="164" fontId="8" fillId="0" borderId="0" xfId="1" applyNumberFormat="1" applyFont="1"/>
    <xf numFmtId="8" fontId="6" fillId="0" borderId="0" xfId="2" applyNumberFormat="1" applyFont="1"/>
    <xf numFmtId="8" fontId="6" fillId="0" borderId="5" xfId="2" applyNumberFormat="1" applyFont="1" applyBorder="1"/>
    <xf numFmtId="8" fontId="0" fillId="0" borderId="0" xfId="0" applyNumberFormat="1"/>
    <xf numFmtId="8" fontId="9" fillId="0" borderId="0" xfId="0" applyNumberFormat="1" applyFont="1"/>
    <xf numFmtId="8" fontId="10" fillId="0" borderId="0" xfId="0" applyNumberFormat="1" applyFont="1"/>
    <xf numFmtId="0" fontId="5" fillId="0" borderId="11" xfId="0" applyFont="1" applyBorder="1" applyAlignment="1">
      <alignment horizontal="center" wrapText="1"/>
    </xf>
    <xf numFmtId="8" fontId="6" fillId="0" borderId="3" xfId="2" applyNumberFormat="1" applyFont="1" applyBorder="1"/>
    <xf numFmtId="8" fontId="6" fillId="0" borderId="4" xfId="2" applyNumberFormat="1" applyFont="1" applyBorder="1"/>
    <xf numFmtId="8" fontId="0" fillId="0" borderId="3" xfId="0" applyNumberFormat="1" applyBorder="1"/>
    <xf numFmtId="0" fontId="0" fillId="0" borderId="3" xfId="0" applyBorder="1"/>
    <xf numFmtId="8" fontId="6" fillId="0" borderId="2" xfId="2" applyNumberFormat="1" applyFont="1" applyBorder="1"/>
    <xf numFmtId="8" fontId="0" fillId="0" borderId="2" xfId="0" applyNumberFormat="1" applyBorder="1"/>
    <xf numFmtId="8" fontId="6" fillId="0" borderId="10" xfId="2" applyNumberFormat="1" applyFont="1" applyBorder="1"/>
    <xf numFmtId="0" fontId="4" fillId="2" borderId="0" xfId="0" applyFont="1" applyFill="1" applyAlignment="1">
      <alignment horizontal="right"/>
    </xf>
    <xf numFmtId="167" fontId="4" fillId="2" borderId="0" xfId="0" applyNumberFormat="1" applyFont="1" applyFill="1" applyAlignment="1">
      <alignment horizontal="left"/>
    </xf>
    <xf numFmtId="0" fontId="7" fillId="0" borderId="9" xfId="6" applyFont="1" applyBorder="1"/>
    <xf numFmtId="0" fontId="1" fillId="0" borderId="0" xfId="6" applyFont="1"/>
  </cellXfs>
  <cellStyles count="7">
    <cellStyle name="Comma" xfId="1" builtinId="3"/>
    <cellStyle name="Currency" xfId="2" builtinId="4"/>
    <cellStyle name="Normal" xfId="0" builtinId="0"/>
    <cellStyle name="Normal 2" xfId="4" xr:uid="{00000000-0005-0000-0000-000004000000}"/>
    <cellStyle name="Normal 2 2" xfId="5" xr:uid="{00000000-0005-0000-0000-000005000000}"/>
    <cellStyle name="Normal 3" xfId="3" xr:uid="{00000000-0005-0000-0000-000003000000}"/>
    <cellStyle name="Normal 3 2" xfId="6" xr:uid="{00000000-0005-0000-0000-000006000000}"/>
  </cellStyles>
  <dxfs count="2">
    <dxf>
      <font>
        <color theme="0"/>
      </font>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43"/>
  <sheetViews>
    <sheetView tabSelected="1" zoomScaleNormal="100" workbookViewId="0">
      <selection activeCell="D14" sqref="D14"/>
    </sheetView>
  </sheetViews>
  <sheetFormatPr baseColWidth="10" defaultColWidth="8.83203125" defaultRowHeight="13" x14ac:dyDescent="0.15"/>
  <cols>
    <col min="1" max="1" width="27.83203125" customWidth="1"/>
    <col min="2" max="4" width="20.6640625" customWidth="1"/>
    <col min="5" max="5" width="20.6640625" style="1" customWidth="1"/>
    <col min="6" max="6" width="20.6640625" customWidth="1"/>
    <col min="7" max="8" width="18.5" bestFit="1" customWidth="1"/>
  </cols>
  <sheetData>
    <row r="1" spans="1:6" x14ac:dyDescent="0.15">
      <c r="A1" s="2"/>
      <c r="B1" s="2"/>
      <c r="C1" s="2"/>
      <c r="D1" s="51" t="s">
        <v>0</v>
      </c>
      <c r="E1" s="52">
        <f>MAX(DATA!D:D)</f>
        <v>0</v>
      </c>
      <c r="F1" s="2"/>
    </row>
    <row r="2" spans="1:6" x14ac:dyDescent="0.15">
      <c r="A2" s="2"/>
      <c r="B2" s="36"/>
      <c r="C2" s="2"/>
      <c r="D2" s="51" t="s">
        <v>1</v>
      </c>
      <c r="E2" s="52">
        <f>MIN(DATA!E:E)</f>
        <v>0</v>
      </c>
      <c r="F2" s="2"/>
    </row>
    <row r="3" spans="1:6" x14ac:dyDescent="0.15">
      <c r="A3" s="2"/>
      <c r="B3" s="36"/>
      <c r="C3" s="2"/>
      <c r="D3" s="51" t="s">
        <v>2</v>
      </c>
      <c r="E3" s="52">
        <f>MAX(DATA!E:E)</f>
        <v>0</v>
      </c>
      <c r="F3" s="2"/>
    </row>
    <row r="4" spans="1:6" ht="14" customHeight="1" thickBot="1" x14ac:dyDescent="0.2">
      <c r="A4" s="3"/>
      <c r="B4" s="3"/>
      <c r="C4" s="3"/>
      <c r="D4" s="3"/>
      <c r="E4" s="4"/>
      <c r="F4" s="3"/>
    </row>
    <row r="7" spans="1:6" x14ac:dyDescent="0.15">
      <c r="A7" s="5" t="s">
        <v>3</v>
      </c>
      <c r="B7" s="12">
        <f>ROUND(SUM(DATA!P:P),2)</f>
        <v>0</v>
      </c>
    </row>
    <row r="9" spans="1:6" s="11" customFormat="1" ht="25" customHeight="1" thickBot="1" x14ac:dyDescent="0.2">
      <c r="A9" s="9" t="s">
        <v>4</v>
      </c>
      <c r="B9" s="10" t="s">
        <v>5</v>
      </c>
      <c r="C9" s="10" t="s">
        <v>6</v>
      </c>
      <c r="D9" s="10" t="s">
        <v>7</v>
      </c>
      <c r="E9" s="10" t="s">
        <v>8</v>
      </c>
      <c r="F9" s="43" t="s">
        <v>9</v>
      </c>
    </row>
    <row r="10" spans="1:6" ht="14" customHeight="1" x14ac:dyDescent="0.2">
      <c r="A10" s="6" t="s">
        <v>10</v>
      </c>
      <c r="B10" s="38">
        <f>SUMIF('BY ACCOUNT CODING'!$B:$B,$A10,'BY ACCOUNT CODING'!G:G)</f>
        <v>0</v>
      </c>
      <c r="C10" s="38">
        <f>SUMIF('BY ACCOUNT CODING'!$B:$B,$A10,'BY ACCOUNT CODING'!H:H)</f>
        <v>0</v>
      </c>
      <c r="D10" s="38">
        <f>SUMIF('BY ACCOUNT CODING'!$B:$B,$A10,'BY ACCOUNT CODING'!I:I)</f>
        <v>0</v>
      </c>
      <c r="E10" s="38">
        <f>SUMIF('BY ACCOUNT CODING'!$B:$B,$A10,'BY ACCOUNT CODING'!J:J)</f>
        <v>0</v>
      </c>
      <c r="F10" s="44">
        <f>SUM(B10:E10)</f>
        <v>0</v>
      </c>
    </row>
    <row r="11" spans="1:6" ht="14" customHeight="1" x14ac:dyDescent="0.2">
      <c r="A11" s="6" t="s">
        <v>11</v>
      </c>
      <c r="B11" s="38">
        <f>SUMIF('BY ACCOUNT CODING'!$B:$B,$A11,'BY ACCOUNT CODING'!G:G)</f>
        <v>0</v>
      </c>
      <c r="C11" s="38">
        <f>SUMIF('BY ACCOUNT CODING'!$B:$B,$A11,'BY ACCOUNT CODING'!H:H)</f>
        <v>0</v>
      </c>
      <c r="D11" s="38">
        <f>SUMIF('BY ACCOUNT CODING'!$B:$B,$A11,'BY ACCOUNT CODING'!I:I)</f>
        <v>0</v>
      </c>
      <c r="E11" s="38">
        <f>SUMIF('BY ACCOUNT CODING'!$B:$B,$A11,'BY ACCOUNT CODING'!J:J)</f>
        <v>0</v>
      </c>
      <c r="F11" s="44">
        <f>SUM(B11:E11)</f>
        <v>0</v>
      </c>
    </row>
    <row r="12" spans="1:6" ht="14" customHeight="1" x14ac:dyDescent="0.2">
      <c r="A12" s="6" t="s">
        <v>12</v>
      </c>
      <c r="B12" s="38">
        <f>SUMIF('BY ACCOUNT CODING'!$B:$B,$A12,'BY ACCOUNT CODING'!G:G)</f>
        <v>0</v>
      </c>
      <c r="C12" s="38">
        <f>SUMIF('BY ACCOUNT CODING'!$B:$B,$A12,'BY ACCOUNT CODING'!H:H)</f>
        <v>0</v>
      </c>
      <c r="D12" s="38">
        <f>SUMIF('BY ACCOUNT CODING'!$B:$B,$A12,'BY ACCOUNT CODING'!I:I)</f>
        <v>0</v>
      </c>
      <c r="E12" s="38">
        <f>SUMIF('BY ACCOUNT CODING'!$B:$B,$A12,'BY ACCOUNT CODING'!J:J)</f>
        <v>0</v>
      </c>
      <c r="F12" s="44">
        <f>SUM(B12:E12)</f>
        <v>0</v>
      </c>
    </row>
    <row r="13" spans="1:6" ht="14" customHeight="1" x14ac:dyDescent="0.2">
      <c r="A13" s="6" t="s">
        <v>13</v>
      </c>
      <c r="B13" s="38">
        <f>SUMIF('BY ACCOUNT CODING'!$B:$B,$A13,'BY ACCOUNT CODING'!G:G)</f>
        <v>0</v>
      </c>
      <c r="C13" s="38">
        <f>SUMIF('BY ACCOUNT CODING'!$B:$B,$A13,'BY ACCOUNT CODING'!H:H)</f>
        <v>0</v>
      </c>
      <c r="D13" s="38">
        <f>SUMIF('BY ACCOUNT CODING'!$B:$B,$A13,'BY ACCOUNT CODING'!I:I)</f>
        <v>0</v>
      </c>
      <c r="E13" s="38">
        <f>SUMIF('BY ACCOUNT CODING'!$B:$B,$A13,'BY ACCOUNT CODING'!J:J)</f>
        <v>0</v>
      </c>
      <c r="F13" s="44">
        <f>SUM(B13:E13)</f>
        <v>0</v>
      </c>
    </row>
    <row r="14" spans="1:6" ht="14" customHeight="1" x14ac:dyDescent="0.2">
      <c r="A14" s="6" t="s">
        <v>14</v>
      </c>
      <c r="B14" s="38">
        <f>SUMIF('BY ACCOUNT CODING'!$B:$B,$A14,'BY ACCOUNT CODING'!G:G)</f>
        <v>0</v>
      </c>
      <c r="C14" s="38">
        <f>SUMIF('BY ACCOUNT CODING'!$B:$B,$A14,'BY ACCOUNT CODING'!H:H)</f>
        <v>0</v>
      </c>
      <c r="D14" s="38">
        <f>SUMIF('BY ACCOUNT CODING'!$B:$B,$A14,'BY ACCOUNT CODING'!I:I)</f>
        <v>0</v>
      </c>
      <c r="E14" s="38">
        <f>SUMIF('BY ACCOUNT CODING'!$B:$B,$A14,'BY ACCOUNT CODING'!J:J)</f>
        <v>0</v>
      </c>
      <c r="F14" s="44">
        <f>SUM(B14:E14)</f>
        <v>0</v>
      </c>
    </row>
    <row r="15" spans="1:6" ht="14" customHeight="1" x14ac:dyDescent="0.2">
      <c r="A15" s="7"/>
      <c r="B15" s="38"/>
      <c r="C15" s="38"/>
      <c r="D15" s="38"/>
      <c r="E15" s="38"/>
      <c r="F15" s="44"/>
    </row>
    <row r="16" spans="1:6" ht="14" customHeight="1" x14ac:dyDescent="0.2">
      <c r="A16" s="8" t="s">
        <v>15</v>
      </c>
      <c r="B16" s="39">
        <f>SUM(B10:B15)</f>
        <v>0</v>
      </c>
      <c r="C16" s="39">
        <f>SUM(C10:C15)</f>
        <v>0</v>
      </c>
      <c r="D16" s="39">
        <f>SUM(D10:D15)</f>
        <v>0</v>
      </c>
      <c r="E16" s="39">
        <f>SUM(E10:E15)</f>
        <v>0</v>
      </c>
      <c r="F16" s="45">
        <f>ROUND(SUM(F10:F15),2)</f>
        <v>0</v>
      </c>
    </row>
    <row r="18" spans="1:8" ht="14" customHeight="1" x14ac:dyDescent="0.2">
      <c r="A18" s="37" t="s">
        <v>16</v>
      </c>
      <c r="B18" s="42">
        <f>ROUND(SUM(DATA!V:Z),1)</f>
        <v>0</v>
      </c>
      <c r="C18" s="41">
        <f>ROUND(D27+H27,1)</f>
        <v>0</v>
      </c>
      <c r="D18" s="40"/>
      <c r="E18" s="40"/>
      <c r="F18" s="40"/>
    </row>
    <row r="19" spans="1:8" x14ac:dyDescent="0.15">
      <c r="B19" s="40"/>
      <c r="C19" s="40"/>
      <c r="D19" s="40"/>
      <c r="E19" s="40"/>
      <c r="F19" s="40"/>
    </row>
    <row r="20" spans="1:8" ht="25" customHeight="1" thickBot="1" x14ac:dyDescent="0.2">
      <c r="A20" s="9" t="s">
        <v>4</v>
      </c>
      <c r="B20" s="10" t="s">
        <v>17</v>
      </c>
      <c r="C20" s="10" t="s">
        <v>18</v>
      </c>
      <c r="D20" s="43" t="s">
        <v>19</v>
      </c>
      <c r="E20" s="10" t="s">
        <v>20</v>
      </c>
      <c r="F20" s="10" t="s">
        <v>21</v>
      </c>
      <c r="G20" s="10" t="s">
        <v>22</v>
      </c>
      <c r="H20" s="43" t="s">
        <v>23</v>
      </c>
    </row>
    <row r="21" spans="1:8" ht="14" customHeight="1" x14ac:dyDescent="0.2">
      <c r="A21" s="6" t="s">
        <v>10</v>
      </c>
      <c r="B21" s="38">
        <f>SUMIF('BY ACCOUNT CODING'!$B:$B,$A21,'BY ACCOUNT CODING'!L:L)</f>
        <v>0</v>
      </c>
      <c r="C21" s="38">
        <f>SUMIF('BY ACCOUNT CODING'!$B:$B,$A21,'BY ACCOUNT CODING'!M:M)</f>
        <v>0</v>
      </c>
      <c r="D21" s="48">
        <f>B21+C21</f>
        <v>0</v>
      </c>
      <c r="E21" s="38">
        <f>SUMIF('BY ACCOUNT CODING'!$B:$B,$A21,'BY ACCOUNT CODING'!N:N)</f>
        <v>0</v>
      </c>
      <c r="F21" s="38">
        <f>SUMIF('BY ACCOUNT CODING'!$B:$B,$A21,'BY ACCOUNT CODING'!O:O)</f>
        <v>0</v>
      </c>
      <c r="G21" s="38">
        <f>SUMIF('BY ACCOUNT CODING'!$B:$B,$A21,'BY ACCOUNT CODING'!P:P)</f>
        <v>0</v>
      </c>
      <c r="H21" s="46">
        <f>E21+F21+G21</f>
        <v>0</v>
      </c>
    </row>
    <row r="22" spans="1:8" ht="14" customHeight="1" x14ac:dyDescent="0.2">
      <c r="A22" s="6" t="s">
        <v>11</v>
      </c>
      <c r="B22" s="38">
        <f>SUMIF('BY ACCOUNT CODING'!$B:$B,$A22,'BY ACCOUNT CODING'!L:L)</f>
        <v>0</v>
      </c>
      <c r="C22" s="38">
        <f>SUMIF('BY ACCOUNT CODING'!$B:$B,$A22,'BY ACCOUNT CODING'!M:M)</f>
        <v>0</v>
      </c>
      <c r="D22" s="48">
        <f>B22+C22</f>
        <v>0</v>
      </c>
      <c r="E22" s="38">
        <f>SUMIF('BY ACCOUNT CODING'!$B:$B,$A22,'BY ACCOUNT CODING'!N:N)</f>
        <v>0</v>
      </c>
      <c r="F22" s="38">
        <f>SUMIF('BY ACCOUNT CODING'!$B:$B,$A22,'BY ACCOUNT CODING'!O:O)</f>
        <v>0</v>
      </c>
      <c r="G22" s="38">
        <f>SUMIF('BY ACCOUNT CODING'!$B:$B,$A22,'BY ACCOUNT CODING'!P:P)</f>
        <v>0</v>
      </c>
      <c r="H22" s="46">
        <f>E22+F22+G22</f>
        <v>0</v>
      </c>
    </row>
    <row r="23" spans="1:8" ht="14" customHeight="1" x14ac:dyDescent="0.2">
      <c r="A23" s="6" t="s">
        <v>12</v>
      </c>
      <c r="B23" s="38">
        <f>SUMIF('BY ACCOUNT CODING'!$B:$B,$A23,'BY ACCOUNT CODING'!L:L)</f>
        <v>0</v>
      </c>
      <c r="C23" s="38">
        <f>SUMIF('BY ACCOUNT CODING'!$B:$B,$A23,'BY ACCOUNT CODING'!M:M)</f>
        <v>0</v>
      </c>
      <c r="D23" s="48">
        <f>B23+C23</f>
        <v>0</v>
      </c>
      <c r="E23" s="38">
        <f>SUMIF('BY ACCOUNT CODING'!$B:$B,$A23,'BY ACCOUNT CODING'!N:N)</f>
        <v>0</v>
      </c>
      <c r="F23" s="38">
        <f>SUMIF('BY ACCOUNT CODING'!$B:$B,$A23,'BY ACCOUNT CODING'!O:O)</f>
        <v>0</v>
      </c>
      <c r="G23" s="38">
        <f>SUMIF('BY ACCOUNT CODING'!$B:$B,$A23,'BY ACCOUNT CODING'!P:P)</f>
        <v>0</v>
      </c>
      <c r="H23" s="46">
        <f>E23+F23+G23</f>
        <v>0</v>
      </c>
    </row>
    <row r="24" spans="1:8" ht="14" customHeight="1" x14ac:dyDescent="0.2">
      <c r="A24" s="6" t="s">
        <v>13</v>
      </c>
      <c r="B24" s="38">
        <f>SUMIF('BY ACCOUNT CODING'!$B:$B,$A24,'BY ACCOUNT CODING'!L:L)</f>
        <v>0</v>
      </c>
      <c r="C24" s="38">
        <f>SUMIF('BY ACCOUNT CODING'!$B:$B,$A24,'BY ACCOUNT CODING'!M:M)</f>
        <v>0</v>
      </c>
      <c r="D24" s="48">
        <f>B24+C24</f>
        <v>0</v>
      </c>
      <c r="E24" s="38">
        <f>SUMIF('BY ACCOUNT CODING'!$B:$B,$A24,'BY ACCOUNT CODING'!N:N)</f>
        <v>0</v>
      </c>
      <c r="F24" s="38">
        <f>SUMIF('BY ACCOUNT CODING'!$B:$B,$A24,'BY ACCOUNT CODING'!O:O)</f>
        <v>0</v>
      </c>
      <c r="G24" s="38">
        <f>SUMIF('BY ACCOUNT CODING'!$B:$B,$A24,'BY ACCOUNT CODING'!P:P)</f>
        <v>0</v>
      </c>
      <c r="H24" s="46">
        <f>E24+F24+G24</f>
        <v>0</v>
      </c>
    </row>
    <row r="25" spans="1:8" ht="14" customHeight="1" x14ac:dyDescent="0.2">
      <c r="A25" s="6" t="s">
        <v>14</v>
      </c>
      <c r="B25" s="38">
        <f>SUMIF('BY ACCOUNT CODING'!$B:$B,$A25,'BY ACCOUNT CODING'!L:L)</f>
        <v>0</v>
      </c>
      <c r="C25" s="38">
        <f>SUMIF('BY ACCOUNT CODING'!$B:$B,$A25,'BY ACCOUNT CODING'!M:M)</f>
        <v>0</v>
      </c>
      <c r="D25" s="48">
        <f>B25+C25</f>
        <v>0</v>
      </c>
      <c r="E25" s="38">
        <f>SUMIF('BY ACCOUNT CODING'!$B:$B,$A25,'BY ACCOUNT CODING'!N:N)</f>
        <v>0</v>
      </c>
      <c r="F25" s="38">
        <f>SUMIF('BY ACCOUNT CODING'!$B:$B,$A25,'BY ACCOUNT CODING'!O:O)</f>
        <v>0</v>
      </c>
      <c r="G25" s="38">
        <f>SUMIF('BY ACCOUNT CODING'!$B:$B,$A25,'BY ACCOUNT CODING'!P:P)</f>
        <v>0</v>
      </c>
      <c r="H25" s="46">
        <f>E25+F25+G25</f>
        <v>0</v>
      </c>
    </row>
    <row r="26" spans="1:8" ht="14" customHeight="1" x14ac:dyDescent="0.2">
      <c r="A26" s="7"/>
      <c r="B26" s="40"/>
      <c r="C26" s="40"/>
      <c r="D26" s="49"/>
      <c r="E26" s="40"/>
      <c r="F26" s="40"/>
      <c r="G26" s="40"/>
      <c r="H26" s="47"/>
    </row>
    <row r="27" spans="1:8" ht="14" customHeight="1" x14ac:dyDescent="0.2">
      <c r="A27" s="8" t="s">
        <v>15</v>
      </c>
      <c r="B27" s="39">
        <f>SUM(B21:B26)</f>
        <v>0</v>
      </c>
      <c r="C27" s="39">
        <f>SUM(C21:C26)</f>
        <v>0</v>
      </c>
      <c r="D27" s="50">
        <f>SUM(D21:D26)</f>
        <v>0</v>
      </c>
      <c r="E27" s="39">
        <f>SUM(E21:E26)</f>
        <v>0</v>
      </c>
      <c r="F27" s="39">
        <f>SUM(F21:F26)</f>
        <v>0</v>
      </c>
      <c r="G27" s="39">
        <f>ROUND(SUM(G21:G26),2)</f>
        <v>0</v>
      </c>
      <c r="H27" s="45">
        <f>ROUND(SUM(H21:H26),2)</f>
        <v>0</v>
      </c>
    </row>
    <row r="29" spans="1:8" x14ac:dyDescent="0.15">
      <c r="A29" s="5" t="s">
        <v>24</v>
      </c>
      <c r="G29" s="40"/>
    </row>
    <row r="30" spans="1:8" x14ac:dyDescent="0.15">
      <c r="G30" s="40"/>
    </row>
    <row r="31" spans="1:8" x14ac:dyDescent="0.15">
      <c r="A31" s="13" t="s">
        <v>25</v>
      </c>
    </row>
    <row r="33" spans="1:2" x14ac:dyDescent="0.15">
      <c r="A33" s="5" t="s">
        <v>26</v>
      </c>
    </row>
    <row r="35" spans="1:2" x14ac:dyDescent="0.15">
      <c r="A35" s="32" t="s">
        <v>27</v>
      </c>
      <c r="B35" s="13" t="s">
        <v>28</v>
      </c>
    </row>
    <row r="36" spans="1:2" x14ac:dyDescent="0.15">
      <c r="A36" s="32" t="s">
        <v>29</v>
      </c>
      <c r="B36" s="13" t="s">
        <v>30</v>
      </c>
    </row>
    <row r="37" spans="1:2" x14ac:dyDescent="0.15">
      <c r="A37" s="32" t="s">
        <v>31</v>
      </c>
      <c r="B37" s="13" t="s">
        <v>32</v>
      </c>
    </row>
    <row r="38" spans="1:2" x14ac:dyDescent="0.15">
      <c r="A38" s="32" t="s">
        <v>33</v>
      </c>
      <c r="B38" s="13" t="s">
        <v>34</v>
      </c>
    </row>
    <row r="39" spans="1:2" x14ac:dyDescent="0.15">
      <c r="A39" s="32"/>
      <c r="B39" s="13" t="s">
        <v>35</v>
      </c>
    </row>
    <row r="40" spans="1:2" x14ac:dyDescent="0.15">
      <c r="A40" s="32"/>
      <c r="B40" s="13" t="s">
        <v>36</v>
      </c>
    </row>
    <row r="41" spans="1:2" x14ac:dyDescent="0.15">
      <c r="A41" s="32" t="s">
        <v>37</v>
      </c>
      <c r="B41" s="13" t="s">
        <v>38</v>
      </c>
    </row>
    <row r="42" spans="1:2" x14ac:dyDescent="0.15">
      <c r="A42" s="32" t="s">
        <v>39</v>
      </c>
      <c r="B42" s="13" t="s">
        <v>40</v>
      </c>
    </row>
    <row r="43" spans="1:2" x14ac:dyDescent="0.15">
      <c r="A43" s="32" t="s">
        <v>41</v>
      </c>
      <c r="B43" s="13" t="s">
        <v>42</v>
      </c>
    </row>
  </sheetData>
  <conditionalFormatting sqref="B7">
    <cfRule type="cellIs" dxfId="1" priority="3" stopIfTrue="1" operator="notEqual">
      <formula>$F$16</formula>
    </cfRule>
  </conditionalFormatting>
  <conditionalFormatting sqref="B18">
    <cfRule type="expression" dxfId="0" priority="1">
      <formula>$B$18=$C$18</formula>
    </cfRule>
  </conditionalFormatting>
  <pageMargins left="0.37" right="0.23622047244094491" top="0.98425196850393704" bottom="0.98425196850393704" header="0.51181102362204722" footer="0.51181102362204722"/>
  <pageSetup paperSize="9" scale="80" orientation="landscape" horizont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70"/>
  <sheetViews>
    <sheetView topLeftCell="A3" workbookViewId="0">
      <selection activeCell="A11" sqref="A11"/>
    </sheetView>
  </sheetViews>
  <sheetFormatPr baseColWidth="10" defaultColWidth="9.1640625" defaultRowHeight="13" x14ac:dyDescent="0.15"/>
  <cols>
    <col min="1" max="1" width="9.1640625" style="13" customWidth="1"/>
    <col min="2" max="2" width="14.5" style="13" bestFit="1" customWidth="1"/>
    <col min="3" max="3" width="34.83203125" style="13" bestFit="1" customWidth="1"/>
    <col min="4" max="4" width="1.83203125" style="13" customWidth="1"/>
    <col min="5" max="5" width="17.5" style="34" bestFit="1" customWidth="1"/>
    <col min="6" max="6" width="2.5" style="34" customWidth="1"/>
    <col min="7" max="7" width="31.5" style="34" bestFit="1" customWidth="1"/>
    <col min="8" max="8" width="13.5" style="34" bestFit="1" customWidth="1"/>
    <col min="9" max="9" width="14.5" style="34" bestFit="1" customWidth="1"/>
    <col min="10" max="10" width="13.5" style="34" bestFit="1" customWidth="1"/>
    <col min="11" max="11" width="9.1640625" style="13" customWidth="1"/>
    <col min="12" max="12" width="13.5" style="13" bestFit="1" customWidth="1"/>
    <col min="13" max="13" width="17" style="13" bestFit="1" customWidth="1"/>
    <col min="14" max="14" width="14" style="13" bestFit="1" customWidth="1"/>
    <col min="15" max="15" width="15.5" style="13" bestFit="1" customWidth="1"/>
    <col min="16" max="16" width="14.5" style="13" bestFit="1" customWidth="1"/>
    <col min="17" max="17" width="9.1640625" style="13" customWidth="1"/>
    <col min="18" max="16384" width="9.1640625" style="13"/>
  </cols>
  <sheetData>
    <row r="1" spans="1:16" s="5" customFormat="1" ht="49" customHeight="1" thickBot="1" x14ac:dyDescent="0.2">
      <c r="A1" s="21" t="s">
        <v>43</v>
      </c>
      <c r="B1" s="21" t="s">
        <v>44</v>
      </c>
      <c r="C1" s="21" t="s">
        <v>45</v>
      </c>
      <c r="D1" s="15"/>
      <c r="E1" s="22" t="s">
        <v>9</v>
      </c>
      <c r="F1" s="16"/>
      <c r="G1" s="23" t="s">
        <v>5</v>
      </c>
      <c r="H1" s="23" t="s">
        <v>6</v>
      </c>
      <c r="I1" s="23" t="s">
        <v>7</v>
      </c>
      <c r="J1" s="23" t="s">
        <v>8</v>
      </c>
      <c r="K1" s="24"/>
      <c r="L1" s="35" t="s">
        <v>46</v>
      </c>
      <c r="M1" s="35" t="s">
        <v>18</v>
      </c>
      <c r="N1" s="35" t="s">
        <v>47</v>
      </c>
      <c r="O1" s="35" t="s">
        <v>21</v>
      </c>
      <c r="P1" s="35" t="s">
        <v>22</v>
      </c>
    </row>
    <row r="2" spans="1:16" x14ac:dyDescent="0.15">
      <c r="A2" s="25" t="s">
        <v>48</v>
      </c>
      <c r="B2" s="14" t="s">
        <v>10</v>
      </c>
      <c r="C2" s="14" t="s">
        <v>49</v>
      </c>
      <c r="E2" s="26">
        <f>SUMIF(DATA!Q:Q,'BY ACCOUNT CODING'!A2,DATA!P:P)</f>
        <v>0</v>
      </c>
      <c r="F2" s="26"/>
      <c r="G2" s="27">
        <f>SUMIF(DATA!U:U,'BY ACCOUNT CODING'!A2&amp;"ZERO",DATA!$P:$P)</f>
        <v>0</v>
      </c>
      <c r="H2" s="27">
        <f>SUMIF(DATA!U:U,'BY ACCOUNT CODING'!A2&amp;"HELD",DATA!$P:$P)</f>
        <v>0</v>
      </c>
      <c r="I2" s="27">
        <f>SUMIF(DATA!U:U,'BY ACCOUNT CODING'!A2&amp;"CREDITOR",DATA!$P:$P)</f>
        <v>0</v>
      </c>
      <c r="J2" s="27">
        <f>SUMIF(DATA!U:U,'BY ACCOUNT CODING'!A2&amp;"DEBTOR",DATA!$P:$P)</f>
        <v>0</v>
      </c>
      <c r="K2" s="28"/>
      <c r="L2" s="29">
        <f>SUMIF(DATA!$Q:$Q,$A2,DATA!V:V)</f>
        <v>0</v>
      </c>
      <c r="M2" s="29">
        <f>SUMIF(DATA!$Q:$Q,$A2,DATA!W:W)</f>
        <v>0</v>
      </c>
      <c r="N2" s="29">
        <f>SUMIF(DATA!$Q:$Q,$A2,DATA!X:X)</f>
        <v>0</v>
      </c>
      <c r="O2" s="29">
        <f>SUMIF(DATA!$Q:$Q,$A2,DATA!Y:Y)</f>
        <v>0</v>
      </c>
      <c r="P2" s="29">
        <f>SUMIF(DATA!$Q:$Q,$A2,DATA!Z:Z)</f>
        <v>0</v>
      </c>
    </row>
    <row r="3" spans="1:16" x14ac:dyDescent="0.15">
      <c r="A3" s="14" t="s">
        <v>50</v>
      </c>
      <c r="B3" s="14" t="s">
        <v>10</v>
      </c>
      <c r="C3" s="14" t="s">
        <v>51</v>
      </c>
      <c r="E3" s="26">
        <f>SUMIF(DATA!Q:Q,'BY ACCOUNT CODING'!A3,DATA!P:P)</f>
        <v>0</v>
      </c>
      <c r="F3" s="26"/>
      <c r="G3" s="27">
        <f>SUMIF(DATA!U:U,'BY ACCOUNT CODING'!A3&amp;"ZERO",DATA!$P:$P)</f>
        <v>0</v>
      </c>
      <c r="H3" s="27">
        <f>SUMIF(DATA!U:U,'BY ACCOUNT CODING'!A3&amp;"HELD",DATA!$P:$P)</f>
        <v>0</v>
      </c>
      <c r="I3" s="27">
        <f>SUMIF(DATA!U:U,'BY ACCOUNT CODING'!A3&amp;"CREDITOR",DATA!$P:$P)</f>
        <v>0</v>
      </c>
      <c r="J3" s="27">
        <f>SUMIF(DATA!U:U,'BY ACCOUNT CODING'!A3&amp;"DEBTOR",DATA!$P:$P)</f>
        <v>0</v>
      </c>
      <c r="K3" s="28"/>
      <c r="L3" s="29">
        <f>SUMIF(DATA!$Q:$Q,$A3,DATA!V:V)</f>
        <v>0</v>
      </c>
      <c r="M3" s="29">
        <f>SUMIF(DATA!$Q:$Q,$A3,DATA!W:W)</f>
        <v>0</v>
      </c>
      <c r="N3" s="29">
        <f>SUMIF(DATA!$Q:$Q,$A3,DATA!X:X)</f>
        <v>0</v>
      </c>
      <c r="O3" s="29">
        <f>SUMIF(DATA!$Q:$Q,$A3,DATA!Y:Y)</f>
        <v>0</v>
      </c>
      <c r="P3" s="29">
        <f>SUMIF(DATA!$Q:$Q,$A3,DATA!Z:Z)</f>
        <v>0</v>
      </c>
    </row>
    <row r="4" spans="1:16" x14ac:dyDescent="0.15">
      <c r="A4" s="25" t="s">
        <v>52</v>
      </c>
      <c r="B4" s="14" t="s">
        <v>10</v>
      </c>
      <c r="C4" s="14" t="s">
        <v>53</v>
      </c>
      <c r="E4" s="26">
        <f>SUMIF(DATA!Q:Q,'BY ACCOUNT CODING'!A4,DATA!P:P)</f>
        <v>0</v>
      </c>
      <c r="F4" s="26"/>
      <c r="G4" s="27">
        <f>SUMIF(DATA!U:U,'BY ACCOUNT CODING'!A4&amp;"ZERO",DATA!$P:$P)</f>
        <v>0</v>
      </c>
      <c r="H4" s="27">
        <f>SUMIF(DATA!U:U,'BY ACCOUNT CODING'!A4&amp;"HELD",DATA!$P:$P)</f>
        <v>0</v>
      </c>
      <c r="I4" s="27">
        <f>SUMIF(DATA!U:U,'BY ACCOUNT CODING'!A4&amp;"CREDITOR",DATA!$P:$P)</f>
        <v>0</v>
      </c>
      <c r="J4" s="27">
        <f>SUMIF(DATA!U:U,'BY ACCOUNT CODING'!A4&amp;"DEBTOR",DATA!$P:$P)</f>
        <v>0</v>
      </c>
      <c r="K4" s="28"/>
      <c r="L4" s="29">
        <f>SUMIF(DATA!$Q:$Q,$A4,DATA!V:V)</f>
        <v>0</v>
      </c>
      <c r="M4" s="29">
        <f>SUMIF(DATA!$Q:$Q,$A4,DATA!W:W)</f>
        <v>0</v>
      </c>
      <c r="N4" s="29">
        <f>SUMIF(DATA!$Q:$Q,$A4,DATA!X:X)</f>
        <v>0</v>
      </c>
      <c r="O4" s="29">
        <f>SUMIF(DATA!$Q:$Q,$A4,DATA!Y:Y)</f>
        <v>0</v>
      </c>
      <c r="P4" s="29">
        <f>SUMIF(DATA!$Q:$Q,$A4,DATA!Z:Z)</f>
        <v>0</v>
      </c>
    </row>
    <row r="5" spans="1:16" x14ac:dyDescent="0.15">
      <c r="A5" s="25" t="s">
        <v>54</v>
      </c>
      <c r="B5" s="14" t="s">
        <v>10</v>
      </c>
      <c r="C5" s="14" t="s">
        <v>55</v>
      </c>
      <c r="E5" s="26">
        <f>SUMIF(DATA!Q:Q,'BY ACCOUNT CODING'!A5,DATA!P:P)</f>
        <v>0</v>
      </c>
      <c r="F5" s="26"/>
      <c r="G5" s="27">
        <f>SUMIF(DATA!U:U,'BY ACCOUNT CODING'!A5&amp;"ZERO",DATA!$P:$P)</f>
        <v>0</v>
      </c>
      <c r="H5" s="27">
        <f>SUMIF(DATA!U:U,'BY ACCOUNT CODING'!A5&amp;"HELD",DATA!$P:$P)</f>
        <v>0</v>
      </c>
      <c r="I5" s="27">
        <f>SUMIF(DATA!U:U,'BY ACCOUNT CODING'!A5&amp;"CREDITOR",DATA!$P:$P)</f>
        <v>0</v>
      </c>
      <c r="J5" s="27">
        <f>SUMIF(DATA!U:U,'BY ACCOUNT CODING'!A5&amp;"DEBTOR",DATA!$P:$P)</f>
        <v>0</v>
      </c>
      <c r="K5" s="28"/>
      <c r="L5" s="29">
        <f>SUMIF(DATA!$Q:$Q,$A5,DATA!V:V)</f>
        <v>0</v>
      </c>
      <c r="M5" s="29">
        <f>SUMIF(DATA!$Q:$Q,$A5,DATA!W:W)</f>
        <v>0</v>
      </c>
      <c r="N5" s="29">
        <f>SUMIF(DATA!$Q:$Q,$A5,DATA!X:X)</f>
        <v>0</v>
      </c>
      <c r="O5" s="29">
        <f>SUMIF(DATA!$Q:$Q,$A5,DATA!Y:Y)</f>
        <v>0</v>
      </c>
      <c r="P5" s="29">
        <f>SUMIF(DATA!$Q:$Q,$A5,DATA!Z:Z)</f>
        <v>0</v>
      </c>
    </row>
    <row r="6" spans="1:16" x14ac:dyDescent="0.15">
      <c r="A6" s="25" t="s">
        <v>56</v>
      </c>
      <c r="B6" s="14" t="s">
        <v>10</v>
      </c>
      <c r="C6" s="14" t="s">
        <v>57</v>
      </c>
      <c r="E6" s="26">
        <f>SUMIF(DATA!Q:Q,'BY ACCOUNT CODING'!A6,DATA!P:P)</f>
        <v>0</v>
      </c>
      <c r="F6" s="26"/>
      <c r="G6" s="27">
        <f>SUMIF(DATA!U:U,'BY ACCOUNT CODING'!A6&amp;"ZERO",DATA!$P:$P)</f>
        <v>0</v>
      </c>
      <c r="H6" s="27">
        <f>SUMIF(DATA!U:U,'BY ACCOUNT CODING'!A6&amp;"HELD",DATA!$P:$P)</f>
        <v>0</v>
      </c>
      <c r="I6" s="27">
        <f>SUMIF(DATA!U:U,'BY ACCOUNT CODING'!A6&amp;"CREDITOR",DATA!$P:$P)</f>
        <v>0</v>
      </c>
      <c r="J6" s="27">
        <f>SUMIF(DATA!U:U,'BY ACCOUNT CODING'!A6&amp;"DEBTOR",DATA!$P:$P)</f>
        <v>0</v>
      </c>
      <c r="K6" s="28"/>
      <c r="L6" s="29">
        <f>SUMIF(DATA!$Q:$Q,$A6,DATA!V:V)</f>
        <v>0</v>
      </c>
      <c r="M6" s="29">
        <f>SUMIF(DATA!$Q:$Q,$A6,DATA!W:W)</f>
        <v>0</v>
      </c>
      <c r="N6" s="29">
        <f>SUMIF(DATA!$Q:$Q,$A6,DATA!X:X)</f>
        <v>0</v>
      </c>
      <c r="O6" s="29">
        <f>SUMIF(DATA!$Q:$Q,$A6,DATA!Y:Y)</f>
        <v>0</v>
      </c>
      <c r="P6" s="29">
        <f>SUMIF(DATA!$Q:$Q,$A6,DATA!Z:Z)</f>
        <v>0</v>
      </c>
    </row>
    <row r="7" spans="1:16" x14ac:dyDescent="0.15">
      <c r="A7" s="25" t="s">
        <v>58</v>
      </c>
      <c r="B7" s="14" t="s">
        <v>10</v>
      </c>
      <c r="C7" s="14" t="s">
        <v>59</v>
      </c>
      <c r="E7" s="26">
        <f>SUMIF(DATA!Q:Q,'BY ACCOUNT CODING'!A7,DATA!P:P)</f>
        <v>0</v>
      </c>
      <c r="F7" s="26"/>
      <c r="G7" s="27">
        <f>SUMIF(DATA!U:U,'BY ACCOUNT CODING'!A7&amp;"ZERO",DATA!$P:$P)</f>
        <v>0</v>
      </c>
      <c r="H7" s="27">
        <f>SUMIF(DATA!U:U,'BY ACCOUNT CODING'!A7&amp;"HELD",DATA!$P:$P)</f>
        <v>0</v>
      </c>
      <c r="I7" s="27">
        <f>SUMIF(DATA!U:U,'BY ACCOUNT CODING'!A7&amp;"CREDITOR",DATA!$P:$P)</f>
        <v>0</v>
      </c>
      <c r="J7" s="27">
        <f>SUMIF(DATA!U:U,'BY ACCOUNT CODING'!A7&amp;"DEBTOR",DATA!$P:$P)</f>
        <v>0</v>
      </c>
      <c r="K7" s="28"/>
      <c r="L7" s="29">
        <f>SUMIF(DATA!$Q:$Q,$A7,DATA!V:V)</f>
        <v>0</v>
      </c>
      <c r="M7" s="29">
        <f>SUMIF(DATA!$Q:$Q,$A7,DATA!W:W)</f>
        <v>0</v>
      </c>
      <c r="N7" s="29">
        <f>SUMIF(DATA!$Q:$Q,$A7,DATA!X:X)</f>
        <v>0</v>
      </c>
      <c r="O7" s="29">
        <f>SUMIF(DATA!$Q:$Q,$A7,DATA!Y:Y)</f>
        <v>0</v>
      </c>
      <c r="P7" s="29">
        <f>SUMIF(DATA!$Q:$Q,$A7,DATA!Z:Z)</f>
        <v>0</v>
      </c>
    </row>
    <row r="8" spans="1:16" x14ac:dyDescent="0.15">
      <c r="A8" s="14" t="s">
        <v>60</v>
      </c>
      <c r="B8" s="14" t="s">
        <v>61</v>
      </c>
      <c r="C8" s="14" t="s">
        <v>62</v>
      </c>
      <c r="E8" s="26">
        <f>SUMIF(DATA!Q:Q,'BY ACCOUNT CODING'!A8,DATA!P:P)</f>
        <v>0</v>
      </c>
      <c r="F8" s="26"/>
      <c r="G8" s="27">
        <f>SUMIF(DATA!U:U,'BY ACCOUNT CODING'!A8&amp;"ZERO",DATA!$P:$P)</f>
        <v>0</v>
      </c>
      <c r="H8" s="27">
        <f>SUMIF(DATA!U:U,'BY ACCOUNT CODING'!A8&amp;"HELD",DATA!$P:$P)</f>
        <v>0</v>
      </c>
      <c r="I8" s="27">
        <f>SUMIF(DATA!U:U,'BY ACCOUNT CODING'!A8&amp;"CREDITOR",DATA!$P:$P)</f>
        <v>0</v>
      </c>
      <c r="J8" s="27">
        <f>SUMIF(DATA!U:U,'BY ACCOUNT CODING'!A8&amp;"DEBTOR",DATA!$P:$P)</f>
        <v>0</v>
      </c>
      <c r="L8" s="29">
        <f>SUMIF(DATA!$Q:$Q,$A8,DATA!V:V)</f>
        <v>0</v>
      </c>
      <c r="M8" s="29">
        <f>SUMIF(DATA!$Q:$Q,$A8,DATA!W:W)</f>
        <v>0</v>
      </c>
      <c r="N8" s="29">
        <f>SUMIF(DATA!$Q:$Q,$A8,DATA!X:X)</f>
        <v>0</v>
      </c>
      <c r="O8" s="29">
        <f>SUMIF(DATA!$Q:$Q,$A8,DATA!Y:Y)</f>
        <v>0</v>
      </c>
      <c r="P8" s="29">
        <f>SUMIF(DATA!$Q:$Q,$A8,DATA!Z:Z)</f>
        <v>0</v>
      </c>
    </row>
    <row r="9" spans="1:16" x14ac:dyDescent="0.15">
      <c r="A9" s="14" t="s">
        <v>63</v>
      </c>
      <c r="B9" s="14" t="s">
        <v>61</v>
      </c>
      <c r="C9" s="14" t="s">
        <v>64</v>
      </c>
      <c r="E9" s="26">
        <f>SUMIF(DATA!Q:Q,'BY ACCOUNT CODING'!A9,DATA!P:P)</f>
        <v>0</v>
      </c>
      <c r="F9" s="26"/>
      <c r="G9" s="27">
        <f>SUMIF(DATA!U:U,'BY ACCOUNT CODING'!A9&amp;"ZERO",DATA!$P:$P)</f>
        <v>0</v>
      </c>
      <c r="H9" s="27">
        <f>SUMIF(DATA!U:U,'BY ACCOUNT CODING'!A9&amp;"HELD",DATA!$P:$P)</f>
        <v>0</v>
      </c>
      <c r="I9" s="27">
        <f>SUMIF(DATA!U:U,'BY ACCOUNT CODING'!A9&amp;"CREDITOR",DATA!$P:$P)</f>
        <v>0</v>
      </c>
      <c r="J9" s="27">
        <f>SUMIF(DATA!U:U,'BY ACCOUNT CODING'!A9&amp;"DEBTOR",DATA!$P:$P)</f>
        <v>0</v>
      </c>
      <c r="L9" s="29">
        <f>SUMIF(DATA!$Q:$Q,$A9,DATA!V:V)</f>
        <v>0</v>
      </c>
      <c r="M9" s="29">
        <f>SUMIF(DATA!$Q:$Q,$A9,DATA!W:W)</f>
        <v>0</v>
      </c>
      <c r="N9" s="29">
        <f>SUMIF(DATA!$Q:$Q,$A9,DATA!X:X)</f>
        <v>0</v>
      </c>
      <c r="O9" s="29">
        <f>SUMIF(DATA!$Q:$Q,$A9,DATA!Y:Y)</f>
        <v>0</v>
      </c>
      <c r="P9" s="29">
        <f>SUMIF(DATA!$Q:$Q,$A9,DATA!Z:Z)</f>
        <v>0</v>
      </c>
    </row>
    <row r="10" spans="1:16" x14ac:dyDescent="0.15">
      <c r="A10" s="25" t="s">
        <v>65</v>
      </c>
      <c r="B10" s="14" t="s">
        <v>61</v>
      </c>
      <c r="C10" s="14" t="s">
        <v>66</v>
      </c>
      <c r="E10" s="26">
        <f>SUMIF(DATA!Q:Q,'BY ACCOUNT CODING'!A10,DATA!P:P)</f>
        <v>0</v>
      </c>
      <c r="F10" s="26"/>
      <c r="G10" s="27">
        <f>SUMIF(DATA!U:U,'BY ACCOUNT CODING'!A10&amp;"ZERO",DATA!$P:$P)</f>
        <v>0</v>
      </c>
      <c r="H10" s="27">
        <f>SUMIF(DATA!U:U,'BY ACCOUNT CODING'!A10&amp;"HELD",DATA!$P:$P)</f>
        <v>0</v>
      </c>
      <c r="I10" s="27">
        <f>SUMIF(DATA!U:U,'BY ACCOUNT CODING'!A10&amp;"CREDITOR",DATA!$P:$P)</f>
        <v>0</v>
      </c>
      <c r="J10" s="27">
        <f>SUMIF(DATA!U:U,'BY ACCOUNT CODING'!A10&amp;"DEBTOR",DATA!$P:$P)</f>
        <v>0</v>
      </c>
      <c r="L10" s="29">
        <f>SUMIF(DATA!$Q:$Q,$A10,DATA!V:V)</f>
        <v>0</v>
      </c>
      <c r="M10" s="29">
        <f>SUMIF(DATA!$Q:$Q,$A10,DATA!W:W)</f>
        <v>0</v>
      </c>
      <c r="N10" s="29">
        <f>SUMIF(DATA!$Q:$Q,$A10,DATA!X:X)</f>
        <v>0</v>
      </c>
      <c r="O10" s="29">
        <f>SUMIF(DATA!$Q:$Q,$A10,DATA!Y:Y)</f>
        <v>0</v>
      </c>
      <c r="P10" s="29">
        <f>SUMIF(DATA!$Q:$Q,$A10,DATA!Z:Z)</f>
        <v>0</v>
      </c>
    </row>
    <row r="11" spans="1:16" x14ac:dyDescent="0.15">
      <c r="A11" s="30" t="s">
        <v>67</v>
      </c>
      <c r="B11" s="31" t="s">
        <v>61</v>
      </c>
      <c r="C11" s="32" t="s">
        <v>68</v>
      </c>
      <c r="E11" s="26">
        <f>SUMIF(DATA!Q:Q,'BY ACCOUNT CODING'!A11,DATA!P:P)</f>
        <v>0</v>
      </c>
      <c r="F11" s="26"/>
      <c r="G11" s="27">
        <f>SUMIF(DATA!U:U,'BY ACCOUNT CODING'!A11&amp;"ZERO",DATA!$P:$P)</f>
        <v>0</v>
      </c>
      <c r="H11" s="27">
        <f>SUMIF(DATA!U:U,'BY ACCOUNT CODING'!A11&amp;"HELD",DATA!$P:$P)</f>
        <v>0</v>
      </c>
      <c r="I11" s="27">
        <f>SUMIF(DATA!U:U,'BY ACCOUNT CODING'!A11&amp;"CREDITOR",DATA!$P:$P)</f>
        <v>0</v>
      </c>
      <c r="J11" s="27">
        <f>SUMIF(DATA!U:U,'BY ACCOUNT CODING'!A11&amp;"DEBTOR",DATA!$P:$P)</f>
        <v>0</v>
      </c>
      <c r="L11" s="29">
        <f>SUMIF(DATA!$Q:$Q,$A11,DATA!V:V)</f>
        <v>0</v>
      </c>
      <c r="M11" s="29">
        <f>SUMIF(DATA!$Q:$Q,$A11,DATA!W:W)</f>
        <v>0</v>
      </c>
      <c r="N11" s="29">
        <f>SUMIF(DATA!$Q:$Q,$A11,DATA!X:X)</f>
        <v>0</v>
      </c>
      <c r="O11" s="29">
        <f>SUMIF(DATA!$Q:$Q,$A11,DATA!Y:Y)</f>
        <v>0</v>
      </c>
      <c r="P11" s="29">
        <f>SUMIF(DATA!$Q:$Q,$A11,DATA!Z:Z)</f>
        <v>0</v>
      </c>
    </row>
    <row r="12" spans="1:16" x14ac:dyDescent="0.15">
      <c r="A12" s="14" t="s">
        <v>69</v>
      </c>
      <c r="B12" s="14" t="s">
        <v>61</v>
      </c>
      <c r="C12" s="14" t="s">
        <v>70</v>
      </c>
      <c r="E12" s="26">
        <f>SUMIF(DATA!Q:Q,'BY ACCOUNT CODING'!A12,DATA!P:P)</f>
        <v>0</v>
      </c>
      <c r="F12" s="26"/>
      <c r="G12" s="27">
        <f>SUMIF(DATA!U:U,'BY ACCOUNT CODING'!A12&amp;"ZERO",DATA!$P:$P)</f>
        <v>0</v>
      </c>
      <c r="H12" s="27">
        <f>SUMIF(DATA!U:U,'BY ACCOUNT CODING'!A12&amp;"HELD",DATA!$P:$P)</f>
        <v>0</v>
      </c>
      <c r="I12" s="27">
        <f>SUMIF(DATA!U:U,'BY ACCOUNT CODING'!A12&amp;"CREDITOR",DATA!$P:$P)</f>
        <v>0</v>
      </c>
      <c r="J12" s="27">
        <f>SUMIF(DATA!U:U,'BY ACCOUNT CODING'!A12&amp;"DEBTOR",DATA!$P:$P)</f>
        <v>0</v>
      </c>
      <c r="L12" s="29">
        <f>SUMIF(DATA!$Q:$Q,$A12,DATA!V:V)</f>
        <v>0</v>
      </c>
      <c r="M12" s="29">
        <f>SUMIF(DATA!$Q:$Q,$A12,DATA!W:W)</f>
        <v>0</v>
      </c>
      <c r="N12" s="29">
        <f>SUMIF(DATA!$Q:$Q,$A12,DATA!X:X)</f>
        <v>0</v>
      </c>
      <c r="O12" s="29">
        <f>SUMIF(DATA!$Q:$Q,$A12,DATA!Y:Y)</f>
        <v>0</v>
      </c>
      <c r="P12" s="29">
        <f>SUMIF(DATA!$Q:$Q,$A12,DATA!Z:Z)</f>
        <v>0</v>
      </c>
    </row>
    <row r="13" spans="1:16" x14ac:dyDescent="0.15">
      <c r="A13" s="14" t="s">
        <v>71</v>
      </c>
      <c r="B13" s="14" t="s">
        <v>10</v>
      </c>
      <c r="C13" s="14" t="s">
        <v>72</v>
      </c>
      <c r="E13" s="26">
        <f>SUMIF(DATA!Q:Q,'BY ACCOUNT CODING'!A13,DATA!P:P)</f>
        <v>0</v>
      </c>
      <c r="F13" s="26"/>
      <c r="G13" s="27">
        <f>SUMIF(DATA!U:U,'BY ACCOUNT CODING'!A13&amp;"ZERO",DATA!$P:$P)</f>
        <v>0</v>
      </c>
      <c r="H13" s="27">
        <f>SUMIF(DATA!U:U,'BY ACCOUNT CODING'!A13&amp;"HELD",DATA!$P:$P)</f>
        <v>0</v>
      </c>
      <c r="I13" s="27">
        <f>SUMIF(DATA!U:U,'BY ACCOUNT CODING'!A13&amp;"CREDITOR",DATA!$P:$P)</f>
        <v>0</v>
      </c>
      <c r="J13" s="27">
        <f>SUMIF(DATA!U:U,'BY ACCOUNT CODING'!A13&amp;"DEBTOR",DATA!$P:$P)</f>
        <v>0</v>
      </c>
      <c r="L13" s="29">
        <f>SUMIF(DATA!$Q:$Q,$A13,DATA!V:V)</f>
        <v>0</v>
      </c>
      <c r="M13" s="29">
        <f>SUMIF(DATA!$Q:$Q,$A13,DATA!W:W)</f>
        <v>0</v>
      </c>
      <c r="N13" s="29">
        <f>SUMIF(DATA!$Q:$Q,$A13,DATA!X:X)</f>
        <v>0</v>
      </c>
      <c r="O13" s="29">
        <f>SUMIF(DATA!$Q:$Q,$A13,DATA!Y:Y)</f>
        <v>0</v>
      </c>
      <c r="P13" s="29">
        <f>SUMIF(DATA!$Q:$Q,$A13,DATA!Z:Z)</f>
        <v>0</v>
      </c>
    </row>
    <row r="14" spans="1:16" x14ac:dyDescent="0.15">
      <c r="A14" s="25" t="s">
        <v>73</v>
      </c>
      <c r="B14" s="14" t="s">
        <v>11</v>
      </c>
      <c r="C14" s="14" t="s">
        <v>74</v>
      </c>
      <c r="E14" s="26">
        <f>SUMIF(DATA!Q:Q,'BY ACCOUNT CODING'!A14,DATA!P:P)</f>
        <v>0</v>
      </c>
      <c r="F14" s="26"/>
      <c r="G14" s="27">
        <f>SUMIF(DATA!U:U,'BY ACCOUNT CODING'!A14&amp;"ZERO",DATA!$P:$P)</f>
        <v>0</v>
      </c>
      <c r="H14" s="27">
        <f>SUMIF(DATA!U:U,'BY ACCOUNT CODING'!A14&amp;"HELD",DATA!$P:$P)</f>
        <v>0</v>
      </c>
      <c r="I14" s="27">
        <f>SUMIF(DATA!U:U,'BY ACCOUNT CODING'!A14&amp;"CREDITOR",DATA!$P:$P)</f>
        <v>0</v>
      </c>
      <c r="J14" s="27">
        <f>SUMIF(DATA!U:U,'BY ACCOUNT CODING'!A14&amp;"DEBTOR",DATA!$P:$P)</f>
        <v>0</v>
      </c>
      <c r="L14" s="29">
        <f>SUMIF(DATA!$Q:$Q,$A14,DATA!V:V)</f>
        <v>0</v>
      </c>
      <c r="M14" s="29">
        <f>SUMIF(DATA!$Q:$Q,$A14,DATA!W:W)</f>
        <v>0</v>
      </c>
      <c r="N14" s="29">
        <f>SUMIF(DATA!$Q:$Q,$A14,DATA!X:X)</f>
        <v>0</v>
      </c>
      <c r="O14" s="29">
        <f>SUMIF(DATA!$Q:$Q,$A14,DATA!Y:Y)</f>
        <v>0</v>
      </c>
      <c r="P14" s="29">
        <f>SUMIF(DATA!$Q:$Q,$A14,DATA!Z:Z)</f>
        <v>0</v>
      </c>
    </row>
    <row r="15" spans="1:16" x14ac:dyDescent="0.15">
      <c r="A15" s="25" t="s">
        <v>75</v>
      </c>
      <c r="B15" s="14" t="s">
        <v>11</v>
      </c>
      <c r="C15" s="14" t="s">
        <v>76</v>
      </c>
      <c r="E15" s="26">
        <f>SUMIF(DATA!Q:Q,'BY ACCOUNT CODING'!A15,DATA!P:P)</f>
        <v>0</v>
      </c>
      <c r="F15" s="26"/>
      <c r="G15" s="27">
        <f>SUMIF(DATA!U:U,'BY ACCOUNT CODING'!A15&amp;"ZERO",DATA!$P:$P)</f>
        <v>0</v>
      </c>
      <c r="H15" s="27">
        <f>SUMIF(DATA!U:U,'BY ACCOUNT CODING'!A15&amp;"HELD",DATA!$P:$P)</f>
        <v>0</v>
      </c>
      <c r="I15" s="27">
        <f>SUMIF(DATA!U:U,'BY ACCOUNT CODING'!A15&amp;"CREDITOR",DATA!$P:$P)</f>
        <v>0</v>
      </c>
      <c r="J15" s="27">
        <f>SUMIF(DATA!U:U,'BY ACCOUNT CODING'!A15&amp;"DEBTOR",DATA!$P:$P)</f>
        <v>0</v>
      </c>
      <c r="L15" s="29">
        <f>SUMIF(DATA!$Q:$Q,$A15,DATA!V:V)</f>
        <v>0</v>
      </c>
      <c r="M15" s="29">
        <f>SUMIF(DATA!$Q:$Q,$A15,DATA!W:W)</f>
        <v>0</v>
      </c>
      <c r="N15" s="29">
        <f>SUMIF(DATA!$Q:$Q,$A15,DATA!X:X)</f>
        <v>0</v>
      </c>
      <c r="O15" s="29">
        <f>SUMIF(DATA!$Q:$Q,$A15,DATA!Y:Y)</f>
        <v>0</v>
      </c>
      <c r="P15" s="29">
        <f>SUMIF(DATA!$Q:$Q,$A15,DATA!Z:Z)</f>
        <v>0</v>
      </c>
    </row>
    <row r="16" spans="1:16" x14ac:dyDescent="0.15">
      <c r="A16" s="33" t="s">
        <v>77</v>
      </c>
      <c r="B16" s="14" t="s">
        <v>10</v>
      </c>
      <c r="C16" s="14" t="s">
        <v>78</v>
      </c>
      <c r="E16" s="26">
        <f>SUMIF(DATA!Q:Q,'BY ACCOUNT CODING'!A16,DATA!P:P)</f>
        <v>0</v>
      </c>
      <c r="F16" s="26"/>
      <c r="G16" s="27">
        <f>SUMIF(DATA!U:U,'BY ACCOUNT CODING'!A16&amp;"ZERO",DATA!$P:$P)</f>
        <v>0</v>
      </c>
      <c r="H16" s="27">
        <f>SUMIF(DATA!U:U,'BY ACCOUNT CODING'!A16&amp;"HELD",DATA!$P:$P)</f>
        <v>0</v>
      </c>
      <c r="I16" s="27">
        <f>SUMIF(DATA!U:U,'BY ACCOUNT CODING'!A16&amp;"CREDITOR",DATA!$P:$P)</f>
        <v>0</v>
      </c>
      <c r="J16" s="27">
        <f>SUMIF(DATA!U:U,'BY ACCOUNT CODING'!A16&amp;"DEBTOR",DATA!$P:$P)</f>
        <v>0</v>
      </c>
      <c r="L16" s="29">
        <f>SUMIF(DATA!$Q:$Q,$A16,DATA!V:V)</f>
        <v>0</v>
      </c>
      <c r="M16" s="29">
        <f>SUMIF(DATA!$Q:$Q,$A16,DATA!W:W)</f>
        <v>0</v>
      </c>
      <c r="N16" s="29">
        <f>SUMIF(DATA!$Q:$Q,$A16,DATA!X:X)</f>
        <v>0</v>
      </c>
      <c r="O16" s="29">
        <f>SUMIF(DATA!$Q:$Q,$A16,DATA!Y:Y)</f>
        <v>0</v>
      </c>
      <c r="P16" s="29">
        <f>SUMIF(DATA!$Q:$Q,$A16,DATA!Z:Z)</f>
        <v>0</v>
      </c>
    </row>
    <row r="17" spans="1:16" x14ac:dyDescent="0.15">
      <c r="A17" s="25" t="s">
        <v>79</v>
      </c>
      <c r="B17" s="14" t="s">
        <v>10</v>
      </c>
      <c r="C17" s="14" t="s">
        <v>80</v>
      </c>
      <c r="E17" s="26">
        <f>SUMIF(DATA!Q:Q,'BY ACCOUNT CODING'!A17,DATA!P:P)</f>
        <v>0</v>
      </c>
      <c r="F17" s="26"/>
      <c r="G17" s="27">
        <f>SUMIF(DATA!U:U,'BY ACCOUNT CODING'!A17&amp;"ZERO",DATA!$P:$P)</f>
        <v>0</v>
      </c>
      <c r="H17" s="27">
        <f>SUMIF(DATA!U:U,'BY ACCOUNT CODING'!A17&amp;"HELD",DATA!$P:$P)</f>
        <v>0</v>
      </c>
      <c r="I17" s="27">
        <f>SUMIF(DATA!U:U,'BY ACCOUNT CODING'!A17&amp;"CREDITOR",DATA!$P:$P)</f>
        <v>0</v>
      </c>
      <c r="J17" s="27">
        <f>SUMIF(DATA!U:U,'BY ACCOUNT CODING'!A17&amp;"DEBTOR",DATA!$P:$P)</f>
        <v>0</v>
      </c>
      <c r="L17" s="29">
        <f>SUMIF(DATA!$Q:$Q,$A17,DATA!V:V)</f>
        <v>0</v>
      </c>
      <c r="M17" s="29">
        <f>SUMIF(DATA!$Q:$Q,$A17,DATA!W:W)</f>
        <v>0</v>
      </c>
      <c r="N17" s="29">
        <f>SUMIF(DATA!$Q:$Q,$A17,DATA!X:X)</f>
        <v>0</v>
      </c>
      <c r="O17" s="29">
        <f>SUMIF(DATA!$Q:$Q,$A17,DATA!Y:Y)</f>
        <v>0</v>
      </c>
      <c r="P17" s="29">
        <f>SUMIF(DATA!$Q:$Q,$A17,DATA!Z:Z)</f>
        <v>0</v>
      </c>
    </row>
    <row r="18" spans="1:16" x14ac:dyDescent="0.15">
      <c r="A18" s="14" t="s">
        <v>81</v>
      </c>
      <c r="B18" s="14" t="s">
        <v>10</v>
      </c>
      <c r="C18" s="14" t="s">
        <v>82</v>
      </c>
      <c r="E18" s="26">
        <f>SUMIF(DATA!Q:Q,'BY ACCOUNT CODING'!A18,DATA!P:P)</f>
        <v>0</v>
      </c>
      <c r="F18" s="26"/>
      <c r="G18" s="27">
        <f>SUMIF(DATA!U:U,'BY ACCOUNT CODING'!A18&amp;"ZERO",DATA!$P:$P)</f>
        <v>0</v>
      </c>
      <c r="H18" s="27">
        <f>SUMIF(DATA!U:U,'BY ACCOUNT CODING'!A18&amp;"HELD",DATA!$P:$P)</f>
        <v>0</v>
      </c>
      <c r="I18" s="27">
        <f>SUMIF(DATA!U:U,'BY ACCOUNT CODING'!A18&amp;"CREDITOR",DATA!$P:$P)</f>
        <v>0</v>
      </c>
      <c r="J18" s="27">
        <f>SUMIF(DATA!U:U,'BY ACCOUNT CODING'!A18&amp;"DEBTOR",DATA!$P:$P)</f>
        <v>0</v>
      </c>
      <c r="L18" s="29">
        <f>SUMIF(DATA!$Q:$Q,$A18,DATA!V:V)</f>
        <v>0</v>
      </c>
      <c r="M18" s="29">
        <f>SUMIF(DATA!$Q:$Q,$A18,DATA!W:W)</f>
        <v>0</v>
      </c>
      <c r="N18" s="29">
        <f>SUMIF(DATA!$Q:$Q,$A18,DATA!X:X)</f>
        <v>0</v>
      </c>
      <c r="O18" s="29">
        <f>SUMIF(DATA!$Q:$Q,$A18,DATA!Y:Y)</f>
        <v>0</v>
      </c>
      <c r="P18" s="29">
        <f>SUMIF(DATA!$Q:$Q,$A18,DATA!Z:Z)</f>
        <v>0</v>
      </c>
    </row>
    <row r="19" spans="1:16" x14ac:dyDescent="0.15">
      <c r="A19" s="25" t="s">
        <v>83</v>
      </c>
      <c r="B19" s="14" t="s">
        <v>10</v>
      </c>
      <c r="C19" s="14" t="s">
        <v>84</v>
      </c>
      <c r="E19" s="26">
        <f>SUMIF(DATA!Q:Q,'BY ACCOUNT CODING'!A19,DATA!P:P)</f>
        <v>0</v>
      </c>
      <c r="F19" s="26"/>
      <c r="G19" s="27">
        <f>SUMIF(DATA!U:U,'BY ACCOUNT CODING'!A19&amp;"ZERO",DATA!$P:$P)</f>
        <v>0</v>
      </c>
      <c r="H19" s="27">
        <f>SUMIF(DATA!U:U,'BY ACCOUNT CODING'!A19&amp;"HELD",DATA!$P:$P)</f>
        <v>0</v>
      </c>
      <c r="I19" s="27">
        <f>SUMIF(DATA!U:U,'BY ACCOUNT CODING'!A19&amp;"CREDITOR",DATA!$P:$P)</f>
        <v>0</v>
      </c>
      <c r="J19" s="27">
        <f>SUMIF(DATA!U:U,'BY ACCOUNT CODING'!A19&amp;"DEBTOR",DATA!$P:$P)</f>
        <v>0</v>
      </c>
      <c r="L19" s="29">
        <f>SUMIF(DATA!$Q:$Q,$A19,DATA!V:V)</f>
        <v>0</v>
      </c>
      <c r="M19" s="29">
        <f>SUMIF(DATA!$Q:$Q,$A19,DATA!W:W)</f>
        <v>0</v>
      </c>
      <c r="N19" s="29">
        <f>SUMIF(DATA!$Q:$Q,$A19,DATA!X:X)</f>
        <v>0</v>
      </c>
      <c r="O19" s="29">
        <f>SUMIF(DATA!$Q:$Q,$A19,DATA!Y:Y)</f>
        <v>0</v>
      </c>
      <c r="P19" s="29">
        <f>SUMIF(DATA!$Q:$Q,$A19,DATA!Z:Z)</f>
        <v>0</v>
      </c>
    </row>
    <row r="20" spans="1:16" x14ac:dyDescent="0.15">
      <c r="A20" s="25" t="s">
        <v>85</v>
      </c>
      <c r="B20" s="14" t="s">
        <v>10</v>
      </c>
      <c r="C20" s="14" t="s">
        <v>86</v>
      </c>
      <c r="E20" s="26">
        <f>SUMIF(DATA!Q:Q,'BY ACCOUNT CODING'!A20,DATA!P:P)</f>
        <v>0</v>
      </c>
      <c r="F20" s="26"/>
      <c r="G20" s="27">
        <f>SUMIF(DATA!U:U,'BY ACCOUNT CODING'!A20&amp;"ZERO",DATA!$P:$P)</f>
        <v>0</v>
      </c>
      <c r="H20" s="27">
        <f>SUMIF(DATA!U:U,'BY ACCOUNT CODING'!A20&amp;"HELD",DATA!$P:$P)</f>
        <v>0</v>
      </c>
      <c r="I20" s="27">
        <f>SUMIF(DATA!U:U,'BY ACCOUNT CODING'!A20&amp;"CREDITOR",DATA!$P:$P)</f>
        <v>0</v>
      </c>
      <c r="J20" s="27">
        <f>SUMIF(DATA!U:U,'BY ACCOUNT CODING'!A20&amp;"DEBTOR",DATA!$P:$P)</f>
        <v>0</v>
      </c>
      <c r="L20" s="29">
        <f>SUMIF(DATA!$Q:$Q,$A20,DATA!V:V)</f>
        <v>0</v>
      </c>
      <c r="M20" s="29">
        <f>SUMIF(DATA!$Q:$Q,$A20,DATA!W:W)</f>
        <v>0</v>
      </c>
      <c r="N20" s="29">
        <f>SUMIF(DATA!$Q:$Q,$A20,DATA!X:X)</f>
        <v>0</v>
      </c>
      <c r="O20" s="29">
        <f>SUMIF(DATA!$Q:$Q,$A20,DATA!Y:Y)</f>
        <v>0</v>
      </c>
      <c r="P20" s="29">
        <f>SUMIF(DATA!$Q:$Q,$A20,DATA!Z:Z)</f>
        <v>0</v>
      </c>
    </row>
    <row r="21" spans="1:16" x14ac:dyDescent="0.15">
      <c r="A21" s="33" t="s">
        <v>87</v>
      </c>
      <c r="B21" s="14" t="s">
        <v>10</v>
      </c>
      <c r="C21" s="14" t="s">
        <v>88</v>
      </c>
      <c r="E21" s="26">
        <f>SUMIF(DATA!Q:Q,'BY ACCOUNT CODING'!A21,DATA!P:P)</f>
        <v>0</v>
      </c>
      <c r="F21" s="26"/>
      <c r="G21" s="27">
        <f>SUMIF(DATA!U:U,'BY ACCOUNT CODING'!A21&amp;"ZERO",DATA!$P:$P)</f>
        <v>0</v>
      </c>
      <c r="H21" s="27">
        <f>SUMIF(DATA!U:U,'BY ACCOUNT CODING'!A21&amp;"HELD",DATA!$P:$P)</f>
        <v>0</v>
      </c>
      <c r="I21" s="27">
        <f>SUMIF(DATA!U:U,'BY ACCOUNT CODING'!A21&amp;"CREDITOR",DATA!$P:$P)</f>
        <v>0</v>
      </c>
      <c r="J21" s="27">
        <f>SUMIF(DATA!U:U,'BY ACCOUNT CODING'!A21&amp;"DEBTOR",DATA!$P:$P)</f>
        <v>0</v>
      </c>
      <c r="L21" s="29">
        <f>SUMIF(DATA!$Q:$Q,$A21,DATA!V:V)</f>
        <v>0</v>
      </c>
      <c r="M21" s="29">
        <f>SUMIF(DATA!$Q:$Q,$A21,DATA!W:W)</f>
        <v>0</v>
      </c>
      <c r="N21" s="29">
        <f>SUMIF(DATA!$Q:$Q,$A21,DATA!X:X)</f>
        <v>0</v>
      </c>
      <c r="O21" s="29">
        <f>SUMIF(DATA!$Q:$Q,$A21,DATA!Y:Y)</f>
        <v>0</v>
      </c>
      <c r="P21" s="29">
        <f>SUMIF(DATA!$Q:$Q,$A21,DATA!Z:Z)</f>
        <v>0</v>
      </c>
    </row>
    <row r="22" spans="1:16" x14ac:dyDescent="0.15">
      <c r="A22" s="25" t="s">
        <v>89</v>
      </c>
      <c r="B22" s="14" t="s">
        <v>10</v>
      </c>
      <c r="C22" s="14" t="s">
        <v>90</v>
      </c>
      <c r="E22" s="26">
        <f>SUMIF(DATA!Q:Q,'BY ACCOUNT CODING'!A22,DATA!P:P)</f>
        <v>0</v>
      </c>
      <c r="F22" s="26"/>
      <c r="G22" s="27">
        <f>SUMIF(DATA!U:U,'BY ACCOUNT CODING'!A22&amp;"ZERO",DATA!$P:$P)</f>
        <v>0</v>
      </c>
      <c r="H22" s="27">
        <f>SUMIF(DATA!U:U,'BY ACCOUNT CODING'!A22&amp;"HELD",DATA!$P:$P)</f>
        <v>0</v>
      </c>
      <c r="I22" s="27">
        <f>SUMIF(DATA!U:U,'BY ACCOUNT CODING'!A22&amp;"CREDITOR",DATA!$P:$P)</f>
        <v>0</v>
      </c>
      <c r="J22" s="27">
        <f>SUMIF(DATA!U:U,'BY ACCOUNT CODING'!A22&amp;"DEBTOR",DATA!$P:$P)</f>
        <v>0</v>
      </c>
      <c r="L22" s="29">
        <f>SUMIF(DATA!$Q:$Q,$A22,DATA!V:V)</f>
        <v>0</v>
      </c>
      <c r="M22" s="29">
        <f>SUMIF(DATA!$Q:$Q,$A22,DATA!W:W)</f>
        <v>0</v>
      </c>
      <c r="N22" s="29">
        <f>SUMIF(DATA!$Q:$Q,$A22,DATA!X:X)</f>
        <v>0</v>
      </c>
      <c r="O22" s="29">
        <f>SUMIF(DATA!$Q:$Q,$A22,DATA!Y:Y)</f>
        <v>0</v>
      </c>
      <c r="P22" s="29">
        <f>SUMIF(DATA!$Q:$Q,$A22,DATA!Z:Z)</f>
        <v>0</v>
      </c>
    </row>
    <row r="23" spans="1:16" x14ac:dyDescent="0.15">
      <c r="A23" s="25" t="s">
        <v>91</v>
      </c>
      <c r="B23" s="14" t="s">
        <v>10</v>
      </c>
      <c r="C23" s="14" t="s">
        <v>92</v>
      </c>
      <c r="E23" s="26">
        <f>SUMIF(DATA!Q:Q,'BY ACCOUNT CODING'!A23,DATA!P:P)</f>
        <v>0</v>
      </c>
      <c r="F23" s="26"/>
      <c r="G23" s="27">
        <f>SUMIF(DATA!U:U,'BY ACCOUNT CODING'!A23&amp;"ZERO",DATA!$P:$P)</f>
        <v>0</v>
      </c>
      <c r="H23" s="27">
        <f>SUMIF(DATA!U:U,'BY ACCOUNT CODING'!A23&amp;"HELD",DATA!$P:$P)</f>
        <v>0</v>
      </c>
      <c r="I23" s="27">
        <f>SUMIF(DATA!U:U,'BY ACCOUNT CODING'!A23&amp;"CREDITOR",DATA!$P:$P)</f>
        <v>0</v>
      </c>
      <c r="J23" s="27">
        <f>SUMIF(DATA!U:U,'BY ACCOUNT CODING'!A23&amp;"DEBTOR",DATA!$P:$P)</f>
        <v>0</v>
      </c>
      <c r="L23" s="29">
        <f>SUMIF(DATA!$Q:$Q,$A23,DATA!V:V)</f>
        <v>0</v>
      </c>
      <c r="M23" s="29">
        <f>SUMIF(DATA!$Q:$Q,$A23,DATA!W:W)</f>
        <v>0</v>
      </c>
      <c r="N23" s="29">
        <f>SUMIF(DATA!$Q:$Q,$A23,DATA!X:X)</f>
        <v>0</v>
      </c>
      <c r="O23" s="29">
        <f>SUMIF(DATA!$Q:$Q,$A23,DATA!Y:Y)</f>
        <v>0</v>
      </c>
      <c r="P23" s="29">
        <f>SUMIF(DATA!$Q:$Q,$A23,DATA!Z:Z)</f>
        <v>0</v>
      </c>
    </row>
    <row r="24" spans="1:16" x14ac:dyDescent="0.15">
      <c r="A24" s="25" t="s">
        <v>93</v>
      </c>
      <c r="B24" s="14" t="s">
        <v>10</v>
      </c>
      <c r="C24" s="14" t="s">
        <v>94</v>
      </c>
      <c r="E24" s="26">
        <f>SUMIF(DATA!Q:Q,'BY ACCOUNT CODING'!A24,DATA!P:P)</f>
        <v>0</v>
      </c>
      <c r="F24" s="26"/>
      <c r="G24" s="27">
        <f>SUMIF(DATA!U:U,'BY ACCOUNT CODING'!A24&amp;"ZERO",DATA!$P:$P)</f>
        <v>0</v>
      </c>
      <c r="H24" s="27">
        <f>SUMIF(DATA!U:U,'BY ACCOUNT CODING'!A24&amp;"HELD",DATA!$P:$P)</f>
        <v>0</v>
      </c>
      <c r="I24" s="27">
        <f>SUMIF(DATA!U:U,'BY ACCOUNT CODING'!A24&amp;"CREDITOR",DATA!$P:$P)</f>
        <v>0</v>
      </c>
      <c r="J24" s="27">
        <f>SUMIF(DATA!U:U,'BY ACCOUNT CODING'!A24&amp;"DEBTOR",DATA!$P:$P)</f>
        <v>0</v>
      </c>
      <c r="L24" s="29">
        <f>SUMIF(DATA!$Q:$Q,$A24,DATA!V:V)</f>
        <v>0</v>
      </c>
      <c r="M24" s="29">
        <f>SUMIF(DATA!$Q:$Q,$A24,DATA!W:W)</f>
        <v>0</v>
      </c>
      <c r="N24" s="29">
        <f>SUMIF(DATA!$Q:$Q,$A24,DATA!X:X)</f>
        <v>0</v>
      </c>
      <c r="O24" s="29">
        <f>SUMIF(DATA!$Q:$Q,$A24,DATA!Y:Y)</f>
        <v>0</v>
      </c>
      <c r="P24" s="29">
        <f>SUMIF(DATA!$Q:$Q,$A24,DATA!Z:Z)</f>
        <v>0</v>
      </c>
    </row>
    <row r="25" spans="1:16" x14ac:dyDescent="0.15">
      <c r="A25" s="25" t="s">
        <v>95</v>
      </c>
      <c r="B25" s="14" t="s">
        <v>10</v>
      </c>
      <c r="C25" s="14" t="s">
        <v>96</v>
      </c>
      <c r="E25" s="26">
        <f>SUMIF(DATA!Q:Q,'BY ACCOUNT CODING'!A25,DATA!P:P)</f>
        <v>0</v>
      </c>
      <c r="F25" s="26"/>
      <c r="G25" s="27">
        <f>SUMIF(DATA!U:U,'BY ACCOUNT CODING'!A25&amp;"ZERO",DATA!$P:$P)</f>
        <v>0</v>
      </c>
      <c r="H25" s="27">
        <f>SUMIF(DATA!U:U,'BY ACCOUNT CODING'!A25&amp;"HELD",DATA!$P:$P)</f>
        <v>0</v>
      </c>
      <c r="I25" s="27">
        <f>SUMIF(DATA!U:U,'BY ACCOUNT CODING'!A25&amp;"CREDITOR",DATA!$P:$P)</f>
        <v>0</v>
      </c>
      <c r="J25" s="27">
        <f>SUMIF(DATA!U:U,'BY ACCOUNT CODING'!A25&amp;"DEBTOR",DATA!$P:$P)</f>
        <v>0</v>
      </c>
      <c r="L25" s="29">
        <f>SUMIF(DATA!$Q:$Q,$A25,DATA!V:V)</f>
        <v>0</v>
      </c>
      <c r="M25" s="29">
        <f>SUMIF(DATA!$Q:$Q,$A25,DATA!W:W)</f>
        <v>0</v>
      </c>
      <c r="N25" s="29">
        <f>SUMIF(DATA!$Q:$Q,$A25,DATA!X:X)</f>
        <v>0</v>
      </c>
      <c r="O25" s="29">
        <f>SUMIF(DATA!$Q:$Q,$A25,DATA!Y:Y)</f>
        <v>0</v>
      </c>
      <c r="P25" s="29">
        <f>SUMIF(DATA!$Q:$Q,$A25,DATA!Z:Z)</f>
        <v>0</v>
      </c>
    </row>
    <row r="26" spans="1:16" x14ac:dyDescent="0.15">
      <c r="A26" s="25" t="s">
        <v>97</v>
      </c>
      <c r="B26" s="25" t="s">
        <v>10</v>
      </c>
      <c r="C26" s="14" t="s">
        <v>98</v>
      </c>
      <c r="E26" s="26">
        <f>SUMIF(DATA!Q:Q,'BY ACCOUNT CODING'!A26,DATA!P:P)</f>
        <v>0</v>
      </c>
      <c r="F26" s="26"/>
      <c r="G26" s="27">
        <f>SUMIF(DATA!U:U,'BY ACCOUNT CODING'!A26&amp;"ZERO",DATA!$P:$P)</f>
        <v>0</v>
      </c>
      <c r="H26" s="27">
        <f>SUMIF(DATA!U:U,'BY ACCOUNT CODING'!A26&amp;"HELD",DATA!$P:$P)</f>
        <v>0</v>
      </c>
      <c r="I26" s="27">
        <f>SUMIF(DATA!U:U,'BY ACCOUNT CODING'!A26&amp;"CREDITOR",DATA!$P:$P)</f>
        <v>0</v>
      </c>
      <c r="J26" s="27">
        <f>SUMIF(DATA!U:U,'BY ACCOUNT CODING'!A26&amp;"DEBTOR",DATA!$P:$P)</f>
        <v>0</v>
      </c>
      <c r="L26" s="29">
        <f>SUMIF(DATA!$Q:$Q,$A26,DATA!V:V)</f>
        <v>0</v>
      </c>
      <c r="M26" s="29">
        <f>SUMIF(DATA!$Q:$Q,$A26,DATA!W:W)</f>
        <v>0</v>
      </c>
      <c r="N26" s="29">
        <f>SUMIF(DATA!$Q:$Q,$A26,DATA!X:X)</f>
        <v>0</v>
      </c>
      <c r="O26" s="29">
        <f>SUMIF(DATA!$Q:$Q,$A26,DATA!Y:Y)</f>
        <v>0</v>
      </c>
      <c r="P26" s="29">
        <f>SUMIF(DATA!$Q:$Q,$A26,DATA!Z:Z)</f>
        <v>0</v>
      </c>
    </row>
    <row r="27" spans="1:16" x14ac:dyDescent="0.15">
      <c r="A27" s="25" t="s">
        <v>99</v>
      </c>
      <c r="B27" s="14" t="s">
        <v>11</v>
      </c>
      <c r="C27" s="14" t="s">
        <v>100</v>
      </c>
      <c r="E27" s="26">
        <f>SUMIF(DATA!Q:Q,'BY ACCOUNT CODING'!A27,DATA!P:P)</f>
        <v>0</v>
      </c>
      <c r="F27" s="26"/>
      <c r="G27" s="27">
        <f>SUMIF(DATA!U:U,'BY ACCOUNT CODING'!A27&amp;"ZERO",DATA!$P:$P)</f>
        <v>0</v>
      </c>
      <c r="H27" s="27">
        <f>SUMIF(DATA!U:U,'BY ACCOUNT CODING'!A27&amp;"HELD",DATA!$P:$P)</f>
        <v>0</v>
      </c>
      <c r="I27" s="27">
        <f>SUMIF(DATA!U:U,'BY ACCOUNT CODING'!A27&amp;"CREDITOR",DATA!$P:$P)</f>
        <v>0</v>
      </c>
      <c r="J27" s="27">
        <f>SUMIF(DATA!U:U,'BY ACCOUNT CODING'!A27&amp;"DEBTOR",DATA!$P:$P)</f>
        <v>0</v>
      </c>
      <c r="L27" s="29">
        <f>SUMIF(DATA!$Q:$Q,$A27,DATA!V:V)</f>
        <v>0</v>
      </c>
      <c r="M27" s="29">
        <f>SUMIF(DATA!$Q:$Q,$A27,DATA!W:W)</f>
        <v>0</v>
      </c>
      <c r="N27" s="29">
        <f>SUMIF(DATA!$Q:$Q,$A27,DATA!X:X)</f>
        <v>0</v>
      </c>
      <c r="O27" s="29">
        <f>SUMIF(DATA!$Q:$Q,$A27,DATA!Y:Y)</f>
        <v>0</v>
      </c>
      <c r="P27" s="29">
        <f>SUMIF(DATA!$Q:$Q,$A27,DATA!Z:Z)</f>
        <v>0</v>
      </c>
    </row>
    <row r="28" spans="1:16" x14ac:dyDescent="0.15">
      <c r="A28" s="25" t="s">
        <v>101</v>
      </c>
      <c r="B28" s="14" t="s">
        <v>10</v>
      </c>
      <c r="C28" s="14" t="s">
        <v>102</v>
      </c>
      <c r="E28" s="26">
        <f>SUMIF(DATA!Q:Q,'BY ACCOUNT CODING'!A28,DATA!P:P)</f>
        <v>0</v>
      </c>
      <c r="F28" s="26"/>
      <c r="G28" s="27">
        <f>SUMIF(DATA!U:U,'BY ACCOUNT CODING'!A28&amp;"ZERO",DATA!$P:$P)</f>
        <v>0</v>
      </c>
      <c r="H28" s="27">
        <f>SUMIF(DATA!U:U,'BY ACCOUNT CODING'!A28&amp;"HELD",DATA!$P:$P)</f>
        <v>0</v>
      </c>
      <c r="I28" s="27">
        <f>SUMIF(DATA!U:U,'BY ACCOUNT CODING'!A28&amp;"CREDITOR",DATA!$P:$P)</f>
        <v>0</v>
      </c>
      <c r="J28" s="27">
        <f>SUMIF(DATA!U:U,'BY ACCOUNT CODING'!A28&amp;"DEBTOR",DATA!$P:$P)</f>
        <v>0</v>
      </c>
      <c r="L28" s="29">
        <f>SUMIF(DATA!$Q:$Q,$A28,DATA!V:V)</f>
        <v>0</v>
      </c>
      <c r="M28" s="29">
        <f>SUMIF(DATA!$Q:$Q,$A28,DATA!W:W)</f>
        <v>0</v>
      </c>
      <c r="N28" s="29">
        <f>SUMIF(DATA!$Q:$Q,$A28,DATA!X:X)</f>
        <v>0</v>
      </c>
      <c r="O28" s="29">
        <f>SUMIF(DATA!$Q:$Q,$A28,DATA!Y:Y)</f>
        <v>0</v>
      </c>
      <c r="P28" s="29">
        <f>SUMIF(DATA!$Q:$Q,$A28,DATA!Z:Z)</f>
        <v>0</v>
      </c>
    </row>
    <row r="29" spans="1:16" x14ac:dyDescent="0.15">
      <c r="A29" s="25" t="s">
        <v>103</v>
      </c>
      <c r="B29" s="14" t="s">
        <v>11</v>
      </c>
      <c r="C29" s="14" t="s">
        <v>104</v>
      </c>
      <c r="E29" s="26">
        <f>SUMIF(DATA!Q:Q,'BY ACCOUNT CODING'!A29,DATA!P:P)</f>
        <v>0</v>
      </c>
      <c r="F29" s="26"/>
      <c r="G29" s="27">
        <f>SUMIF(DATA!U:U,'BY ACCOUNT CODING'!A29&amp;"ZERO",DATA!$P:$P)</f>
        <v>0</v>
      </c>
      <c r="H29" s="27">
        <f>SUMIF(DATA!U:U,'BY ACCOUNT CODING'!A29&amp;"HELD",DATA!$P:$P)</f>
        <v>0</v>
      </c>
      <c r="I29" s="27">
        <f>SUMIF(DATA!U:U,'BY ACCOUNT CODING'!A29&amp;"CREDITOR",DATA!$P:$P)</f>
        <v>0</v>
      </c>
      <c r="J29" s="27">
        <f>SUMIF(DATA!U:U,'BY ACCOUNT CODING'!A29&amp;"DEBTOR",DATA!$P:$P)</f>
        <v>0</v>
      </c>
      <c r="L29" s="29">
        <f>SUMIF(DATA!$Q:$Q,$A29,DATA!V:V)</f>
        <v>0</v>
      </c>
      <c r="M29" s="29">
        <f>SUMIF(DATA!$Q:$Q,$A29,DATA!W:W)</f>
        <v>0</v>
      </c>
      <c r="N29" s="29">
        <f>SUMIF(DATA!$Q:$Q,$A29,DATA!X:X)</f>
        <v>0</v>
      </c>
      <c r="O29" s="29">
        <f>SUMIF(DATA!$Q:$Q,$A29,DATA!Y:Y)</f>
        <v>0</v>
      </c>
      <c r="P29" s="29">
        <f>SUMIF(DATA!$Q:$Q,$A29,DATA!Z:Z)</f>
        <v>0</v>
      </c>
    </row>
    <row r="30" spans="1:16" x14ac:dyDescent="0.15">
      <c r="A30" s="25" t="s">
        <v>105</v>
      </c>
      <c r="B30" s="14" t="s">
        <v>11</v>
      </c>
      <c r="C30" s="14" t="s">
        <v>106</v>
      </c>
      <c r="E30" s="26">
        <f>SUMIF(DATA!Q:Q,'BY ACCOUNT CODING'!A30,DATA!P:P)</f>
        <v>0</v>
      </c>
      <c r="F30" s="26"/>
      <c r="G30" s="27">
        <f>SUMIF(DATA!U:U,'BY ACCOUNT CODING'!A30&amp;"ZERO",DATA!$P:$P)</f>
        <v>0</v>
      </c>
      <c r="H30" s="27">
        <f>SUMIF(DATA!U:U,'BY ACCOUNT CODING'!A30&amp;"HELD",DATA!$P:$P)</f>
        <v>0</v>
      </c>
      <c r="I30" s="27">
        <f>SUMIF(DATA!U:U,'BY ACCOUNT CODING'!A30&amp;"CREDITOR",DATA!$P:$P)</f>
        <v>0</v>
      </c>
      <c r="J30" s="27">
        <f>SUMIF(DATA!U:U,'BY ACCOUNT CODING'!A30&amp;"DEBTOR",DATA!$P:$P)</f>
        <v>0</v>
      </c>
      <c r="L30" s="29">
        <f>SUMIF(DATA!$Q:$Q,$A30,DATA!V:V)</f>
        <v>0</v>
      </c>
      <c r="M30" s="29">
        <f>SUMIF(DATA!$Q:$Q,$A30,DATA!W:W)</f>
        <v>0</v>
      </c>
      <c r="N30" s="29">
        <f>SUMIF(DATA!$Q:$Q,$A30,DATA!X:X)</f>
        <v>0</v>
      </c>
      <c r="O30" s="29">
        <f>SUMIF(DATA!$Q:$Q,$A30,DATA!Y:Y)</f>
        <v>0</v>
      </c>
      <c r="P30" s="29">
        <f>SUMIF(DATA!$Q:$Q,$A30,DATA!Z:Z)</f>
        <v>0</v>
      </c>
    </row>
    <row r="31" spans="1:16" x14ac:dyDescent="0.15">
      <c r="A31" s="25" t="s">
        <v>107</v>
      </c>
      <c r="B31" s="14" t="s">
        <v>11</v>
      </c>
      <c r="C31" s="14" t="s">
        <v>108</v>
      </c>
      <c r="E31" s="26">
        <f>SUMIF(DATA!Q:Q,'BY ACCOUNT CODING'!A31,DATA!P:P)</f>
        <v>0</v>
      </c>
      <c r="F31" s="26"/>
      <c r="G31" s="27">
        <f>SUMIF(DATA!U:U,'BY ACCOUNT CODING'!A31&amp;"ZERO",DATA!$P:$P)</f>
        <v>0</v>
      </c>
      <c r="H31" s="27">
        <f>SUMIF(DATA!U:U,'BY ACCOUNT CODING'!A31&amp;"HELD",DATA!$P:$P)</f>
        <v>0</v>
      </c>
      <c r="I31" s="27">
        <f>SUMIF(DATA!U:U,'BY ACCOUNT CODING'!A31&amp;"CREDITOR",DATA!$P:$P)</f>
        <v>0</v>
      </c>
      <c r="J31" s="27">
        <f>SUMIF(DATA!U:U,'BY ACCOUNT CODING'!A31&amp;"DEBTOR",DATA!$P:$P)</f>
        <v>0</v>
      </c>
      <c r="L31" s="29">
        <f>SUMIF(DATA!$Q:$Q,$A31,DATA!V:V)</f>
        <v>0</v>
      </c>
      <c r="M31" s="29">
        <f>SUMIF(DATA!$Q:$Q,$A31,DATA!W:W)</f>
        <v>0</v>
      </c>
      <c r="N31" s="29">
        <f>SUMIF(DATA!$Q:$Q,$A31,DATA!X:X)</f>
        <v>0</v>
      </c>
      <c r="O31" s="29">
        <f>SUMIF(DATA!$Q:$Q,$A31,DATA!Y:Y)</f>
        <v>0</v>
      </c>
      <c r="P31" s="29">
        <f>SUMIF(DATA!$Q:$Q,$A31,DATA!Z:Z)</f>
        <v>0</v>
      </c>
    </row>
    <row r="32" spans="1:16" x14ac:dyDescent="0.15">
      <c r="A32" s="25" t="s">
        <v>109</v>
      </c>
      <c r="B32" s="14" t="s">
        <v>11</v>
      </c>
      <c r="C32" s="14" t="s">
        <v>110</v>
      </c>
      <c r="E32" s="26">
        <f>SUMIF(DATA!Q:Q,'BY ACCOUNT CODING'!A32,DATA!P:P)</f>
        <v>0</v>
      </c>
      <c r="F32" s="26"/>
      <c r="G32" s="27">
        <f>SUMIF(DATA!U:U,'BY ACCOUNT CODING'!A32&amp;"ZERO",DATA!$P:$P)</f>
        <v>0</v>
      </c>
      <c r="H32" s="27">
        <f>SUMIF(DATA!U:U,'BY ACCOUNT CODING'!A32&amp;"HELD",DATA!$P:$P)</f>
        <v>0</v>
      </c>
      <c r="I32" s="27">
        <f>SUMIF(DATA!U:U,'BY ACCOUNT CODING'!A32&amp;"CREDITOR",DATA!$P:$P)</f>
        <v>0</v>
      </c>
      <c r="J32" s="27">
        <f>SUMIF(DATA!U:U,'BY ACCOUNT CODING'!A32&amp;"DEBTOR",DATA!$P:$P)</f>
        <v>0</v>
      </c>
      <c r="L32" s="29">
        <f>SUMIF(DATA!$Q:$Q,$A32,DATA!V:V)</f>
        <v>0</v>
      </c>
      <c r="M32" s="29">
        <f>SUMIF(DATA!$Q:$Q,$A32,DATA!W:W)</f>
        <v>0</v>
      </c>
      <c r="N32" s="29">
        <f>SUMIF(DATA!$Q:$Q,$A32,DATA!X:X)</f>
        <v>0</v>
      </c>
      <c r="O32" s="29">
        <f>SUMIF(DATA!$Q:$Q,$A32,DATA!Y:Y)</f>
        <v>0</v>
      </c>
      <c r="P32" s="29">
        <f>SUMIF(DATA!$Q:$Q,$A32,DATA!Z:Z)</f>
        <v>0</v>
      </c>
    </row>
    <row r="33" spans="1:16" x14ac:dyDescent="0.15">
      <c r="A33" s="33" t="s">
        <v>111</v>
      </c>
      <c r="B33" s="14" t="s">
        <v>11</v>
      </c>
      <c r="C33" s="14" t="s">
        <v>112</v>
      </c>
      <c r="E33" s="26">
        <f>SUMIF(DATA!Q:Q,'BY ACCOUNT CODING'!A33,DATA!P:P)</f>
        <v>0</v>
      </c>
      <c r="F33" s="26"/>
      <c r="G33" s="27">
        <f>SUMIF(DATA!U:U,'BY ACCOUNT CODING'!A33&amp;"ZERO",DATA!$P:$P)</f>
        <v>0</v>
      </c>
      <c r="H33" s="27">
        <f>SUMIF(DATA!U:U,'BY ACCOUNT CODING'!A33&amp;"HELD",DATA!$P:$P)</f>
        <v>0</v>
      </c>
      <c r="I33" s="27">
        <f>SUMIF(DATA!U:U,'BY ACCOUNT CODING'!A33&amp;"CREDITOR",DATA!$P:$P)</f>
        <v>0</v>
      </c>
      <c r="J33" s="27">
        <f>SUMIF(DATA!U:U,'BY ACCOUNT CODING'!A33&amp;"DEBTOR",DATA!$P:$P)</f>
        <v>0</v>
      </c>
      <c r="L33" s="29">
        <f>SUMIF(DATA!$Q:$Q,$A33,DATA!V:V)</f>
        <v>0</v>
      </c>
      <c r="M33" s="29">
        <f>SUMIF(DATA!$Q:$Q,$A33,DATA!W:W)</f>
        <v>0</v>
      </c>
      <c r="N33" s="29">
        <f>SUMIF(DATA!$Q:$Q,$A33,DATA!X:X)</f>
        <v>0</v>
      </c>
      <c r="O33" s="29">
        <f>SUMIF(DATA!$Q:$Q,$A33,DATA!Y:Y)</f>
        <v>0</v>
      </c>
      <c r="P33" s="29">
        <f>SUMIF(DATA!$Q:$Q,$A33,DATA!Z:Z)</f>
        <v>0</v>
      </c>
    </row>
    <row r="34" spans="1:16" x14ac:dyDescent="0.15">
      <c r="A34" s="25" t="s">
        <v>113</v>
      </c>
      <c r="B34" s="14" t="s">
        <v>11</v>
      </c>
      <c r="C34" s="14" t="s">
        <v>114</v>
      </c>
      <c r="E34" s="26">
        <f>SUMIF(DATA!Q:Q,'BY ACCOUNT CODING'!A34,DATA!P:P)</f>
        <v>0</v>
      </c>
      <c r="F34" s="26"/>
      <c r="G34" s="27">
        <f>SUMIF(DATA!U:U,'BY ACCOUNT CODING'!A34&amp;"ZERO",DATA!$P:$P)</f>
        <v>0</v>
      </c>
      <c r="H34" s="27">
        <f>SUMIF(DATA!U:U,'BY ACCOUNT CODING'!A34&amp;"HELD",DATA!$P:$P)</f>
        <v>0</v>
      </c>
      <c r="I34" s="27">
        <f>SUMIF(DATA!U:U,'BY ACCOUNT CODING'!A34&amp;"CREDITOR",DATA!$P:$P)</f>
        <v>0</v>
      </c>
      <c r="J34" s="27">
        <f>SUMIF(DATA!U:U,'BY ACCOUNT CODING'!A34&amp;"DEBTOR",DATA!$P:$P)</f>
        <v>0</v>
      </c>
      <c r="L34" s="29">
        <f>SUMIF(DATA!$Q:$Q,$A34,DATA!V:V)</f>
        <v>0</v>
      </c>
      <c r="M34" s="29">
        <f>SUMIF(DATA!$Q:$Q,$A34,DATA!W:W)</f>
        <v>0</v>
      </c>
      <c r="N34" s="29">
        <f>SUMIF(DATA!$Q:$Q,$A34,DATA!X:X)</f>
        <v>0</v>
      </c>
      <c r="O34" s="29">
        <f>SUMIF(DATA!$Q:$Q,$A34,DATA!Y:Y)</f>
        <v>0</v>
      </c>
      <c r="P34" s="29">
        <f>SUMIF(DATA!$Q:$Q,$A34,DATA!Z:Z)</f>
        <v>0</v>
      </c>
    </row>
    <row r="35" spans="1:16" x14ac:dyDescent="0.15">
      <c r="A35" s="14" t="s">
        <v>115</v>
      </c>
      <c r="B35" s="14" t="s">
        <v>10</v>
      </c>
      <c r="C35" s="14" t="s">
        <v>116</v>
      </c>
      <c r="E35" s="26">
        <f>SUMIF(DATA!Q:Q,'BY ACCOUNT CODING'!A35,DATA!P:P)</f>
        <v>0</v>
      </c>
      <c r="F35" s="26"/>
      <c r="G35" s="27">
        <f>SUMIF(DATA!U:U,'BY ACCOUNT CODING'!A35&amp;"ZERO",DATA!$P:$P)</f>
        <v>0</v>
      </c>
      <c r="H35" s="27">
        <f>SUMIF(DATA!U:U,'BY ACCOUNT CODING'!A35&amp;"HELD",DATA!$P:$P)</f>
        <v>0</v>
      </c>
      <c r="I35" s="27">
        <f>SUMIF(DATA!U:U,'BY ACCOUNT CODING'!A35&amp;"CREDITOR",DATA!$P:$P)</f>
        <v>0</v>
      </c>
      <c r="J35" s="27">
        <f>SUMIF(DATA!U:U,'BY ACCOUNT CODING'!A35&amp;"DEBTOR",DATA!$P:$P)</f>
        <v>0</v>
      </c>
      <c r="L35" s="29">
        <f>SUMIF(DATA!$Q:$Q,$A35,DATA!V:V)</f>
        <v>0</v>
      </c>
      <c r="M35" s="29">
        <f>SUMIF(DATA!$Q:$Q,$A35,DATA!W:W)</f>
        <v>0</v>
      </c>
      <c r="N35" s="29">
        <f>SUMIF(DATA!$Q:$Q,$A35,DATA!X:X)</f>
        <v>0</v>
      </c>
      <c r="O35" s="29">
        <f>SUMIF(DATA!$Q:$Q,$A35,DATA!Y:Y)</f>
        <v>0</v>
      </c>
      <c r="P35" s="29">
        <f>SUMIF(DATA!$Q:$Q,$A35,DATA!Z:Z)</f>
        <v>0</v>
      </c>
    </row>
    <row r="36" spans="1:16" x14ac:dyDescent="0.15">
      <c r="A36" s="14" t="s">
        <v>117</v>
      </c>
      <c r="B36" s="14" t="s">
        <v>10</v>
      </c>
      <c r="C36" s="14" t="s">
        <v>118</v>
      </c>
      <c r="E36" s="26">
        <f>SUMIF(DATA!Q:Q,'BY ACCOUNT CODING'!A36,DATA!P:P)</f>
        <v>0</v>
      </c>
      <c r="F36" s="26"/>
      <c r="G36" s="27">
        <f>SUMIF(DATA!U:U,'BY ACCOUNT CODING'!A36&amp;"ZERO",DATA!$P:$P)</f>
        <v>0</v>
      </c>
      <c r="H36" s="27">
        <f>SUMIF(DATA!U:U,'BY ACCOUNT CODING'!A36&amp;"HELD",DATA!$P:$P)</f>
        <v>0</v>
      </c>
      <c r="I36" s="27">
        <f>SUMIF(DATA!U:U,'BY ACCOUNT CODING'!A36&amp;"CREDITOR",DATA!$P:$P)</f>
        <v>0</v>
      </c>
      <c r="J36" s="27">
        <f>SUMIF(DATA!U:U,'BY ACCOUNT CODING'!A36&amp;"DEBTOR",DATA!$P:$P)</f>
        <v>0</v>
      </c>
      <c r="L36" s="29">
        <f>SUMIF(DATA!$Q:$Q,$A36,DATA!V:V)</f>
        <v>0</v>
      </c>
      <c r="M36" s="29">
        <f>SUMIF(DATA!$Q:$Q,$A36,DATA!W:W)</f>
        <v>0</v>
      </c>
      <c r="N36" s="29">
        <f>SUMIF(DATA!$Q:$Q,$A36,DATA!X:X)</f>
        <v>0</v>
      </c>
      <c r="O36" s="29">
        <f>SUMIF(DATA!$Q:$Q,$A36,DATA!Y:Y)</f>
        <v>0</v>
      </c>
      <c r="P36" s="29">
        <f>SUMIF(DATA!$Q:$Q,$A36,DATA!Z:Z)</f>
        <v>0</v>
      </c>
    </row>
    <row r="37" spans="1:16" x14ac:dyDescent="0.15">
      <c r="A37" s="14" t="s">
        <v>119</v>
      </c>
      <c r="B37" s="14" t="s">
        <v>10</v>
      </c>
      <c r="C37" s="14" t="s">
        <v>120</v>
      </c>
      <c r="E37" s="26">
        <f>SUMIF(DATA!Q:Q,'BY ACCOUNT CODING'!A37,DATA!P:P)</f>
        <v>0</v>
      </c>
      <c r="F37" s="26"/>
      <c r="G37" s="27">
        <f>SUMIF(DATA!U:U,'BY ACCOUNT CODING'!A37&amp;"ZERO",DATA!$P:$P)</f>
        <v>0</v>
      </c>
      <c r="H37" s="27">
        <f>SUMIF(DATA!U:U,'BY ACCOUNT CODING'!A37&amp;"HELD",DATA!$P:$P)</f>
        <v>0</v>
      </c>
      <c r="I37" s="27">
        <f>SUMIF(DATA!U:U,'BY ACCOUNT CODING'!A37&amp;"CREDITOR",DATA!$P:$P)</f>
        <v>0</v>
      </c>
      <c r="J37" s="27">
        <f>SUMIF(DATA!U:U,'BY ACCOUNT CODING'!A37&amp;"DEBTOR",DATA!$P:$P)</f>
        <v>0</v>
      </c>
      <c r="L37" s="29">
        <f>SUMIF(DATA!$Q:$Q,$A37,DATA!V:V)</f>
        <v>0</v>
      </c>
      <c r="M37" s="29">
        <f>SUMIF(DATA!$Q:$Q,$A37,DATA!W:W)</f>
        <v>0</v>
      </c>
      <c r="N37" s="29">
        <f>SUMIF(DATA!$Q:$Q,$A37,DATA!X:X)</f>
        <v>0</v>
      </c>
      <c r="O37" s="29">
        <f>SUMIF(DATA!$Q:$Q,$A37,DATA!Y:Y)</f>
        <v>0</v>
      </c>
      <c r="P37" s="29">
        <f>SUMIF(DATA!$Q:$Q,$A37,DATA!Z:Z)</f>
        <v>0</v>
      </c>
    </row>
    <row r="38" spans="1:16" x14ac:dyDescent="0.15">
      <c r="A38" s="14" t="s">
        <v>121</v>
      </c>
      <c r="B38" s="14" t="s">
        <v>10</v>
      </c>
      <c r="C38" s="14" t="s">
        <v>122</v>
      </c>
      <c r="E38" s="26">
        <f>SUMIF(DATA!Q:Q,'BY ACCOUNT CODING'!A38,DATA!P:P)</f>
        <v>0</v>
      </c>
      <c r="F38" s="26"/>
      <c r="G38" s="27">
        <f>SUMIF(DATA!U:U,'BY ACCOUNT CODING'!A38&amp;"ZERO",DATA!$P:$P)</f>
        <v>0</v>
      </c>
      <c r="H38" s="27">
        <f>SUMIF(DATA!U:U,'BY ACCOUNT CODING'!A38&amp;"HELD",DATA!$P:$P)</f>
        <v>0</v>
      </c>
      <c r="I38" s="27">
        <f>SUMIF(DATA!U:U,'BY ACCOUNT CODING'!A38&amp;"CREDITOR",DATA!$P:$P)</f>
        <v>0</v>
      </c>
      <c r="J38" s="27">
        <f>SUMIF(DATA!U:U,'BY ACCOUNT CODING'!A38&amp;"DEBTOR",DATA!$P:$P)</f>
        <v>0</v>
      </c>
      <c r="L38" s="29">
        <f>SUMIF(DATA!$Q:$Q,$A38,DATA!V:V)</f>
        <v>0</v>
      </c>
      <c r="M38" s="29">
        <f>SUMIF(DATA!$Q:$Q,$A38,DATA!W:W)</f>
        <v>0</v>
      </c>
      <c r="N38" s="29">
        <f>SUMIF(DATA!$Q:$Q,$A38,DATA!X:X)</f>
        <v>0</v>
      </c>
      <c r="O38" s="29">
        <f>SUMIF(DATA!$Q:$Q,$A38,DATA!Y:Y)</f>
        <v>0</v>
      </c>
      <c r="P38" s="29">
        <f>SUMIF(DATA!$Q:$Q,$A38,DATA!Z:Z)</f>
        <v>0</v>
      </c>
    </row>
    <row r="39" spans="1:16" x14ac:dyDescent="0.15">
      <c r="A39" s="14" t="s">
        <v>123</v>
      </c>
      <c r="B39" s="14" t="s">
        <v>61</v>
      </c>
      <c r="C39" s="14" t="s">
        <v>124</v>
      </c>
      <c r="E39" s="26">
        <f>SUMIF(DATA!Q:Q,'BY ACCOUNT CODING'!A39,DATA!P:P)</f>
        <v>0</v>
      </c>
      <c r="F39" s="26"/>
      <c r="G39" s="27">
        <f>SUMIF(DATA!U:U,'BY ACCOUNT CODING'!A39&amp;"ZERO",DATA!$P:$P)</f>
        <v>0</v>
      </c>
      <c r="H39" s="27">
        <f>SUMIF(DATA!U:U,'BY ACCOUNT CODING'!A39&amp;"HELD",DATA!$P:$P)</f>
        <v>0</v>
      </c>
      <c r="I39" s="27">
        <f>SUMIF(DATA!U:U,'BY ACCOUNT CODING'!A39&amp;"CREDITOR",DATA!$P:$P)</f>
        <v>0</v>
      </c>
      <c r="J39" s="27">
        <f>SUMIF(DATA!U:U,'BY ACCOUNT CODING'!A39&amp;"DEBTOR",DATA!$P:$P)</f>
        <v>0</v>
      </c>
      <c r="L39" s="29">
        <f>SUMIF(DATA!$Q:$Q,$A39,DATA!V:V)</f>
        <v>0</v>
      </c>
      <c r="M39" s="29">
        <f>SUMIF(DATA!$Q:$Q,$A39,DATA!W:W)</f>
        <v>0</v>
      </c>
      <c r="N39" s="29">
        <f>SUMIF(DATA!$Q:$Q,$A39,DATA!X:X)</f>
        <v>0</v>
      </c>
      <c r="O39" s="29">
        <f>SUMIF(DATA!$Q:$Q,$A39,DATA!Y:Y)</f>
        <v>0</v>
      </c>
      <c r="P39" s="29">
        <f>SUMIF(DATA!$Q:$Q,$A39,DATA!Z:Z)</f>
        <v>0</v>
      </c>
    </row>
    <row r="40" spans="1:16" x14ac:dyDescent="0.15">
      <c r="A40" s="14" t="s">
        <v>125</v>
      </c>
      <c r="B40" s="14" t="s">
        <v>61</v>
      </c>
      <c r="C40" s="14" t="s">
        <v>126</v>
      </c>
      <c r="E40" s="26">
        <f>SUMIF(DATA!Q:Q,'BY ACCOUNT CODING'!A40,DATA!P:P)</f>
        <v>0</v>
      </c>
      <c r="F40" s="26"/>
      <c r="G40" s="27">
        <f>SUMIF(DATA!U:U,'BY ACCOUNT CODING'!A40&amp;"ZERO",DATA!$P:$P)</f>
        <v>0</v>
      </c>
      <c r="H40" s="27">
        <f>SUMIF(DATA!U:U,'BY ACCOUNT CODING'!A40&amp;"HELD",DATA!$P:$P)</f>
        <v>0</v>
      </c>
      <c r="I40" s="27">
        <f>SUMIF(DATA!U:U,'BY ACCOUNT CODING'!A40&amp;"CREDITOR",DATA!$P:$P)</f>
        <v>0</v>
      </c>
      <c r="J40" s="27">
        <f>SUMIF(DATA!U:U,'BY ACCOUNT CODING'!A40&amp;"DEBTOR",DATA!$P:$P)</f>
        <v>0</v>
      </c>
      <c r="L40" s="29">
        <f>SUMIF(DATA!$Q:$Q,$A40,DATA!V:V)</f>
        <v>0</v>
      </c>
      <c r="M40" s="29">
        <f>SUMIF(DATA!$Q:$Q,$A40,DATA!W:W)</f>
        <v>0</v>
      </c>
      <c r="N40" s="29">
        <f>SUMIF(DATA!$Q:$Q,$A40,DATA!X:X)</f>
        <v>0</v>
      </c>
      <c r="O40" s="29">
        <f>SUMIF(DATA!$Q:$Q,$A40,DATA!Y:Y)</f>
        <v>0</v>
      </c>
      <c r="P40" s="29">
        <f>SUMIF(DATA!$Q:$Q,$A40,DATA!Z:Z)</f>
        <v>0</v>
      </c>
    </row>
    <row r="41" spans="1:16" x14ac:dyDescent="0.15">
      <c r="A41" s="25" t="s">
        <v>127</v>
      </c>
      <c r="B41" s="14" t="s">
        <v>12</v>
      </c>
      <c r="C41" s="14" t="s">
        <v>12</v>
      </c>
      <c r="E41" s="26">
        <f>SUMIF(DATA!Q:Q,'BY ACCOUNT CODING'!A41,DATA!P:P)</f>
        <v>0</v>
      </c>
      <c r="F41" s="26"/>
      <c r="G41" s="27">
        <f>SUMIF(DATA!U:U,'BY ACCOUNT CODING'!A41&amp;"ZERO",DATA!$P:$P)</f>
        <v>0</v>
      </c>
      <c r="H41" s="27">
        <f>SUMIF(DATA!U:U,'BY ACCOUNT CODING'!A41&amp;"HELD",DATA!$P:$P)</f>
        <v>0</v>
      </c>
      <c r="I41" s="27">
        <f>SUMIF(DATA!U:U,'BY ACCOUNT CODING'!A41&amp;"CREDITOR",DATA!$P:$P)</f>
        <v>0</v>
      </c>
      <c r="J41" s="27">
        <f>SUMIF(DATA!U:U,'BY ACCOUNT CODING'!A41&amp;"DEBTOR",DATA!$P:$P)</f>
        <v>0</v>
      </c>
      <c r="L41" s="29">
        <f>SUMIF(DATA!$Q:$Q,$A41,DATA!V:V)</f>
        <v>0</v>
      </c>
      <c r="M41" s="29">
        <f>SUMIF(DATA!$Q:$Q,$A41,DATA!W:W)</f>
        <v>0</v>
      </c>
      <c r="N41" s="29">
        <f>SUMIF(DATA!$Q:$Q,$A41,DATA!X:X)</f>
        <v>0</v>
      </c>
      <c r="O41" s="29">
        <f>SUMIF(DATA!$Q:$Q,$A41,DATA!Y:Y)</f>
        <v>0</v>
      </c>
      <c r="P41" s="29">
        <f>SUMIF(DATA!$Q:$Q,$A41,DATA!Z:Z)</f>
        <v>0</v>
      </c>
    </row>
    <row r="42" spans="1:16" x14ac:dyDescent="0.15">
      <c r="A42" s="33" t="s">
        <v>128</v>
      </c>
      <c r="B42" s="13" t="s">
        <v>12</v>
      </c>
      <c r="C42" s="14" t="s">
        <v>129</v>
      </c>
      <c r="E42" s="26">
        <f>SUMIF(DATA!Q:Q,'BY ACCOUNT CODING'!A42,DATA!P:P)</f>
        <v>0</v>
      </c>
      <c r="F42" s="26"/>
      <c r="G42" s="27">
        <f>SUMIF(DATA!U:U,'BY ACCOUNT CODING'!A42&amp;"ZERO",DATA!$P:$P)</f>
        <v>0</v>
      </c>
      <c r="H42" s="27">
        <f>SUMIF(DATA!U:U,'BY ACCOUNT CODING'!A42&amp;"HELD",DATA!$P:$P)</f>
        <v>0</v>
      </c>
      <c r="I42" s="27">
        <f>SUMIF(DATA!U:U,'BY ACCOUNT CODING'!A42&amp;"CREDITOR",DATA!$P:$P)</f>
        <v>0</v>
      </c>
      <c r="J42" s="27">
        <f>SUMIF(DATA!U:U,'BY ACCOUNT CODING'!A42&amp;"DEBTOR",DATA!$P:$P)</f>
        <v>0</v>
      </c>
      <c r="L42" s="29">
        <f>SUMIF(DATA!$Q:$Q,$A42,DATA!V:V)</f>
        <v>0</v>
      </c>
      <c r="M42" s="29">
        <f>SUMIF(DATA!$Q:$Q,$A42,DATA!W:W)</f>
        <v>0</v>
      </c>
      <c r="N42" s="29">
        <f>SUMIF(DATA!$Q:$Q,$A42,DATA!X:X)</f>
        <v>0</v>
      </c>
      <c r="O42" s="29">
        <f>SUMIF(DATA!$Q:$Q,$A42,DATA!Y:Y)</f>
        <v>0</v>
      </c>
      <c r="P42" s="29">
        <f>SUMIF(DATA!$Q:$Q,$A42,DATA!Z:Z)</f>
        <v>0</v>
      </c>
    </row>
    <row r="43" spans="1:16" x14ac:dyDescent="0.15">
      <c r="A43" s="14" t="s">
        <v>130</v>
      </c>
      <c r="B43" s="14" t="s">
        <v>11</v>
      </c>
      <c r="C43" s="14" t="s">
        <v>131</v>
      </c>
      <c r="E43" s="26">
        <f>SUMIF(DATA!Q:Q,'BY ACCOUNT CODING'!A43,DATA!P:P)</f>
        <v>0</v>
      </c>
      <c r="F43" s="26"/>
      <c r="G43" s="27">
        <f>SUMIF(DATA!U:U,'BY ACCOUNT CODING'!A43&amp;"ZERO",DATA!$P:$P)</f>
        <v>0</v>
      </c>
      <c r="H43" s="27">
        <f>SUMIF(DATA!U:U,'BY ACCOUNT CODING'!A43&amp;"HELD",DATA!$P:$P)</f>
        <v>0</v>
      </c>
      <c r="I43" s="27">
        <f>SUMIF(DATA!U:U,'BY ACCOUNT CODING'!A43&amp;"CREDITOR",DATA!$P:$P)</f>
        <v>0</v>
      </c>
      <c r="J43" s="27">
        <f>SUMIF(DATA!U:U,'BY ACCOUNT CODING'!A43&amp;"DEBTOR",DATA!$P:$P)</f>
        <v>0</v>
      </c>
      <c r="L43" s="29">
        <f>SUMIF(DATA!$Q:$Q,$A43,DATA!V:V)</f>
        <v>0</v>
      </c>
      <c r="M43" s="29">
        <f>SUMIF(DATA!$Q:$Q,$A43,DATA!W:W)</f>
        <v>0</v>
      </c>
      <c r="N43" s="29">
        <f>SUMIF(DATA!$Q:$Q,$A43,DATA!X:X)</f>
        <v>0</v>
      </c>
      <c r="O43" s="29">
        <f>SUMIF(DATA!$Q:$Q,$A43,DATA!Y:Y)</f>
        <v>0</v>
      </c>
      <c r="P43" s="29">
        <f>SUMIF(DATA!$Q:$Q,$A43,DATA!Z:Z)</f>
        <v>0</v>
      </c>
    </row>
    <row r="44" spans="1:16" x14ac:dyDescent="0.15">
      <c r="A44" s="25" t="s">
        <v>132</v>
      </c>
      <c r="B44" s="14" t="s">
        <v>61</v>
      </c>
      <c r="C44" s="14" t="s">
        <v>133</v>
      </c>
      <c r="E44" s="26">
        <f>SUMIF(DATA!Q:Q,'BY ACCOUNT CODING'!A44,DATA!P:P)</f>
        <v>0</v>
      </c>
      <c r="F44" s="26"/>
      <c r="G44" s="27">
        <f>SUMIF(DATA!U:U,'BY ACCOUNT CODING'!A44&amp;"ZERO",DATA!$P:$P)</f>
        <v>0</v>
      </c>
      <c r="H44" s="27">
        <f>SUMIF(DATA!U:U,'BY ACCOUNT CODING'!A44&amp;"HELD",DATA!$P:$P)</f>
        <v>0</v>
      </c>
      <c r="I44" s="27">
        <f>SUMIF(DATA!U:U,'BY ACCOUNT CODING'!A44&amp;"CREDITOR",DATA!$P:$P)</f>
        <v>0</v>
      </c>
      <c r="J44" s="27">
        <f>SUMIF(DATA!U:U,'BY ACCOUNT CODING'!A44&amp;"DEBTOR",DATA!$P:$P)</f>
        <v>0</v>
      </c>
      <c r="L44" s="29">
        <f>SUMIF(DATA!$Q:$Q,$A44,DATA!V:V)</f>
        <v>0</v>
      </c>
      <c r="M44" s="29">
        <f>SUMIF(DATA!$Q:$Q,$A44,DATA!W:W)</f>
        <v>0</v>
      </c>
      <c r="N44" s="29">
        <f>SUMIF(DATA!$Q:$Q,$A44,DATA!X:X)</f>
        <v>0</v>
      </c>
      <c r="O44" s="29">
        <f>SUMIF(DATA!$Q:$Q,$A44,DATA!Y:Y)</f>
        <v>0</v>
      </c>
      <c r="P44" s="29">
        <f>SUMIF(DATA!$Q:$Q,$A44,DATA!Z:Z)</f>
        <v>0</v>
      </c>
    </row>
    <row r="45" spans="1:16" x14ac:dyDescent="0.15">
      <c r="A45" s="14" t="s">
        <v>134</v>
      </c>
      <c r="B45" s="14" t="s">
        <v>13</v>
      </c>
      <c r="C45" s="14" t="s">
        <v>135</v>
      </c>
      <c r="E45" s="26">
        <f>SUMIF(DATA!Q:Q,'BY ACCOUNT CODING'!A45,DATA!P:P)</f>
        <v>0</v>
      </c>
      <c r="F45" s="26"/>
      <c r="G45" s="27">
        <f>SUMIF(DATA!U:U,'BY ACCOUNT CODING'!A45&amp;"ZERO",DATA!$P:$P)</f>
        <v>0</v>
      </c>
      <c r="H45" s="27">
        <f>SUMIF(DATA!U:U,'BY ACCOUNT CODING'!A45&amp;"HELD",DATA!$P:$P)</f>
        <v>0</v>
      </c>
      <c r="I45" s="27">
        <f>SUMIF(DATA!U:U,'BY ACCOUNT CODING'!A45&amp;"CREDITOR",DATA!$P:$P)</f>
        <v>0</v>
      </c>
      <c r="J45" s="27">
        <f>SUMIF(DATA!U:U,'BY ACCOUNT CODING'!A45&amp;"DEBTOR",DATA!$P:$P)</f>
        <v>0</v>
      </c>
      <c r="L45" s="29">
        <f>SUMIF(DATA!$Q:$Q,$A45,DATA!V:V)</f>
        <v>0</v>
      </c>
      <c r="M45" s="29">
        <f>SUMIF(DATA!$Q:$Q,$A45,DATA!W:W)</f>
        <v>0</v>
      </c>
      <c r="N45" s="29">
        <f>SUMIF(DATA!$Q:$Q,$A45,DATA!X:X)</f>
        <v>0</v>
      </c>
      <c r="O45" s="29">
        <f>SUMIF(DATA!$Q:$Q,$A45,DATA!Y:Y)</f>
        <v>0</v>
      </c>
      <c r="P45" s="29">
        <f>SUMIF(DATA!$Q:$Q,$A45,DATA!Z:Z)</f>
        <v>0</v>
      </c>
    </row>
    <row r="46" spans="1:16" x14ac:dyDescent="0.15">
      <c r="A46" s="14" t="s">
        <v>136</v>
      </c>
      <c r="B46" s="14" t="s">
        <v>13</v>
      </c>
      <c r="C46" s="14" t="s">
        <v>135</v>
      </c>
      <c r="E46" s="26">
        <f>SUMIF(DATA!Q:Q,'BY ACCOUNT CODING'!A46,DATA!P:P)</f>
        <v>0</v>
      </c>
      <c r="F46" s="26"/>
      <c r="G46" s="27">
        <f>SUMIF(DATA!U:U,'BY ACCOUNT CODING'!A46&amp;"ZERO",DATA!$P:$P)</f>
        <v>0</v>
      </c>
      <c r="H46" s="27">
        <f>SUMIF(DATA!U:U,'BY ACCOUNT CODING'!A46&amp;"HELD",DATA!$P:$P)</f>
        <v>0</v>
      </c>
      <c r="I46" s="27">
        <f>SUMIF(DATA!U:U,'BY ACCOUNT CODING'!A46&amp;"CREDITOR",DATA!$P:$P)</f>
        <v>0</v>
      </c>
      <c r="J46" s="27">
        <f>SUMIF(DATA!U:U,'BY ACCOUNT CODING'!A46&amp;"DEBTOR",DATA!$P:$P)</f>
        <v>0</v>
      </c>
      <c r="L46" s="29">
        <f>SUMIF(DATA!$Q:$Q,$A46,DATA!V:V)</f>
        <v>0</v>
      </c>
      <c r="M46" s="29">
        <f>SUMIF(DATA!$Q:$Q,$A46,DATA!W:W)</f>
        <v>0</v>
      </c>
      <c r="N46" s="29">
        <f>SUMIF(DATA!$Q:$Q,$A46,DATA!X:X)</f>
        <v>0</v>
      </c>
      <c r="O46" s="29">
        <f>SUMIF(DATA!$Q:$Q,$A46,DATA!Y:Y)</f>
        <v>0</v>
      </c>
      <c r="P46" s="29">
        <f>SUMIF(DATA!$Q:$Q,$A46,DATA!Z:Z)</f>
        <v>0</v>
      </c>
    </row>
    <row r="47" spans="1:16" x14ac:dyDescent="0.15">
      <c r="A47" s="14" t="s">
        <v>137</v>
      </c>
      <c r="B47" s="14" t="s">
        <v>11</v>
      </c>
      <c r="C47" s="14" t="s">
        <v>138</v>
      </c>
      <c r="E47" s="26">
        <f>SUMIF(DATA!Q:Q,'BY ACCOUNT CODING'!A47,DATA!P:P)</f>
        <v>0</v>
      </c>
      <c r="F47" s="26"/>
      <c r="G47" s="27">
        <f>SUMIF(DATA!U:U,'BY ACCOUNT CODING'!A47&amp;"ZERO",DATA!$P:$P)</f>
        <v>0</v>
      </c>
      <c r="H47" s="27">
        <f>SUMIF(DATA!U:U,'BY ACCOUNT CODING'!A47&amp;"HELD",DATA!$P:$P)</f>
        <v>0</v>
      </c>
      <c r="I47" s="27">
        <f>SUMIF(DATA!U:U,'BY ACCOUNT CODING'!A47&amp;"CREDITOR",DATA!$P:$P)</f>
        <v>0</v>
      </c>
      <c r="J47" s="27">
        <f>SUMIF(DATA!U:U,'BY ACCOUNT CODING'!A47&amp;"DEBTOR",DATA!$P:$P)</f>
        <v>0</v>
      </c>
      <c r="L47" s="29">
        <f>SUMIF(DATA!$Q:$Q,$A47,DATA!V:V)</f>
        <v>0</v>
      </c>
      <c r="M47" s="29">
        <f>SUMIF(DATA!$Q:$Q,$A47,DATA!W:W)</f>
        <v>0</v>
      </c>
      <c r="N47" s="29">
        <f>SUMIF(DATA!$Q:$Q,$A47,DATA!X:X)</f>
        <v>0</v>
      </c>
      <c r="O47" s="29">
        <f>SUMIF(DATA!$Q:$Q,$A47,DATA!Y:Y)</f>
        <v>0</v>
      </c>
      <c r="P47" s="29">
        <f>SUMIF(DATA!$Q:$Q,$A47,DATA!Z:Z)</f>
        <v>0</v>
      </c>
    </row>
    <row r="48" spans="1:16" x14ac:dyDescent="0.15">
      <c r="A48" s="25" t="s">
        <v>139</v>
      </c>
      <c r="B48" s="14" t="s">
        <v>61</v>
      </c>
      <c r="C48" s="14" t="s">
        <v>140</v>
      </c>
      <c r="E48" s="26">
        <f>SUMIF(DATA!Q:Q,'BY ACCOUNT CODING'!A48,DATA!P:P)</f>
        <v>0</v>
      </c>
      <c r="F48" s="26"/>
      <c r="G48" s="27">
        <f>SUMIF(DATA!U:U,'BY ACCOUNT CODING'!A48&amp;"ZERO",DATA!$P:$P)</f>
        <v>0</v>
      </c>
      <c r="H48" s="27">
        <f>SUMIF(DATA!U:U,'BY ACCOUNT CODING'!A48&amp;"HELD",DATA!$P:$P)</f>
        <v>0</v>
      </c>
      <c r="I48" s="27">
        <f>SUMIF(DATA!U:U,'BY ACCOUNT CODING'!A48&amp;"CREDITOR",DATA!$P:$P)</f>
        <v>0</v>
      </c>
      <c r="J48" s="27">
        <f>SUMIF(DATA!U:U,'BY ACCOUNT CODING'!A48&amp;"DEBTOR",DATA!$P:$P)</f>
        <v>0</v>
      </c>
      <c r="L48" s="29">
        <f>SUMIF(DATA!$Q:$Q,$A48,DATA!V:V)</f>
        <v>0</v>
      </c>
      <c r="M48" s="29">
        <f>SUMIF(DATA!$Q:$Q,$A48,DATA!W:W)</f>
        <v>0</v>
      </c>
      <c r="N48" s="29">
        <f>SUMIF(DATA!$Q:$Q,$A48,DATA!X:X)</f>
        <v>0</v>
      </c>
      <c r="O48" s="29">
        <f>SUMIF(DATA!$Q:$Q,$A48,DATA!Y:Y)</f>
        <v>0</v>
      </c>
      <c r="P48" s="29">
        <f>SUMIF(DATA!$Q:$Q,$A48,DATA!Z:Z)</f>
        <v>0</v>
      </c>
    </row>
    <row r="49" spans="1:16" x14ac:dyDescent="0.15">
      <c r="A49" s="25" t="s">
        <v>141</v>
      </c>
      <c r="B49" s="14" t="s">
        <v>61</v>
      </c>
      <c r="C49" s="14" t="s">
        <v>142</v>
      </c>
      <c r="E49" s="26">
        <f>SUMIF(DATA!Q:Q,'BY ACCOUNT CODING'!A49,DATA!P:P)</f>
        <v>0</v>
      </c>
      <c r="F49" s="26"/>
      <c r="G49" s="27">
        <f>SUMIF(DATA!U:U,'BY ACCOUNT CODING'!A49&amp;"ZERO",DATA!$P:$P)</f>
        <v>0</v>
      </c>
      <c r="H49" s="27">
        <f>SUMIF(DATA!U:U,'BY ACCOUNT CODING'!A49&amp;"HELD",DATA!$P:$P)</f>
        <v>0</v>
      </c>
      <c r="I49" s="27">
        <f>SUMIF(DATA!U:U,'BY ACCOUNT CODING'!A49&amp;"CREDITOR",DATA!$P:$P)</f>
        <v>0</v>
      </c>
      <c r="J49" s="27">
        <f>SUMIF(DATA!U:U,'BY ACCOUNT CODING'!A49&amp;"DEBTOR",DATA!$P:$P)</f>
        <v>0</v>
      </c>
      <c r="L49" s="29">
        <f>SUMIF(DATA!$Q:$Q,$A49,DATA!V:V)</f>
        <v>0</v>
      </c>
      <c r="M49" s="29">
        <f>SUMIF(DATA!$Q:$Q,$A49,DATA!W:W)</f>
        <v>0</v>
      </c>
      <c r="N49" s="29">
        <f>SUMIF(DATA!$Q:$Q,$A49,DATA!X:X)</f>
        <v>0</v>
      </c>
      <c r="O49" s="29">
        <f>SUMIF(DATA!$Q:$Q,$A49,DATA!Y:Y)</f>
        <v>0</v>
      </c>
      <c r="P49" s="29">
        <f>SUMIF(DATA!$Q:$Q,$A49,DATA!Z:Z)</f>
        <v>0</v>
      </c>
    </row>
    <row r="50" spans="1:16" x14ac:dyDescent="0.15">
      <c r="A50" s="25" t="s">
        <v>143</v>
      </c>
      <c r="B50" s="14" t="s">
        <v>61</v>
      </c>
      <c r="C50" s="14" t="s">
        <v>144</v>
      </c>
      <c r="E50" s="26">
        <f>SUMIF(DATA!Q:Q,'BY ACCOUNT CODING'!A50,DATA!P:P)</f>
        <v>0</v>
      </c>
      <c r="F50" s="26"/>
      <c r="G50" s="27">
        <f>SUMIF(DATA!U:U,'BY ACCOUNT CODING'!A50&amp;"ZERO",DATA!$P:$P)</f>
        <v>0</v>
      </c>
      <c r="H50" s="27">
        <f>SUMIF(DATA!U:U,'BY ACCOUNT CODING'!A50&amp;"HELD",DATA!$P:$P)</f>
        <v>0</v>
      </c>
      <c r="I50" s="27">
        <f>SUMIF(DATA!U:U,'BY ACCOUNT CODING'!A50&amp;"CREDITOR",DATA!$P:$P)</f>
        <v>0</v>
      </c>
      <c r="J50" s="27">
        <f>SUMIF(DATA!U:U,'BY ACCOUNT CODING'!A50&amp;"DEBTOR",DATA!$P:$P)</f>
        <v>0</v>
      </c>
      <c r="L50" s="29">
        <f>SUMIF(DATA!$Q:$Q,$A50,DATA!V:V)</f>
        <v>0</v>
      </c>
      <c r="M50" s="29">
        <f>SUMIF(DATA!$Q:$Q,$A50,DATA!W:W)</f>
        <v>0</v>
      </c>
      <c r="N50" s="29">
        <f>SUMIF(DATA!$Q:$Q,$A50,DATA!X:X)</f>
        <v>0</v>
      </c>
      <c r="O50" s="29">
        <f>SUMIF(DATA!$Q:$Q,$A50,DATA!Y:Y)</f>
        <v>0</v>
      </c>
      <c r="P50" s="29">
        <f>SUMIF(DATA!$Q:$Q,$A50,DATA!Z:Z)</f>
        <v>0</v>
      </c>
    </row>
    <row r="51" spans="1:16" x14ac:dyDescent="0.15">
      <c r="A51" s="14" t="s">
        <v>145</v>
      </c>
      <c r="B51" s="14" t="s">
        <v>61</v>
      </c>
      <c r="C51" s="14" t="s">
        <v>146</v>
      </c>
      <c r="E51" s="26">
        <f>SUMIF(DATA!Q:Q,'BY ACCOUNT CODING'!A51,DATA!P:P)</f>
        <v>0</v>
      </c>
      <c r="F51" s="26"/>
      <c r="G51" s="27">
        <f>SUMIF(DATA!U:U,'BY ACCOUNT CODING'!A51&amp;"ZERO",DATA!$P:$P)</f>
        <v>0</v>
      </c>
      <c r="H51" s="27">
        <f>SUMIF(DATA!U:U,'BY ACCOUNT CODING'!A51&amp;"HELD",DATA!$P:$P)</f>
        <v>0</v>
      </c>
      <c r="I51" s="27">
        <f>SUMIF(DATA!U:U,'BY ACCOUNT CODING'!A51&amp;"CREDITOR",DATA!$P:$P)</f>
        <v>0</v>
      </c>
      <c r="J51" s="27">
        <f>SUMIF(DATA!U:U,'BY ACCOUNT CODING'!A51&amp;"DEBTOR",DATA!$P:$P)</f>
        <v>0</v>
      </c>
      <c r="L51" s="29">
        <f>SUMIF(DATA!$Q:$Q,$A51,DATA!V:V)</f>
        <v>0</v>
      </c>
      <c r="M51" s="29">
        <f>SUMIF(DATA!$Q:$Q,$A51,DATA!W:W)</f>
        <v>0</v>
      </c>
      <c r="N51" s="29">
        <f>SUMIF(DATA!$Q:$Q,$A51,DATA!X:X)</f>
        <v>0</v>
      </c>
      <c r="O51" s="29">
        <f>SUMIF(DATA!$Q:$Q,$A51,DATA!Y:Y)</f>
        <v>0</v>
      </c>
      <c r="P51" s="29">
        <f>SUMIF(DATA!$Q:$Q,$A51,DATA!Z:Z)</f>
        <v>0</v>
      </c>
    </row>
    <row r="52" spans="1:16" x14ac:dyDescent="0.15">
      <c r="A52" s="25" t="s">
        <v>147</v>
      </c>
      <c r="B52" s="25" t="s">
        <v>11</v>
      </c>
      <c r="C52" s="14" t="s">
        <v>148</v>
      </c>
      <c r="E52" s="26">
        <f>SUMIF(DATA!Q:Q,'BY ACCOUNT CODING'!A52,DATA!P:P)</f>
        <v>0</v>
      </c>
      <c r="F52" s="26"/>
      <c r="G52" s="27">
        <f>SUMIF(DATA!U:U,'BY ACCOUNT CODING'!A52&amp;"ZERO",DATA!$P:$P)</f>
        <v>0</v>
      </c>
      <c r="H52" s="27">
        <f>SUMIF(DATA!U:U,'BY ACCOUNT CODING'!A52&amp;"HELD",DATA!$P:$P)</f>
        <v>0</v>
      </c>
      <c r="I52" s="27">
        <f>SUMIF(DATA!U:U,'BY ACCOUNT CODING'!A52&amp;"CREDITOR",DATA!$P:$P)</f>
        <v>0</v>
      </c>
      <c r="J52" s="27">
        <f>SUMIF(DATA!U:U,'BY ACCOUNT CODING'!A52&amp;"DEBTOR",DATA!$P:$P)</f>
        <v>0</v>
      </c>
      <c r="L52" s="29">
        <f>SUMIF(DATA!$Q:$Q,$A52,DATA!V:V)</f>
        <v>0</v>
      </c>
      <c r="M52" s="29">
        <f>SUMIF(DATA!$Q:$Q,$A52,DATA!W:W)</f>
        <v>0</v>
      </c>
      <c r="N52" s="29">
        <f>SUMIF(DATA!$Q:$Q,$A52,DATA!X:X)</f>
        <v>0</v>
      </c>
      <c r="O52" s="29">
        <f>SUMIF(DATA!$Q:$Q,$A52,DATA!Y:Y)</f>
        <v>0</v>
      </c>
      <c r="P52" s="29">
        <f>SUMIF(DATA!$Q:$Q,$A52,DATA!Z:Z)</f>
        <v>0</v>
      </c>
    </row>
    <row r="53" spans="1:16" x14ac:dyDescent="0.15">
      <c r="A53" s="25" t="s">
        <v>149</v>
      </c>
      <c r="B53" s="25" t="s">
        <v>10</v>
      </c>
      <c r="C53" s="14" t="s">
        <v>150</v>
      </c>
      <c r="E53" s="26">
        <f>SUMIF(DATA!Q:Q,'BY ACCOUNT CODING'!A53,DATA!P:P)</f>
        <v>0</v>
      </c>
      <c r="F53" s="26"/>
      <c r="G53" s="27">
        <f>SUMIF(DATA!U:U,'BY ACCOUNT CODING'!A53&amp;"ZERO",DATA!$P:$P)</f>
        <v>0</v>
      </c>
      <c r="H53" s="27">
        <f>SUMIF(DATA!U:U,'BY ACCOUNT CODING'!A53&amp;"HELD",DATA!$P:$P)</f>
        <v>0</v>
      </c>
      <c r="I53" s="27">
        <f>SUMIF(DATA!U:U,'BY ACCOUNT CODING'!A53&amp;"CREDITOR",DATA!$P:$P)</f>
        <v>0</v>
      </c>
      <c r="J53" s="27">
        <f>SUMIF(DATA!U:U,'BY ACCOUNT CODING'!A53&amp;"DEBTOR",DATA!$P:$P)</f>
        <v>0</v>
      </c>
      <c r="L53" s="29">
        <f>SUMIF(DATA!$Q:$Q,$A53,DATA!V:V)</f>
        <v>0</v>
      </c>
      <c r="M53" s="29">
        <f>SUMIF(DATA!$Q:$Q,$A53,DATA!W:W)</f>
        <v>0</v>
      </c>
      <c r="N53" s="29">
        <f>SUMIF(DATA!$Q:$Q,$A53,DATA!X:X)</f>
        <v>0</v>
      </c>
      <c r="O53" s="29">
        <f>SUMIF(DATA!$Q:$Q,$A53,DATA!Y:Y)</f>
        <v>0</v>
      </c>
      <c r="P53" s="29">
        <f>SUMIF(DATA!$Q:$Q,$A53,DATA!Z:Z)</f>
        <v>0</v>
      </c>
    </row>
    <row r="54" spans="1:16" x14ac:dyDescent="0.15">
      <c r="A54" s="25" t="s">
        <v>151</v>
      </c>
      <c r="B54" s="14" t="s">
        <v>11</v>
      </c>
      <c r="C54" s="14" t="s">
        <v>152</v>
      </c>
      <c r="E54" s="26">
        <f>SUMIF(DATA!Q:Q,'BY ACCOUNT CODING'!A54,DATA!P:P)</f>
        <v>0</v>
      </c>
      <c r="F54" s="26"/>
      <c r="G54" s="27">
        <f>SUMIF(DATA!U:U,'BY ACCOUNT CODING'!A54&amp;"ZERO",DATA!$P:$P)</f>
        <v>0</v>
      </c>
      <c r="H54" s="27">
        <f>SUMIF(DATA!U:U,'BY ACCOUNT CODING'!A54&amp;"HELD",DATA!$P:$P)</f>
        <v>0</v>
      </c>
      <c r="I54" s="27">
        <f>SUMIF(DATA!U:U,'BY ACCOUNT CODING'!A54&amp;"CREDITOR",DATA!$P:$P)</f>
        <v>0</v>
      </c>
      <c r="J54" s="27">
        <f>SUMIF(DATA!U:U,'BY ACCOUNT CODING'!A54&amp;"DEBTOR",DATA!$P:$P)</f>
        <v>0</v>
      </c>
      <c r="L54" s="29">
        <f>SUMIF(DATA!$Q:$Q,$A54,DATA!V:V)</f>
        <v>0</v>
      </c>
      <c r="M54" s="29">
        <f>SUMIF(DATA!$Q:$Q,$A54,DATA!W:W)</f>
        <v>0</v>
      </c>
      <c r="N54" s="29">
        <f>SUMIF(DATA!$Q:$Q,$A54,DATA!X:X)</f>
        <v>0</v>
      </c>
      <c r="O54" s="29">
        <f>SUMIF(DATA!$Q:$Q,$A54,DATA!Y:Y)</f>
        <v>0</v>
      </c>
      <c r="P54" s="29">
        <f>SUMIF(DATA!$Q:$Q,$A54,DATA!Z:Z)</f>
        <v>0</v>
      </c>
    </row>
    <row r="55" spans="1:16" x14ac:dyDescent="0.15">
      <c r="A55" s="33" t="s">
        <v>153</v>
      </c>
      <c r="B55" s="13" t="s">
        <v>61</v>
      </c>
      <c r="C55" s="14" t="s">
        <v>154</v>
      </c>
      <c r="E55" s="26">
        <f>SUMIF(DATA!Q:Q,'BY ACCOUNT CODING'!A55,DATA!P:P)</f>
        <v>0</v>
      </c>
      <c r="F55" s="26"/>
      <c r="G55" s="27">
        <f>SUMIF(DATA!U:U,'BY ACCOUNT CODING'!A55&amp;"ZERO",DATA!$P:$P)</f>
        <v>0</v>
      </c>
      <c r="H55" s="27">
        <f>SUMIF(DATA!U:U,'BY ACCOUNT CODING'!A55&amp;"HELD",DATA!$P:$P)</f>
        <v>0</v>
      </c>
      <c r="I55" s="27">
        <f>SUMIF(DATA!U:U,'BY ACCOUNT CODING'!A55&amp;"CREDITOR",DATA!$P:$P)</f>
        <v>0</v>
      </c>
      <c r="J55" s="27">
        <f>SUMIF(DATA!U:U,'BY ACCOUNT CODING'!A55&amp;"DEBTOR",DATA!$P:$P)</f>
        <v>0</v>
      </c>
      <c r="L55" s="29">
        <f>SUMIF(DATA!$Q:$Q,$A55,DATA!V:V)</f>
        <v>0</v>
      </c>
      <c r="M55" s="29">
        <f>SUMIF(DATA!$Q:$Q,$A55,DATA!W:W)</f>
        <v>0</v>
      </c>
      <c r="N55" s="29">
        <f>SUMIF(DATA!$Q:$Q,$A55,DATA!X:X)</f>
        <v>0</v>
      </c>
      <c r="O55" s="29">
        <f>SUMIF(DATA!$Q:$Q,$A55,DATA!Y:Y)</f>
        <v>0</v>
      </c>
      <c r="P55" s="29">
        <f>SUMIF(DATA!$Q:$Q,$A55,DATA!Z:Z)</f>
        <v>0</v>
      </c>
    </row>
    <row r="56" spans="1:16" x14ac:dyDescent="0.15">
      <c r="A56" s="33" t="s">
        <v>155</v>
      </c>
      <c r="B56" s="14" t="s">
        <v>61</v>
      </c>
      <c r="C56" s="14" t="s">
        <v>156</v>
      </c>
      <c r="E56" s="26">
        <f>SUMIF(DATA!Q:Q,'BY ACCOUNT CODING'!A56,DATA!P:P)</f>
        <v>0</v>
      </c>
      <c r="F56" s="26"/>
      <c r="G56" s="27">
        <f>SUMIF(DATA!U:U,'BY ACCOUNT CODING'!A56&amp;"ZERO",DATA!$P:$P)</f>
        <v>0</v>
      </c>
      <c r="H56" s="27">
        <f>SUMIF(DATA!U:U,'BY ACCOUNT CODING'!A56&amp;"HELD",DATA!$P:$P)</f>
        <v>0</v>
      </c>
      <c r="I56" s="27">
        <f>SUMIF(DATA!U:U,'BY ACCOUNT CODING'!A56&amp;"CREDITOR",DATA!$P:$P)</f>
        <v>0</v>
      </c>
      <c r="J56" s="27">
        <f>SUMIF(DATA!U:U,'BY ACCOUNT CODING'!A56&amp;"DEBTOR",DATA!$P:$P)</f>
        <v>0</v>
      </c>
      <c r="L56" s="29">
        <f>SUMIF(DATA!$Q:$Q,$A56,DATA!V:V)</f>
        <v>0</v>
      </c>
      <c r="M56" s="29">
        <f>SUMIF(DATA!$Q:$Q,$A56,DATA!W:W)</f>
        <v>0</v>
      </c>
      <c r="N56" s="29">
        <f>SUMIF(DATA!$Q:$Q,$A56,DATA!X:X)</f>
        <v>0</v>
      </c>
      <c r="O56" s="29">
        <f>SUMIF(DATA!$Q:$Q,$A56,DATA!Y:Y)</f>
        <v>0</v>
      </c>
      <c r="P56" s="29">
        <f>SUMIF(DATA!$Q:$Q,$A56,DATA!Z:Z)</f>
        <v>0</v>
      </c>
    </row>
    <row r="57" spans="1:16" x14ac:dyDescent="0.15">
      <c r="A57" s="25" t="s">
        <v>157</v>
      </c>
      <c r="B57" s="14" t="s">
        <v>61</v>
      </c>
      <c r="C57" s="14" t="s">
        <v>158</v>
      </c>
      <c r="E57" s="26">
        <f>SUMIF(DATA!Q:Q,'BY ACCOUNT CODING'!A57,DATA!P:P)</f>
        <v>0</v>
      </c>
      <c r="F57" s="26"/>
      <c r="G57" s="27">
        <f>SUMIF(DATA!U:U,'BY ACCOUNT CODING'!A57&amp;"ZERO",DATA!$P:$P)</f>
        <v>0</v>
      </c>
      <c r="H57" s="27">
        <f>SUMIF(DATA!U:U,'BY ACCOUNT CODING'!A57&amp;"HELD",DATA!$P:$P)</f>
        <v>0</v>
      </c>
      <c r="I57" s="27">
        <f>SUMIF(DATA!U:U,'BY ACCOUNT CODING'!A57&amp;"CREDITOR",DATA!$P:$P)</f>
        <v>0</v>
      </c>
      <c r="J57" s="27">
        <f>SUMIF(DATA!U:U,'BY ACCOUNT CODING'!A57&amp;"DEBTOR",DATA!$P:$P)</f>
        <v>0</v>
      </c>
      <c r="L57" s="29">
        <f>SUMIF(DATA!$Q:$Q,$A57,DATA!V:V)</f>
        <v>0</v>
      </c>
      <c r="M57" s="29">
        <f>SUMIF(DATA!$Q:$Q,$A57,DATA!W:W)</f>
        <v>0</v>
      </c>
      <c r="N57" s="29">
        <f>SUMIF(DATA!$Q:$Q,$A57,DATA!X:X)</f>
        <v>0</v>
      </c>
      <c r="O57" s="29">
        <f>SUMIF(DATA!$Q:$Q,$A57,DATA!Y:Y)</f>
        <v>0</v>
      </c>
      <c r="P57" s="29">
        <f>SUMIF(DATA!$Q:$Q,$A57,DATA!Z:Z)</f>
        <v>0</v>
      </c>
    </row>
    <row r="58" spans="1:16" x14ac:dyDescent="0.15">
      <c r="A58" s="33" t="s">
        <v>159</v>
      </c>
      <c r="B58" s="14" t="s">
        <v>11</v>
      </c>
      <c r="C58" s="14" t="s">
        <v>160</v>
      </c>
      <c r="E58" s="26">
        <f>SUMIF(DATA!Q:Q,'BY ACCOUNT CODING'!A58,DATA!P:P)</f>
        <v>0</v>
      </c>
      <c r="F58" s="26"/>
      <c r="G58" s="27">
        <f>SUMIF(DATA!U:U,'BY ACCOUNT CODING'!A58&amp;"ZERO",DATA!$P:$P)</f>
        <v>0</v>
      </c>
      <c r="H58" s="27">
        <f>SUMIF(DATA!U:U,'BY ACCOUNT CODING'!A58&amp;"HELD",DATA!$P:$P)</f>
        <v>0</v>
      </c>
      <c r="I58" s="27">
        <f>SUMIF(DATA!U:U,'BY ACCOUNT CODING'!A58&amp;"CREDITOR",DATA!$P:$P)</f>
        <v>0</v>
      </c>
      <c r="J58" s="27">
        <f>SUMIF(DATA!U:U,'BY ACCOUNT CODING'!A58&amp;"DEBTOR",DATA!$P:$P)</f>
        <v>0</v>
      </c>
      <c r="L58" s="29">
        <f>SUMIF(DATA!$Q:$Q,$A58,DATA!V:V)</f>
        <v>0</v>
      </c>
      <c r="M58" s="29">
        <f>SUMIF(DATA!$Q:$Q,$A58,DATA!W:W)</f>
        <v>0</v>
      </c>
      <c r="N58" s="29">
        <f>SUMIF(DATA!$Q:$Q,$A58,DATA!X:X)</f>
        <v>0</v>
      </c>
      <c r="O58" s="29">
        <f>SUMIF(DATA!$Q:$Q,$A58,DATA!Y:Y)</f>
        <v>0</v>
      </c>
      <c r="P58" s="29">
        <f>SUMIF(DATA!$Q:$Q,$A58,DATA!Z:Z)</f>
        <v>0</v>
      </c>
    </row>
    <row r="59" spans="1:16" x14ac:dyDescent="0.15">
      <c r="A59" s="25" t="s">
        <v>161</v>
      </c>
      <c r="B59" s="14" t="s">
        <v>11</v>
      </c>
      <c r="C59" s="14" t="s">
        <v>162</v>
      </c>
      <c r="E59" s="26">
        <f>SUMIF(DATA!Q:Q,'BY ACCOUNT CODING'!A59,DATA!P:P)</f>
        <v>0</v>
      </c>
      <c r="F59" s="26"/>
      <c r="G59" s="27">
        <f>SUMIF(DATA!U:U,'BY ACCOUNT CODING'!A59&amp;"ZERO",DATA!$P:$P)</f>
        <v>0</v>
      </c>
      <c r="H59" s="27">
        <f>SUMIF(DATA!U:U,'BY ACCOUNT CODING'!A59&amp;"HELD",DATA!$P:$P)</f>
        <v>0</v>
      </c>
      <c r="I59" s="27">
        <f>SUMIF(DATA!U:U,'BY ACCOUNT CODING'!A59&amp;"CREDITOR",DATA!$P:$P)</f>
        <v>0</v>
      </c>
      <c r="J59" s="27">
        <f>SUMIF(DATA!U:U,'BY ACCOUNT CODING'!A59&amp;"DEBTOR",DATA!$P:$P)</f>
        <v>0</v>
      </c>
      <c r="L59" s="29">
        <f>SUMIF(DATA!$Q:$Q,$A59,DATA!V:V)</f>
        <v>0</v>
      </c>
      <c r="M59" s="29">
        <f>SUMIF(DATA!$Q:$Q,$A59,DATA!W:W)</f>
        <v>0</v>
      </c>
      <c r="N59" s="29">
        <f>SUMIF(DATA!$Q:$Q,$A59,DATA!X:X)</f>
        <v>0</v>
      </c>
      <c r="O59" s="29">
        <f>SUMIF(DATA!$Q:$Q,$A59,DATA!Y:Y)</f>
        <v>0</v>
      </c>
      <c r="P59" s="29">
        <f>SUMIF(DATA!$Q:$Q,$A59,DATA!Z:Z)</f>
        <v>0</v>
      </c>
    </row>
    <row r="60" spans="1:16" x14ac:dyDescent="0.15">
      <c r="A60" s="25" t="s">
        <v>163</v>
      </c>
      <c r="B60" s="14" t="s">
        <v>11</v>
      </c>
      <c r="C60" s="14" t="s">
        <v>164</v>
      </c>
      <c r="E60" s="26">
        <f>SUMIF(DATA!Q:Q,'BY ACCOUNT CODING'!A60,DATA!P:P)</f>
        <v>0</v>
      </c>
      <c r="F60" s="26"/>
      <c r="G60" s="27">
        <f>SUMIF(DATA!U:U,'BY ACCOUNT CODING'!A60&amp;"ZERO",DATA!$P:$P)</f>
        <v>0</v>
      </c>
      <c r="H60" s="27">
        <f>SUMIF(DATA!U:U,'BY ACCOUNT CODING'!A60&amp;"HELD",DATA!$P:$P)</f>
        <v>0</v>
      </c>
      <c r="I60" s="27">
        <f>SUMIF(DATA!U:U,'BY ACCOUNT CODING'!A60&amp;"CREDITOR",DATA!$P:$P)</f>
        <v>0</v>
      </c>
      <c r="J60" s="27">
        <f>SUMIF(DATA!U:U,'BY ACCOUNT CODING'!A60&amp;"DEBTOR",DATA!$P:$P)</f>
        <v>0</v>
      </c>
      <c r="L60" s="29">
        <f>SUMIF(DATA!$Q:$Q,$A60,DATA!V:V)</f>
        <v>0</v>
      </c>
      <c r="M60" s="29">
        <f>SUMIF(DATA!$Q:$Q,$A60,DATA!W:W)</f>
        <v>0</v>
      </c>
      <c r="N60" s="29">
        <f>SUMIF(DATA!$Q:$Q,$A60,DATA!X:X)</f>
        <v>0</v>
      </c>
      <c r="O60" s="29">
        <f>SUMIF(DATA!$Q:$Q,$A60,DATA!Y:Y)</f>
        <v>0</v>
      </c>
      <c r="P60" s="29">
        <f>SUMIF(DATA!$Q:$Q,$A60,DATA!Z:Z)</f>
        <v>0</v>
      </c>
    </row>
    <row r="61" spans="1:16" x14ac:dyDescent="0.15">
      <c r="A61" s="25" t="s">
        <v>165</v>
      </c>
      <c r="B61" s="25" t="s">
        <v>11</v>
      </c>
      <c r="C61" s="14" t="s">
        <v>166</v>
      </c>
      <c r="E61" s="26">
        <f>SUMIF(DATA!Q:Q,'BY ACCOUNT CODING'!A61,DATA!P:P)</f>
        <v>0</v>
      </c>
      <c r="F61" s="26"/>
      <c r="G61" s="27">
        <f>SUMIF(DATA!U:U,'BY ACCOUNT CODING'!A61&amp;"ZERO",DATA!$P:$P)</f>
        <v>0</v>
      </c>
      <c r="H61" s="27">
        <f>SUMIF(DATA!U:U,'BY ACCOUNT CODING'!A61&amp;"HELD",DATA!$P:$P)</f>
        <v>0</v>
      </c>
      <c r="I61" s="27">
        <f>SUMIF(DATA!U:U,'BY ACCOUNT CODING'!A61&amp;"CREDITOR",DATA!$P:$P)</f>
        <v>0</v>
      </c>
      <c r="J61" s="27">
        <f>SUMIF(DATA!U:U,'BY ACCOUNT CODING'!A61&amp;"DEBTOR",DATA!$P:$P)</f>
        <v>0</v>
      </c>
      <c r="L61" s="29">
        <f>SUMIF(DATA!$Q:$Q,$A61,DATA!V:V)</f>
        <v>0</v>
      </c>
      <c r="M61" s="29">
        <f>SUMIF(DATA!$Q:$Q,$A61,DATA!W:W)</f>
        <v>0</v>
      </c>
      <c r="N61" s="29">
        <f>SUMIF(DATA!$Q:$Q,$A61,DATA!X:X)</f>
        <v>0</v>
      </c>
      <c r="O61" s="29">
        <f>SUMIF(DATA!$Q:$Q,$A61,DATA!Y:Y)</f>
        <v>0</v>
      </c>
      <c r="P61" s="29">
        <f>SUMIF(DATA!$Q:$Q,$A61,DATA!Z:Z)</f>
        <v>0</v>
      </c>
    </row>
    <row r="62" spans="1:16" x14ac:dyDescent="0.15">
      <c r="A62" s="33" t="s">
        <v>167</v>
      </c>
      <c r="B62" s="14" t="s">
        <v>11</v>
      </c>
      <c r="C62" s="14" t="s">
        <v>168</v>
      </c>
      <c r="E62" s="26">
        <f>SUMIF(DATA!Q:Q,'BY ACCOUNT CODING'!A62,DATA!P:P)</f>
        <v>0</v>
      </c>
      <c r="F62" s="26"/>
      <c r="G62" s="27">
        <f>SUMIF(DATA!U:U,'BY ACCOUNT CODING'!A62&amp;"ZERO",DATA!$P:$P)</f>
        <v>0</v>
      </c>
      <c r="H62" s="27">
        <f>SUMIF(DATA!U:U,'BY ACCOUNT CODING'!A62&amp;"HELD",DATA!$P:$P)</f>
        <v>0</v>
      </c>
      <c r="I62" s="27">
        <f>SUMIF(DATA!U:U,'BY ACCOUNT CODING'!A62&amp;"CREDITOR",DATA!$P:$P)</f>
        <v>0</v>
      </c>
      <c r="J62" s="27">
        <f>SUMIF(DATA!U:U,'BY ACCOUNT CODING'!A62&amp;"DEBTOR",DATA!$P:$P)</f>
        <v>0</v>
      </c>
      <c r="L62" s="29">
        <f>SUMIF(DATA!$Q:$Q,$A62,DATA!V:V)</f>
        <v>0</v>
      </c>
      <c r="M62" s="29">
        <f>SUMIF(DATA!$Q:$Q,$A62,DATA!W:W)</f>
        <v>0</v>
      </c>
      <c r="N62" s="29">
        <f>SUMIF(DATA!$Q:$Q,$A62,DATA!X:X)</f>
        <v>0</v>
      </c>
      <c r="O62" s="29">
        <f>SUMIF(DATA!$Q:$Q,$A62,DATA!Y:Y)</f>
        <v>0</v>
      </c>
      <c r="P62" s="29">
        <f>SUMIF(DATA!$Q:$Q,$A62,DATA!Z:Z)</f>
        <v>0</v>
      </c>
    </row>
    <row r="63" spans="1:16" x14ac:dyDescent="0.15">
      <c r="A63" s="25" t="s">
        <v>169</v>
      </c>
      <c r="B63" s="25" t="s">
        <v>11</v>
      </c>
      <c r="C63" s="14" t="s">
        <v>170</v>
      </c>
      <c r="E63" s="26">
        <f>SUMIF(DATA!Q:Q,'BY ACCOUNT CODING'!A63,DATA!P:P)</f>
        <v>0</v>
      </c>
      <c r="F63" s="26"/>
      <c r="G63" s="27">
        <f>SUMIF(DATA!U:U,'BY ACCOUNT CODING'!A63&amp;"ZERO",DATA!$P:$P)</f>
        <v>0</v>
      </c>
      <c r="H63" s="27">
        <f>SUMIF(DATA!U:U,'BY ACCOUNT CODING'!A63&amp;"HELD",DATA!$P:$P)</f>
        <v>0</v>
      </c>
      <c r="I63" s="27">
        <f>SUMIF(DATA!U:U,'BY ACCOUNT CODING'!A63&amp;"CREDITOR",DATA!$P:$P)</f>
        <v>0</v>
      </c>
      <c r="J63" s="27">
        <f>SUMIF(DATA!U:U,'BY ACCOUNT CODING'!A63&amp;"DEBTOR",DATA!$P:$P)</f>
        <v>0</v>
      </c>
      <c r="L63" s="29">
        <f>SUMIF(DATA!$Q:$Q,$A63,DATA!V:V)</f>
        <v>0</v>
      </c>
      <c r="M63" s="29">
        <f>SUMIF(DATA!$Q:$Q,$A63,DATA!W:W)</f>
        <v>0</v>
      </c>
      <c r="N63" s="29">
        <f>SUMIF(DATA!$Q:$Q,$A63,DATA!X:X)</f>
        <v>0</v>
      </c>
      <c r="O63" s="29">
        <f>SUMIF(DATA!$Q:$Q,$A63,DATA!Y:Y)</f>
        <v>0</v>
      </c>
      <c r="P63" s="29">
        <f>SUMIF(DATA!$Q:$Q,$A63,DATA!Z:Z)</f>
        <v>0</v>
      </c>
    </row>
    <row r="64" spans="1:16" x14ac:dyDescent="0.15">
      <c r="A64" s="25" t="s">
        <v>171</v>
      </c>
      <c r="B64" s="25" t="s">
        <v>10</v>
      </c>
      <c r="C64" s="14" t="s">
        <v>172</v>
      </c>
      <c r="E64" s="26">
        <f>SUMIF(DATA!Q:Q,'BY ACCOUNT CODING'!A64,DATA!P:P)</f>
        <v>0</v>
      </c>
      <c r="F64" s="26"/>
      <c r="G64" s="27">
        <f>SUMIF(DATA!U:U,'BY ACCOUNT CODING'!A64&amp;"ZERO",DATA!$P:$P)</f>
        <v>0</v>
      </c>
      <c r="H64" s="27">
        <f>SUMIF(DATA!U:U,'BY ACCOUNT CODING'!A64&amp;"HELD",DATA!$P:$P)</f>
        <v>0</v>
      </c>
      <c r="I64" s="27">
        <f>SUMIF(DATA!U:U,'BY ACCOUNT CODING'!A64&amp;"CREDITOR",DATA!$P:$P)</f>
        <v>0</v>
      </c>
      <c r="J64" s="27">
        <f>SUMIF(DATA!U:U,'BY ACCOUNT CODING'!A64&amp;"DEBTOR",DATA!$P:$P)</f>
        <v>0</v>
      </c>
      <c r="L64" s="29">
        <f>SUMIF(DATA!$Q:$Q,$A64,DATA!V:V)</f>
        <v>0</v>
      </c>
      <c r="M64" s="29">
        <f>SUMIF(DATA!$Q:$Q,$A64,DATA!W:W)</f>
        <v>0</v>
      </c>
      <c r="N64" s="29">
        <f>SUMIF(DATA!$Q:$Q,$A64,DATA!X:X)</f>
        <v>0</v>
      </c>
      <c r="O64" s="29">
        <f>SUMIF(DATA!$Q:$Q,$A64,DATA!Y:Y)</f>
        <v>0</v>
      </c>
      <c r="P64" s="29">
        <f>SUMIF(DATA!$Q:$Q,$A64,DATA!Z:Z)</f>
        <v>0</v>
      </c>
    </row>
    <row r="65" spans="1:16" x14ac:dyDescent="0.15">
      <c r="A65" s="25" t="s">
        <v>173</v>
      </c>
      <c r="B65" s="14" t="s">
        <v>10</v>
      </c>
      <c r="C65" s="14" t="s">
        <v>174</v>
      </c>
      <c r="E65" s="26">
        <f>SUMIF(DATA!Q:Q,'BY ACCOUNT CODING'!A65,DATA!P:P)</f>
        <v>0</v>
      </c>
      <c r="F65" s="26"/>
      <c r="G65" s="27">
        <f>SUMIF(DATA!U:U,'BY ACCOUNT CODING'!A65&amp;"ZERO",DATA!$P:$P)</f>
        <v>0</v>
      </c>
      <c r="H65" s="27">
        <f>SUMIF(DATA!U:U,'BY ACCOUNT CODING'!A65&amp;"HELD",DATA!$P:$P)</f>
        <v>0</v>
      </c>
      <c r="I65" s="27">
        <f>SUMIF(DATA!U:U,'BY ACCOUNT CODING'!A65&amp;"CREDITOR",DATA!$P:$P)</f>
        <v>0</v>
      </c>
      <c r="J65" s="27">
        <f>SUMIF(DATA!U:U,'BY ACCOUNT CODING'!A65&amp;"DEBTOR",DATA!$P:$P)</f>
        <v>0</v>
      </c>
      <c r="L65" s="29">
        <f>SUMIF(DATA!$Q:$Q,$A65,DATA!V:V)</f>
        <v>0</v>
      </c>
      <c r="M65" s="29">
        <f>SUMIF(DATA!$Q:$Q,$A65,DATA!W:W)</f>
        <v>0</v>
      </c>
      <c r="N65" s="29">
        <f>SUMIF(DATA!$Q:$Q,$A65,DATA!X:X)</f>
        <v>0</v>
      </c>
      <c r="O65" s="29">
        <f>SUMIF(DATA!$Q:$Q,$A65,DATA!Y:Y)</f>
        <v>0</v>
      </c>
      <c r="P65" s="29">
        <f>SUMIF(DATA!$Q:$Q,$A65,DATA!Z:Z)</f>
        <v>0</v>
      </c>
    </row>
    <row r="66" spans="1:16" x14ac:dyDescent="0.15">
      <c r="A66" s="14" t="s">
        <v>175</v>
      </c>
      <c r="B66" s="14" t="s">
        <v>61</v>
      </c>
      <c r="C66" s="14" t="s">
        <v>70</v>
      </c>
      <c r="E66" s="26">
        <f>SUMIF(DATA!Q:Q,'BY ACCOUNT CODING'!A66,DATA!P:P)</f>
        <v>0</v>
      </c>
      <c r="F66" s="26"/>
      <c r="G66" s="27">
        <f>SUMIF(DATA!U:U,'BY ACCOUNT CODING'!A66&amp;"ZERO",DATA!$P:$P)</f>
        <v>0</v>
      </c>
      <c r="H66" s="27">
        <f>SUMIF(DATA!U:U,'BY ACCOUNT CODING'!A66&amp;"HELD",DATA!$P:$P)</f>
        <v>0</v>
      </c>
      <c r="I66" s="27">
        <f>SUMIF(DATA!U:U,'BY ACCOUNT CODING'!A66&amp;"CREDITOR",DATA!$P:$P)</f>
        <v>0</v>
      </c>
      <c r="J66" s="27">
        <f>SUMIF(DATA!U:U,'BY ACCOUNT CODING'!A66&amp;"DEBTOR",DATA!$P:$P)</f>
        <v>0</v>
      </c>
      <c r="L66" s="29">
        <f>SUMIF(DATA!$Q:$Q,$A66,DATA!V:V)</f>
        <v>0</v>
      </c>
      <c r="M66" s="29">
        <f>SUMIF(DATA!$Q:$Q,$A66,DATA!W:W)</f>
        <v>0</v>
      </c>
      <c r="N66" s="29">
        <f>SUMIF(DATA!$Q:$Q,$A66,DATA!X:X)</f>
        <v>0</v>
      </c>
      <c r="O66" s="29">
        <f>SUMIF(DATA!$Q:$Q,$A66,DATA!Y:Y)</f>
        <v>0</v>
      </c>
      <c r="P66" s="29">
        <f>SUMIF(DATA!$Q:$Q,$A66,DATA!Z:Z)</f>
        <v>0</v>
      </c>
    </row>
    <row r="67" spans="1:16" x14ac:dyDescent="0.15">
      <c r="A67" s="14" t="s">
        <v>176</v>
      </c>
      <c r="B67" s="14" t="s">
        <v>11</v>
      </c>
      <c r="C67" s="14" t="s">
        <v>177</v>
      </c>
      <c r="E67" s="26">
        <f>SUMIF(DATA!Q:Q,'BY ACCOUNT CODING'!A67,DATA!P:P)</f>
        <v>0</v>
      </c>
      <c r="F67" s="26"/>
      <c r="G67" s="27">
        <f>SUMIF(DATA!U:U,'BY ACCOUNT CODING'!A67&amp;"ZERO",DATA!$P:$P)</f>
        <v>0</v>
      </c>
      <c r="H67" s="27">
        <f>SUMIF(DATA!U:U,'BY ACCOUNT CODING'!A67&amp;"HELD",DATA!$P:$P)</f>
        <v>0</v>
      </c>
      <c r="I67" s="27">
        <f>SUMIF(DATA!U:U,'BY ACCOUNT CODING'!A67&amp;"CREDITOR",DATA!$P:$P)</f>
        <v>0</v>
      </c>
      <c r="J67" s="27">
        <f>SUMIF(DATA!U:U,'BY ACCOUNT CODING'!A67&amp;"DEBTOR",DATA!$P:$P)</f>
        <v>0</v>
      </c>
      <c r="L67" s="29">
        <f>SUMIF(DATA!$Q:$Q,$A67,DATA!V:V)</f>
        <v>0</v>
      </c>
      <c r="M67" s="29">
        <f>SUMIF(DATA!$Q:$Q,$A67,DATA!W:W)</f>
        <v>0</v>
      </c>
      <c r="N67" s="29">
        <f>SUMIF(DATA!$Q:$Q,$A67,DATA!X:X)</f>
        <v>0</v>
      </c>
      <c r="O67" s="29">
        <f>SUMIF(DATA!$Q:$Q,$A67,DATA!Y:Y)</f>
        <v>0</v>
      </c>
      <c r="P67" s="29">
        <f>SUMIF(DATA!$Q:$Q,$A67,DATA!Z:Z)</f>
        <v>0</v>
      </c>
    </row>
    <row r="68" spans="1:16" x14ac:dyDescent="0.15">
      <c r="A68" s="14" t="s">
        <v>178</v>
      </c>
      <c r="B68" s="14" t="s">
        <v>61</v>
      </c>
      <c r="C68" s="14" t="s">
        <v>179</v>
      </c>
      <c r="E68" s="26">
        <f>SUMIF(DATA!Q:Q,'BY ACCOUNT CODING'!A68,DATA!P:P)</f>
        <v>0</v>
      </c>
      <c r="F68" s="26"/>
      <c r="G68" s="27">
        <f>SUMIF(DATA!U:U,'BY ACCOUNT CODING'!A68&amp;"ZERO",DATA!$P:$P)</f>
        <v>0</v>
      </c>
      <c r="H68" s="27">
        <f>SUMIF(DATA!U:U,'BY ACCOUNT CODING'!A68&amp;"HELD",DATA!$P:$P)</f>
        <v>0</v>
      </c>
      <c r="I68" s="27">
        <f>SUMIF(DATA!U:U,'BY ACCOUNT CODING'!A68&amp;"CREDITOR",DATA!$P:$P)</f>
        <v>0</v>
      </c>
      <c r="J68" s="27">
        <f>SUMIF(DATA!U:U,'BY ACCOUNT CODING'!A68&amp;"DEBTOR",DATA!$P:$P)</f>
        <v>0</v>
      </c>
      <c r="L68" s="29">
        <f>SUMIF(DATA!$Q:$Q,$A68,DATA!V:V)</f>
        <v>0</v>
      </c>
      <c r="M68" s="29">
        <f>SUMIF(DATA!$Q:$Q,$A68,DATA!W:W)</f>
        <v>0</v>
      </c>
      <c r="N68" s="29">
        <f>SUMIF(DATA!$Q:$Q,$A68,DATA!X:X)</f>
        <v>0</v>
      </c>
      <c r="O68" s="29">
        <f>SUMIF(DATA!$Q:$Q,$A68,DATA!Y:Y)</f>
        <v>0</v>
      </c>
      <c r="P68" s="29">
        <f>SUMIF(DATA!$Q:$Q,$A68,DATA!Z:Z)</f>
        <v>0</v>
      </c>
    </row>
    <row r="69" spans="1:16" x14ac:dyDescent="0.15">
      <c r="A69" s="14"/>
      <c r="B69" s="14"/>
      <c r="C69" s="14"/>
      <c r="E69" s="26"/>
      <c r="F69" s="26"/>
      <c r="G69" s="27"/>
      <c r="H69" s="27"/>
      <c r="I69" s="27"/>
      <c r="J69" s="27"/>
    </row>
    <row r="70" spans="1:16" ht="14" customHeight="1" thickBot="1" x14ac:dyDescent="0.2">
      <c r="C70" s="17" t="s">
        <v>15</v>
      </c>
      <c r="D70" s="18"/>
      <c r="E70" s="19">
        <f>SUM(E2:E68)</f>
        <v>0</v>
      </c>
      <c r="F70" s="19"/>
      <c r="G70" s="20">
        <f>SUM(G2:G69)</f>
        <v>0</v>
      </c>
      <c r="H70" s="20">
        <f>SUM(H2:H69)</f>
        <v>0</v>
      </c>
      <c r="I70" s="20">
        <f>SUM(I2:I69)</f>
        <v>0</v>
      </c>
      <c r="J70" s="20">
        <f>SUM(J2:J69)</f>
        <v>0</v>
      </c>
      <c r="L70" s="20">
        <f>SUM(L2:L69)</f>
        <v>0</v>
      </c>
      <c r="M70" s="20">
        <f>SUM(M2:M69)</f>
        <v>0</v>
      </c>
      <c r="N70" s="20">
        <f>SUM(N2:N69)</f>
        <v>0</v>
      </c>
      <c r="O70" s="20">
        <f>SUM(O2:O69)</f>
        <v>0</v>
      </c>
      <c r="P70" s="20">
        <f>SUM(P2:P69)</f>
        <v>0</v>
      </c>
    </row>
  </sheetData>
  <autoFilter ref="E1:E68" xr:uid="{00000000-0009-0000-0000-000001000000}"/>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1"/>
  <sheetViews>
    <sheetView workbookViewId="0">
      <pane ySplit="1" topLeftCell="A2" activePane="bottomLeft" state="frozen"/>
      <selection pane="bottomLeft" activeCell="J138" sqref="J138"/>
    </sheetView>
  </sheetViews>
  <sheetFormatPr baseColWidth="10" defaultColWidth="8.83203125" defaultRowHeight="13" x14ac:dyDescent="0.15"/>
  <cols>
    <col min="1" max="1" width="18.1640625" bestFit="1" customWidth="1"/>
    <col min="2" max="2" width="9" bestFit="1" customWidth="1"/>
    <col min="3" max="3" width="49.5" bestFit="1" customWidth="1"/>
    <col min="4" max="4" width="16.1640625" bestFit="1" customWidth="1"/>
    <col min="5" max="5" width="18.5" bestFit="1" customWidth="1"/>
    <col min="6" max="6" width="12" bestFit="1" customWidth="1"/>
    <col min="7" max="7" width="20.83203125" bestFit="1" customWidth="1"/>
    <col min="8" max="8" width="8.6640625" bestFit="1" customWidth="1"/>
    <col min="9" max="9" width="14.33203125" bestFit="1" customWidth="1"/>
    <col min="10" max="10" width="10.1640625" bestFit="1" customWidth="1"/>
    <col min="11" max="11" width="15.6640625" bestFit="1" customWidth="1"/>
    <col min="12" max="12" width="13.83203125" bestFit="1" customWidth="1"/>
    <col min="13" max="13" width="12.5" bestFit="1" customWidth="1"/>
    <col min="14" max="14" width="10" bestFit="1" customWidth="1"/>
    <col min="15" max="15" width="13.33203125" bestFit="1" customWidth="1"/>
    <col min="16" max="16" width="10" bestFit="1" customWidth="1"/>
    <col min="17" max="17" width="11" bestFit="1" customWidth="1"/>
    <col min="18" max="18" width="9.5" bestFit="1" customWidth="1"/>
    <col min="19" max="19" width="14.6640625" bestFit="1" customWidth="1"/>
    <col min="20" max="20" width="19.1640625" bestFit="1" customWidth="1"/>
    <col min="21" max="21" width="15.6640625" bestFit="1" customWidth="1"/>
    <col min="22" max="22" width="11" bestFit="1" customWidth="1"/>
    <col min="23" max="23" width="26.5" bestFit="1" customWidth="1"/>
    <col min="24" max="24" width="15.83203125" bestFit="1" customWidth="1"/>
    <col min="25" max="25" width="31.5" bestFit="1" customWidth="1"/>
    <col min="26" max="26" width="12.5" bestFit="1" customWidth="1"/>
  </cols>
  <sheetData>
    <row r="1" spans="1:26" s="5" customFormat="1" x14ac:dyDescent="0.15">
      <c r="A1" s="5" t="s">
        <v>180</v>
      </c>
      <c r="B1" s="5" t="s">
        <v>181</v>
      </c>
      <c r="C1" s="5" t="s">
        <v>182</v>
      </c>
      <c r="D1" s="5" t="s">
        <v>183</v>
      </c>
      <c r="E1" s="5" t="s">
        <v>184</v>
      </c>
      <c r="F1" s="5" t="s">
        <v>185</v>
      </c>
      <c r="G1" s="5" t="s">
        <v>186</v>
      </c>
      <c r="H1" s="5" t="s">
        <v>4</v>
      </c>
      <c r="I1" s="5" t="s">
        <v>187</v>
      </c>
      <c r="J1" s="5" t="s">
        <v>188</v>
      </c>
      <c r="K1" s="5" t="s">
        <v>189</v>
      </c>
      <c r="L1" s="5" t="s">
        <v>190</v>
      </c>
      <c r="M1" s="5" t="s">
        <v>191</v>
      </c>
      <c r="N1" s="5" t="s">
        <v>192</v>
      </c>
      <c r="O1" s="5" t="s">
        <v>193</v>
      </c>
      <c r="P1" s="5" t="s">
        <v>194</v>
      </c>
      <c r="Q1" s="5" t="s">
        <v>195</v>
      </c>
      <c r="R1" s="5" t="s">
        <v>9</v>
      </c>
      <c r="S1" s="5" t="s">
        <v>196</v>
      </c>
      <c r="T1" s="5" t="s">
        <v>197</v>
      </c>
      <c r="U1" s="5" t="s">
        <v>198</v>
      </c>
      <c r="V1" s="5" t="s">
        <v>199</v>
      </c>
      <c r="W1" s="5" t="s">
        <v>200</v>
      </c>
      <c r="X1" s="5" t="s">
        <v>201</v>
      </c>
      <c r="Y1" s="5" t="s">
        <v>202</v>
      </c>
      <c r="Z1" s="5" t="s">
        <v>203</v>
      </c>
    </row>
  </sheetData>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D2"/>
  <sheetViews>
    <sheetView workbookViewId="0">
      <selection activeCell="D21" sqref="D21"/>
    </sheetView>
  </sheetViews>
  <sheetFormatPr baseColWidth="10" defaultColWidth="9.1640625" defaultRowHeight="15" x14ac:dyDescent="0.2"/>
  <cols>
    <col min="1" max="1" width="36.83203125" style="54" bestFit="1" customWidth="1"/>
    <col min="2" max="2" width="113.6640625" style="54" bestFit="1" customWidth="1"/>
    <col min="3" max="3" width="54.1640625" style="54" bestFit="1" customWidth="1"/>
    <col min="4" max="4" width="13.6640625" style="54" bestFit="1" customWidth="1"/>
    <col min="5" max="5" width="9.1640625" style="54" customWidth="1"/>
    <col min="6" max="16384" width="9.1640625" style="54"/>
  </cols>
  <sheetData>
    <row r="1" spans="1:4" x14ac:dyDescent="0.2">
      <c r="A1" s="53" t="s">
        <v>204</v>
      </c>
      <c r="B1" s="53" t="s">
        <v>205</v>
      </c>
      <c r="C1" s="53" t="s">
        <v>206</v>
      </c>
      <c r="D1" s="53" t="s">
        <v>207</v>
      </c>
    </row>
    <row r="2" spans="1:4" x14ac:dyDescent="0.2">
      <c r="A2" s="54" t="s">
        <v>208</v>
      </c>
      <c r="B2" s="54" t="s">
        <v>209</v>
      </c>
      <c r="C2" s="54" t="s">
        <v>210</v>
      </c>
      <c r="D2" s="54">
        <v>1</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vt:lpstr>
      <vt:lpstr>BY ACCOUNT CODING</vt:lpstr>
      <vt:lpstr>DATA</vt:lpstr>
      <vt:lpstr>Files to import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mora-w</dc:creator>
  <cp:lastModifiedBy>Cook, Christopher</cp:lastModifiedBy>
  <dcterms:created xsi:type="dcterms:W3CDTF">2003-02-03T14:06:07Z</dcterms:created>
  <dcterms:modified xsi:type="dcterms:W3CDTF">2025-06-06T15:56:57Z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0x01010050B3361E0499424DBCAEEF99972D696F</vt:lpwstr>
  </property>
  <property fmtid="{D5CDD505-2E9C-101B-9397-08002B2CF9AE}" pid="3" name="MediaServiceImageTags">
    <vt:lpwstr/>
  </property>
</Properties>
</file>