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29920" windowHeight="17080" tabRatio="600" firstSheet="0" activeTab="0" autoFilterDateGrouping="1"/>
  </bookViews>
  <sheets>
    <sheet name="MAIN" sheetId="1" state="visible" r:id="rId1"/>
  </sheets>
  <definedNames/>
  <calcPr calcId="191029" fullCalcOnLoad="1"/>
  <pivotCaches>
    <pivotCache cacheId="355" r:id="rId2"/>
    <pivotCache cacheId="363" r:id="rId3"/>
  </pivotCaches>
</workbook>
</file>

<file path=xl/styles.xml><?xml version="1.0" encoding="utf-8"?>
<styleSheet xmlns="http://schemas.openxmlformats.org/spreadsheetml/2006/main">
  <numFmts count="5">
    <numFmt numFmtId="164" formatCode="#.00"/>
    <numFmt numFmtId="165" formatCode="&quot;£&quot;#,##0.00;[Red]\-&quot;£&quot;#,##0.00"/>
    <numFmt numFmtId="166" formatCode="_-* #,##0_-;\-* #,##0_-;_-* &quot;-&quot;??_-;_-@_-"/>
    <numFmt numFmtId="167" formatCode="&quot;£&quot;#,##0;[Red]\-&quot;£&quot;#,##0"/>
    <numFmt numFmtId="168" formatCode="dddd\ dd/mm/yyyy"/>
  </numFmts>
  <fonts count="25">
    <font>
      <name val="Aptos Narrow"/>
      <family val="2"/>
      <color indexed="8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/>
    </fill>
  </fills>
  <borders count="1">
    <border>
      <left/>
      <right/>
      <top/>
      <bottom/>
      <diagonal/>
    </border>
  </borders>
  <cellStyleXfs count="1">
    <xf numFmtId="0" fontId="0" fillId="3" borderId="0"/>
  </cellStyleXfs>
  <cellXfs count="32">
    <xf numFmtId="0" fontId="0" fillId="0" borderId="0" pivotButton="0" quotePrefix="0" xfId="0"/>
    <xf numFmtId="15" fontId="0" fillId="0" borderId="0" pivotButton="0" quotePrefix="0" xfId="0"/>
    <xf numFmtId="164" fontId="0" fillId="0" borderId="0" pivotButton="0" quotePrefix="0" xfId="0"/>
    <xf numFmtId="0" fontId="1" fillId="2" borderId="0" pivotButton="0" quotePrefix="0" xfId="0"/>
    <xf numFmtId="0" fontId="2" fillId="2" borderId="0" pivotButton="0" quotePrefix="0" xfId="0"/>
    <xf numFmtId="165" fontId="3" fillId="2" borderId="0" pivotButton="0" quotePrefix="0" xfId="0"/>
    <xf numFmtId="0" fontId="4" fillId="2" borderId="0" pivotButton="0" quotePrefix="0" xfId="0"/>
    <xf numFmtId="0" fontId="5" fillId="2" borderId="0" pivotButton="0" quotePrefix="0" xfId="0"/>
    <xf numFmtId="165" fontId="6" fillId="2" borderId="0" pivotButton="0" quotePrefix="0" xfId="0"/>
    <xf numFmtId="0" fontId="7" fillId="2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10" fillId="2" borderId="0" pivotButton="0" quotePrefix="0" xfId="0"/>
    <xf numFmtId="0" fontId="11" fillId="2" borderId="0" pivotButton="0" quotePrefix="0" xfId="0"/>
    <xf numFmtId="0" fontId="12" fillId="2" borderId="0" pivotButton="0" quotePrefix="0" xfId="0"/>
    <xf numFmtId="165" fontId="13" fillId="2" borderId="0" pivotButton="0" quotePrefix="0" xfId="0"/>
    <xf numFmtId="0" fontId="14" fillId="3" borderId="0" pivotButton="0" quotePrefix="0" xfId="0"/>
    <xf numFmtId="0" fontId="15" fillId="3" borderId="0" applyAlignment="1" pivotButton="0" quotePrefix="0" xfId="0">
      <alignment horizontal="right"/>
    </xf>
    <xf numFmtId="165" fontId="16" fillId="3" borderId="0" applyAlignment="1" pivotButton="0" quotePrefix="0" xfId="0">
      <alignment horizontal="right"/>
    </xf>
    <xf numFmtId="0" fontId="17" fillId="3" borderId="0" applyAlignment="1" pivotButton="0" quotePrefix="0" xfId="0">
      <alignment vertical="top" wrapText="1"/>
    </xf>
    <xf numFmtId="166" fontId="18" fillId="3" borderId="0" pivotButton="0" quotePrefix="0" xfId="0"/>
    <xf numFmtId="165" fontId="19" fillId="3" borderId="0" pivotButton="0" quotePrefix="0" xfId="0"/>
    <xf numFmtId="0" fontId="20" fillId="3" borderId="0" pivotButton="0" quotePrefix="0" xfId="0"/>
    <xf numFmtId="0" fontId="21" fillId="3" borderId="0" applyAlignment="1" pivotButton="0" quotePrefix="0" xfId="0">
      <alignment wrapText="1"/>
    </xf>
    <xf numFmtId="0" fontId="22" fillId="3" borderId="0" applyAlignment="1" pivotButton="0" quotePrefix="0" xfId="0">
      <alignment horizontal="left"/>
    </xf>
    <xf numFmtId="167" fontId="23" fillId="3" borderId="0" pivotButton="0" quotePrefix="0" xfId="0"/>
    <xf numFmtId="0" fontId="24" fillId="3" borderId="0" applyAlignment="1" pivotButton="0" quotePrefix="0" xfId="0">
      <alignment horizontal="left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168" fontId="0" fillId="0" borderId="0" pivotButton="1" quotePrefix="0" xfId="0"/>
    <xf numFmtId="167" fontId="0" fillId="0" borderId="0" pivotButton="0" quotePrefix="0" xfId="0"/>
  </cellXfs>
  <cellStyles count="1">
    <cellStyle name="Normal" xfId="0" builtinId="0"/>
  </cellStyles>
  <dxfs count="34"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alignment wrapText="1"/>
    </dxf>
    <dxf>
      <alignment wrapText="1"/>
    </dxf>
    <dxf>
      <alignment wrapText="1"/>
    </dxf>
    <dxf>
      <numFmt numFmtId="165" formatCode="&quot;£&quot;#,##0.00;[Red]\-&quot;£&quot;#,##0.00"/>
    </dxf>
    <dxf>
      <numFmt numFmtId="165" formatCode="&quot;£&quot;#,##0.00;[Red]\-&quot;£&quot;#,##0.00"/>
    </dxf>
    <dxf>
      <numFmt numFmtId="168" formatCode="dddd\ dd/mm/yyyy"/>
    </dxf>
    <dxf>
      <numFmt numFmtId="168" formatCode="dddd\ dd/mm/yyyy"/>
    </dxf>
    <dxf>
      <numFmt numFmtId="169" formatCode="dd/mm/yyyy\ dddd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7" formatCode="&quot;£&quot;#,##0;[Red]\-&quot;£&quot;#,##0"/>
    </dxf>
    <dxf>
      <numFmt numFmtId="169" formatCode="dd/mm/yyyy\ dddd"/>
    </dxf>
    <dxf>
      <numFmt numFmtId="168" formatCode="dddd\ dd/mm/yyyy"/>
    </dxf>
    <dxf>
      <numFmt numFmtId="168" formatCode="dddd\ dd/mm/yyyy"/>
    </dxf>
    <dxf>
      <numFmt numFmtId="165" formatCode="&quot;£&quot;#,##0.00;[Red]\-&quot;£&quot;#,##0.00"/>
    </dxf>
    <dxf>
      <numFmt numFmtId="165" formatCode="&quot;£&quot;#,##0.00;[Red]\-&quot;£&quot;#,##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pivotCacheDefinition" Target="/xl/pivotCache/pivotCacheDefinition1.xml" Id="rId2" /><Relationship Type="http://schemas.openxmlformats.org/officeDocument/2006/relationships/pivotCacheDefinition" Target="/xl/pivotCache/pivotCacheDefinition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2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Christopher Cook" refreshedDate="45861.74514050926" createdVersion="7" refreshedVersion="8" minRefreshableVersion="3" recordCount="1" r:id="rId1">
  <cacheSource type="worksheet">
    <worksheetSource ref="A1:D1048576" sheet="CIS to CCMS import analysis"/>
  </cacheSource>
  <cacheFields count="4">
    <cacheField name="DATE_AUTHORISED_CIS" uniqueList="1" numFmtId="0" sqlType="0" hierarchy="0" level="0" databaseField="1">
      <sharedItems count="20" containsBlank="1" containsDate="1" containsNonDate="0" containsString="0" minDate="2023-07-25T00:00:00" maxDate="2023-08-17T00:00:00">
        <m/>
        <d v="2023-08-07T00:00:00" u="1"/>
        <d v="2023-08-08T00:00:00" u="1"/>
        <d v="2023-08-09T00:00:00" u="1"/>
        <d v="2023-08-10T00:00:00" u="1"/>
        <d v="2023-08-11T00:00:00" u="1"/>
        <d v="2023-08-15T00:00:00" u="1"/>
        <d v="2023-08-03T00:00:00" u="1"/>
        <d v="2023-08-04T00:00:00" u="1"/>
        <d v="2023-08-06T00:00:00" u="1"/>
        <d v="2023-08-14T00:00:00" u="1"/>
        <d v="2023-08-16T00:00:00" u="1"/>
        <d v="2023-08-13T00:00:00" u="1"/>
        <d v="2023-07-25T00:00:00" u="1"/>
        <d v="2023-08-02T00:00:00" u="1"/>
        <d v="2023-07-26T00:00:00" u="1"/>
        <d v="2023-07-27T00:00:00" u="1"/>
        <d v="2023-07-28T00:00:00" u="1"/>
        <d v="2023-07-31T00:00:00" u="1"/>
        <d v="2023-08-01T00:00:00" u="1"/>
      </sharedItems>
    </cacheField>
    <cacheField name="THE_SYSTEM" uniqueList="1" numFmtId="0" sqlType="0" hierarchy="0" level="0" databaseField="1">
      <sharedItems count="7" containsBlank="1" containsNonDate="0">
        <m/>
        <s v="CWA Crime Lower Contract" u="1"/>
        <s v="AGFS scheme" u="1"/>
        <s v="eForms" u="1"/>
        <s v="LGFS scheme" u="1"/>
        <s v="CIS transaction" u="1"/>
        <s v="CWA Legal Help Contract" u="1"/>
      </sharedItems>
    </cacheField>
    <cacheField name="CIS_VALUE" uniqueList="1" numFmtId="0" sqlType="0" hierarchy="0" level="0" databaseField="1">
      <sharedItems count="0" containsBlank="1" containsNonDate="0" containsString="0"/>
    </cacheField>
    <cacheField name="CCMS_VALU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OnLoad="1" refreshedBy="Christopher Cook" refreshedDate="45861.7456912037" createdVersion="3" refreshedVersion="8" minRefreshableVersion="3" recordCount="2" r:id="rId1">
  <cacheSource type="worksheet">
    <worksheetSource ref="A1:L1048576" sheet="CIS to CCMS import exceptions"/>
  </cacheSource>
  <cacheFields count="12">
    <cacheField name="ACC_CODE" uniqueList="1" numFmtId="0" sqlType="0" hierarchy="0" level="0" databaseField="1">
      <sharedItems count="3" containsBlank="1" containsDate="1" containsMixedTypes="1" containsNonDate="0" minDate="2023-01-02T00:00:00" maxDate="2023-01-03T00:00:00">
        <m/>
        <s v="c" u="1"/>
        <d v="2023-01-02T00:00:00" u="1"/>
      </sharedItems>
    </cacheField>
    <cacheField name="ACCO_HELD_BY_TYPE" uniqueList="1" numFmtId="0" sqlType="0" hierarchy="0" level="0" databaseField="1">
      <sharedItems count="0" containsBlank="1" containsNonDate="0" containsString="0"/>
    </cacheField>
    <cacheField name="DTYP_DOC_TYPE_ID" uniqueList="1" numFmtId="0" sqlType="0" hierarchy="0" level="0" databaseField="1">
      <sharedItems count="0" containsBlank="1" containsNonDate="0" containsString="0"/>
    </cacheField>
    <cacheField name="THE_SYSTEM" uniqueList="1" numFmtId="0" sqlType="0" hierarchy="0" level="0" databaseField="1">
      <sharedItems count="0" containsBlank="1" containsNonDate="0" containsString="0"/>
    </cacheField>
    <cacheField name="DATE_CREATED_CIS" uniqueList="1" numFmtId="0" sqlType="0" hierarchy="0" level="0" databaseField="1">
      <sharedItems count="0" containsBlank="1" containsNonDate="0" containsString="0"/>
    </cacheField>
    <cacheField name="DATE_AUTHORISED_CIS" uniqueList="1" numFmtId="0" sqlType="0" hierarchy="0" level="0" databaseField="1">
      <sharedItems count="0" containsBlank="1" containsNonDate="0" containsString="0"/>
    </cacheField>
    <cacheField name="TRANS_INT_ID" uniqueList="1" numFmtId="0" sqlType="0" hierarchy="0" level="0" databaseField="1">
      <sharedItems count="0" containsBlank="1" containsNonDate="0" containsString="0"/>
    </cacheField>
    <cacheField name="VOLUME" uniqueList="1" numFmtId="0" sqlType="0" hierarchy="0" level="0" databaseField="1">
      <sharedItems count="0" containsBlank="1" containsNonDate="0" containsString="0"/>
    </cacheField>
    <cacheField name="VALUE" uniqueList="1" numFmtId="0" sqlType="0" hierarchy="0" level="0" databaseField="1">
      <sharedItems count="0" containsBlank="1" containsNonDate="0" containsString="0"/>
    </cacheField>
    <cacheField name="INVOICE_ID" uniqueList="1" numFmtId="0" sqlType="0" hierarchy="0" level="0" databaseField="1">
      <sharedItems count="0" containsBlank="1" containsNonDate="0" containsString="0"/>
    </cacheField>
    <cacheField name="GL_DATE" uniqueList="1" numFmtId="0" sqlType="0" hierarchy="0" level="0" databaseField="1">
      <sharedItems count="0" containsBlank="1" containsNonDate="0" containsString="0"/>
    </cacheField>
    <cacheField name="INVOICE_AMOUNT" uniqueList="1" numFmtId="0" sqlType="0" hierarchy="0" level="0" databaseField="1">
      <sharedItems count="0" containsBlank="1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count="1">
  <r>
    <x v="0"/>
    <x v="0"/>
    <m/>
    <m/>
  </r>
</pivotCacheRecords>
</file>

<file path=xl/pivotCache/pivotCacheRecords2.xml><?xml version="1.0" encoding="utf-8"?>
<pivotCacheRecords xmlns="http://schemas.openxmlformats.org/spreadsheetml/2006/main" count="2">
  <r>
    <x v="0"/>
    <m/>
    <m/>
    <m/>
    <m/>
    <m/>
    <m/>
    <m/>
    <m/>
    <m/>
    <m/>
    <m/>
  </r>
  <r>
    <x v="0"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ByDayPivot" cacheId="355" dataOnRows="0" dataCaption="Values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0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Day of week" colHeaderCaption=" " fieldListSortAscending="0" mdxSubqueries="0" applyNumberFormats="0" applyBorderFormats="0" applyFontFormats="0" applyPatternFormats="0" applyAlignmentFormats="0" applyWidthHeightFormats="1" r:id="rId1">
  <location ref="A18:C21" firstHeaderRow="1" firstDataRow="3" firstDataCol="1"/>
  <pivotFields count="4">
    <pivotField axis="axisRow" showDropDowns="1" compact="1" outline="1" subtotalTop="1" dragToRow="1" dragToCol="1" dragToPage="1" dragToData="1" dragOff="1" showAll="0" topAutoShow="1" itemPageCount="10" sortType="ascending" defaultSubtotal="1">
      <items count="21">
        <item t="data" sd="1" m="1" x="13"/>
        <item t="data" sd="1" m="1" x="15"/>
        <item t="data" sd="1" m="1" x="16"/>
        <item t="data" sd="1" m="1" x="17"/>
        <item t="data" sd="1" m="1" x="18"/>
        <item t="data" sd="1" m="1" x="19"/>
        <item t="data" sd="1" m="1" x="14"/>
        <item t="data" sd="1" m="1" x="7"/>
        <item t="data" sd="1" m="1" x="8"/>
        <item t="data" sd="1" m="1" x="9"/>
        <item t="data" sd="1" m="1" x="1"/>
        <item t="data" sd="1" m="1" x="2"/>
        <item t="data" sd="1" m="1" x="3"/>
        <item t="data" sd="1" m="1" x="4"/>
        <item t="data" sd="1" m="1" x="5"/>
        <item t="data" sd="1" m="1" x="12"/>
        <item t="data" sd="1" m="1" x="10"/>
        <item t="data" sd="1" m="1" x="6"/>
        <item t="data" sd="1" m="1" x="11"/>
        <item t="data" sd="1" x="0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8">
        <item t="data" sd="1" m="1" x="5"/>
        <item t="data" sd="1" m="1" x="2"/>
        <item t="data" sd="1" m="1" x="4"/>
        <item t="data" sd="1" m="1" x="1"/>
        <item t="data" sd="1" m="1" x="6"/>
        <item t="data" sd="1" m="1" x="3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">
    <i t="grand" r="0" i="0">
      <x v="0"/>
    </i>
  </rowItems>
  <colFields count="2">
    <field x="1"/>
    <field x="-2"/>
  </colFields>
  <dataFields count="2">
    <dataField name="CIS Value" fld="2" subtotal="sum" showDataAs="normal" baseField="0" baseItem="5" numFmtId="15"/>
    <dataField name="CCMS Value" fld="3" subtotal="sum" showDataAs="normal" baseField="0" baseItem="4" numFmtId="15"/>
  </dataFields>
  <formats count="8">
    <format action="formatting" dxfId="33">
      <pivotArea type="origin" dataOnly="0" labelOnly="1" outline="0" fieldPosition="0"/>
    </format>
    <format action="formatting" dxfId="32">
      <pivotArea field="-2" type="button" dataOnly="0" labelOnly="1" outline="0" axis="axisCol" fieldPosition="1"/>
    </format>
    <format action="formatting" dxfId="31">
      <pivotArea type="topRight" dataOnly="0" labelOnly="1" outline="0" fieldPosition="0"/>
    </format>
    <format action="formatting" dxfId="3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9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28">
      <pivotArea field="0" type="button" dataOnly="0" labelOnly="1" outline="0" axis="axisRow" fieldPosition="0"/>
    </format>
    <format action="formatting" dxfId="27">
      <pivotArea type="normal" dataOnly="0" labelOnly="1" outline="1" fieldPosition="0">
        <references count="1">
          <reference field="0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action="formatting" dxfId="26">
      <pivotArea type="normal" dataOnly="0" labelOnly="1" outline="1" fieldPosition="0">
        <references count="1">
          <reference field="0"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ByProviderPivot" cacheId="363" dataOnRows="0" dataCaption=" " showError="0" showMissing="1" updatedVersion="8" minRefreshableVersion="3" asteriskTotals="0" showItems="1" editData="0" disableFieldList="0" showCalcMbrs="0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3" indent="0" showEmptyRow="0" showEmptyCol="0" showHeaders="1" compact="1" outline="1" outlineData="1" compactData="1" published="0" gridDropZones="0" immersive="1" multipleFieldFilters="0" chartFormat="0" rowHeaderCaption="Office code" fieldListSortAscending="0" mdxSubqueries="0" applyNumberFormats="0" applyBorderFormats="0" applyFontFormats="0" applyPatternFormats="0" applyAlignmentFormats="0" applyWidthHeightFormats="1" r:id="rId1">
  <location ref="A52:C55" firstHeaderRow="1" firstDataRow="2" firstDataCol="1"/>
  <pivotFields count="12"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m="1" x="2"/>
        <item t="data" sd="1" x="0"/>
        <item t="data" sd="1" m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2"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IS Value" fld="8" subtotal="sum" showDataAs="normal" baseField="0" baseItem="2" numFmtId="168"/>
    <dataField name="CCMS Value" fld="11" subtotal="sum" showDataAs="normal" baseField="0" baseItem="1" numFmtId="168"/>
  </dataFields>
  <formats count="4">
    <format action="formatting" dxfId="25">
      <pivotArea type="normal" dataOnly="1" outline="1" collapsedLevelsAreSubtotals="1" fieldPosition="0">
        <references count="2">
          <reference field="4294967294" selected="0">
            <x v="0"/>
          </reference>
          <reference field="0">
            <x v="1"/>
          </reference>
        </references>
      </pivotArea>
    </format>
    <format action="formatting" dxfId="24">
      <pivotArea type="normal" dataOnly="1" outline="1" collapsedLevelsAreSubtotals="1" fieldPosition="0">
        <references count="2">
          <reference field="4294967294" selected="0">
            <x v="1"/>
          </reference>
          <reference field="0">
            <x v="1"/>
          </reference>
        </references>
      </pivotArea>
    </format>
    <format action="formatting" dxfId="23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22">
      <pivotArea type="normal" dataOnly="1" outline="0" fieldPosition="0">
        <references count="1">
          <reference field="4294967294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C55"/>
  <sheetViews>
    <sheetView tabSelected="1" topLeftCell="A36" workbookViewId="0">
      <selection activeCell="F51" sqref="F51"/>
    </sheetView>
  </sheetViews>
  <sheetFormatPr baseColWidth="10" defaultColWidth="8.83203125" defaultRowHeight="15" outlineLevelCol="0"/>
  <cols>
    <col width="26.1640625" customWidth="1" min="1" max="1"/>
    <col width="20.6640625" customWidth="1" min="2" max="3"/>
  </cols>
  <sheetData>
    <row r="1" ht="15" customHeight="1">
      <c r="A1" s="3" t="inlineStr">
        <is>
          <t>CCMS Invoice analysis</t>
        </is>
      </c>
      <c r="B1" s="4" t="n"/>
      <c r="C1" s="5" t="n"/>
    </row>
    <row r="2" ht="15" customHeight="1">
      <c r="A2" s="6" t="n"/>
      <c r="B2" s="7" t="n"/>
      <c r="C2" s="8" t="n"/>
    </row>
    <row r="3" ht="16" customHeight="1">
      <c r="A3" s="9" t="inlineStr">
        <is>
          <t>User defined payment groups</t>
        </is>
      </c>
      <c r="B3" s="7" t="n"/>
      <c r="C3" s="8" t="n"/>
    </row>
    <row r="4" ht="16" customHeight="1">
      <c r="A4" s="10" t="inlineStr">
        <is>
          <t>('CIVIL','CRIME HIGHER','CRIME LOWER','LEGAL HELP','MEDIATION')</t>
        </is>
      </c>
      <c r="B4" s="11" t="n"/>
      <c r="C4" s="12" t="n"/>
    </row>
    <row r="5" ht="15" customHeight="1">
      <c r="A5" s="13" t="n"/>
      <c r="B5" s="14" t="n"/>
      <c r="C5" s="15" t="n"/>
    </row>
    <row r="6" ht="15" customHeight="1">
      <c r="A6" s="16" t="inlineStr">
        <is>
          <t>Analysis of unpaid AP invoices</t>
        </is>
      </c>
    </row>
    <row r="7" ht="15" customHeight="1">
      <c r="A7" s="16" t="n"/>
    </row>
    <row r="8" ht="15" customHeight="1">
      <c r="B8" s="17" t="inlineStr">
        <is>
          <t>Volume of offices</t>
        </is>
      </c>
      <c r="C8" s="18" t="inlineStr">
        <is>
          <t>Total Value</t>
        </is>
      </c>
    </row>
    <row r="9" ht="32" customHeight="1">
      <c r="A9" s="19" t="inlineStr">
        <is>
          <t>Total payable under payment groups define above</t>
        </is>
      </c>
      <c r="B9" s="20">
        <f>COUNTIF('CCMS Payment value (user def)'!E:E,"&gt;0")</f>
        <v/>
      </c>
      <c r="C9" s="21">
        <f>SUM('CCMS Payment value (user def)'!E:E)</f>
        <v/>
      </c>
    </row>
    <row r="10" ht="32" customHeight="1">
      <c r="A10" s="19" t="inlineStr">
        <is>
          <t>Total payable under payment groups not define above</t>
        </is>
      </c>
      <c r="B10" s="20">
        <f>COUNTIF('CCMS Payment value (not def)'!F:F,"&gt;0")</f>
        <v/>
      </c>
      <c r="C10" s="21">
        <f>SUM('CCMS Payment value (not def)'!F:F)</f>
        <v/>
      </c>
    </row>
    <row r="11" ht="13.5" customHeight="1">
      <c r="A11" s="19" t="inlineStr">
        <is>
          <t>Total unpaid due to office on hold</t>
        </is>
      </c>
      <c r="B11" s="20">
        <f>COUNTIF('CCMS Held payments'!E:E,"&gt;0")</f>
        <v/>
      </c>
      <c r="C11" s="21">
        <f>SUM('CCMS Held payments'!E:E)</f>
        <v/>
      </c>
    </row>
    <row r="12" hidden="1" ht="32" customHeight="1">
      <c r="A12" s="19" t="inlineStr">
        <is>
          <t>Total where offices AP balance is negative</t>
        </is>
      </c>
      <c r="B12" s="20">
        <f>COUNTIF('CCMS AP Debtors'!E:E,"&lt;0")</f>
        <v/>
      </c>
      <c r="C12" s="21">
        <f>SUM('CCMS AP Debtors'!E:E)</f>
        <v/>
      </c>
    </row>
    <row r="14" ht="15" customHeight="1">
      <c r="A14" s="16" t="inlineStr">
        <is>
          <t>Analysis of HUB data transfers over the last 14 days</t>
        </is>
      </c>
    </row>
    <row r="16" ht="15" customHeight="1">
      <c r="A16" s="22" t="inlineStr">
        <is>
          <t xml:space="preserve">Please note the bulk of CWA contract payments are normaly only uploaded to CIS within the last
                        few days of each month
                    </t>
        </is>
      </c>
    </row>
    <row r="18" ht="15" customHeight="1">
      <c r="A18" s="29" t="n"/>
      <c r="B18" s="27" t="inlineStr">
        <is>
          <t> </t>
        </is>
      </c>
      <c r="C18" s="29" t="n"/>
    </row>
    <row r="19" ht="15" customHeight="1">
      <c r="A19" s="29" t="n"/>
    </row>
    <row r="20" ht="15" customHeight="1">
      <c r="A20" s="30" t="inlineStr">
        <is>
          <t>Day of week</t>
        </is>
      </c>
    </row>
    <row r="21" ht="15" customHeight="1">
      <c r="A21" s="28" t="inlineStr">
        <is>
          <t>Grand Total</t>
        </is>
      </c>
    </row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7" ht="15" customHeight="1">
      <c r="A37" s="16" t="inlineStr">
        <is>
          <t>Exceptions by System</t>
        </is>
      </c>
      <c r="B37" s="21" t="n"/>
    </row>
    <row r="38" ht="15" customHeight="1">
      <c r="A38" s="16" t="n"/>
    </row>
    <row r="39" ht="32" customHeight="1">
      <c r="A39" s="23" t="inlineStr">
        <is>
          <t>IT System</t>
        </is>
      </c>
      <c r="B39" s="23" t="inlineStr">
        <is>
          <t>Volume of Invoices missing from CCMS</t>
        </is>
      </c>
      <c r="C39" s="23" t="inlineStr">
        <is>
          <t>Value of Invoices missing from CCMS</t>
        </is>
      </c>
    </row>
    <row r="40" ht="15" customHeight="1">
      <c r="A40" s="24" t="inlineStr">
        <is>
          <t>CIS transaction</t>
        </is>
      </c>
      <c r="B40" s="20">
        <f>COUNTIF('CIS to CCMS import exceptions'!D:D,A40)</f>
        <v/>
      </c>
      <c r="C40" s="25">
        <f>SUMIF('CIS to CCMS import exceptions'!D:D,A40,'CIS to CCMS import exceptions'!I:I)</f>
        <v/>
      </c>
    </row>
    <row r="41" ht="15" customHeight="1">
      <c r="A41" s="24" t="inlineStr">
        <is>
          <t>eForms</t>
        </is>
      </c>
      <c r="B41" s="20">
        <f>COUNTIF('CIS to CCMS import exceptions'!D:D,A41)</f>
        <v/>
      </c>
      <c r="C41" s="25">
        <f>SUMIF('CIS to CCMS import exceptions'!D:D,A41,'CIS to CCMS import exceptions'!I:I)</f>
        <v/>
      </c>
    </row>
    <row r="42" ht="15" customHeight="1">
      <c r="A42" s="24" t="inlineStr">
        <is>
          <t>AGFS scheme</t>
        </is>
      </c>
      <c r="B42" s="20">
        <f>COUNTIF('CIS to CCMS import exceptions'!D:D,A42)</f>
        <v/>
      </c>
      <c r="C42" s="25">
        <f>SUMIF('CIS to CCMS import exceptions'!D:D,A42,'CIS to CCMS import exceptions'!I:I)</f>
        <v/>
      </c>
    </row>
    <row r="43" ht="15" customHeight="1">
      <c r="A43" s="24" t="inlineStr">
        <is>
          <t>LGFS scheme</t>
        </is>
      </c>
      <c r="B43" s="20">
        <f>COUNTIF('CIS to CCMS import exceptions'!D:D,A43)</f>
        <v/>
      </c>
      <c r="C43" s="25">
        <f>SUMIF('CIS to CCMS import exceptions'!D:D,A43,'CIS to CCMS import exceptions'!I:I)</f>
        <v/>
      </c>
    </row>
    <row r="44" ht="15" customHeight="1">
      <c r="A44" s="24" t="inlineStr">
        <is>
          <t>CWA Crime Lower Contract</t>
        </is>
      </c>
      <c r="B44" s="20">
        <f>COUNTIF('CIS to CCMS import exceptions'!D:D,A44)</f>
        <v/>
      </c>
      <c r="C44" s="25">
        <f>SUMIF('CIS to CCMS import exceptions'!D:D,A44,'CIS to CCMS import exceptions'!I:I)</f>
        <v/>
      </c>
    </row>
    <row r="45" ht="15" customHeight="1">
      <c r="A45" s="24" t="inlineStr">
        <is>
          <t>CWA Legal Help Contract</t>
        </is>
      </c>
      <c r="B45" s="20">
        <f>COUNTIF('CIS to CCMS import exceptions'!D:D,A45)</f>
        <v/>
      </c>
      <c r="C45" s="25">
        <f>SUMIF('CIS to CCMS import exceptions'!D:D,A45,'CIS to CCMS import exceptions'!I:I)</f>
        <v/>
      </c>
    </row>
    <row r="46" ht="15" customHeight="1">
      <c r="B46" s="20" t="n"/>
      <c r="C46" s="25" t="n"/>
    </row>
    <row r="47" ht="15" customHeight="1">
      <c r="A47" s="26" t="inlineStr">
        <is>
          <t>Total</t>
        </is>
      </c>
      <c r="B47" s="20">
        <f>SUM(B40:B46)</f>
        <v/>
      </c>
      <c r="C47" s="25">
        <f>SUM(C40:C46)</f>
        <v/>
      </c>
    </row>
    <row r="50" ht="15" customHeight="1">
      <c r="A50" s="16" t="inlineStr">
        <is>
          <t>Exceptions by provider office</t>
        </is>
      </c>
    </row>
    <row r="52" ht="15" customHeight="1">
      <c r="B52" s="27" t="inlineStr">
        <is>
          <t> </t>
        </is>
      </c>
    </row>
    <row r="53" ht="15" customHeight="1">
      <c r="A53" s="27" t="inlineStr">
        <is>
          <t>Office code</t>
        </is>
      </c>
      <c r="B53" t="inlineStr">
        <is>
          <t>CIS Value</t>
        </is>
      </c>
      <c r="C53" t="inlineStr">
        <is>
          <t>CCMS Value</t>
        </is>
      </c>
    </row>
    <row r="54" ht="15" customHeight="1">
      <c r="A54" s="28" t="inlineStr">
        <is>
          <t>(blank)</t>
        </is>
      </c>
      <c r="B54" s="31" t="n"/>
      <c r="C54" s="31" t="n"/>
    </row>
    <row r="55" ht="15" customHeight="1">
      <c r="A55" s="28" t="inlineStr">
        <is>
          <t>Grand Total</t>
        </is>
      </c>
      <c r="B55" s="31" t="n"/>
      <c r="C55" s="31" t="n"/>
    </row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2025-07-23T16:46:43Z</dcterms:created>
  <dcterms:modified xsi:type="dcterms:W3CDTF">2025-07-23T16:54:07Z</dcterms:modified>
  <cp:lastModifiedBy>Cook, Christopher</cp:lastModifiedBy>
</cp:coreProperties>
</file>