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29400" windowHeight="16680" tabRatio="842" firstSheet="0" activeTab="0" autoFilterDateGrouping="1"/>
  </bookViews>
  <sheets>
    <sheet name="MAIN" sheetId="1" state="visible" r:id="rId1"/>
  </sheets>
  <definedNames/>
  <calcPr calcId="191028" fullCalcOnLoad="1"/>
  <pivotCaches>
    <pivotCache cacheId="29" r:id="rId2"/>
    <pivotCache cacheId="28" r:id="rId3"/>
  </pivotCaches>
</workbook>
</file>

<file path=xl/styles.xml><?xml version="1.0" encoding="utf-8"?>
<styleSheet xmlns="http://schemas.openxmlformats.org/spreadsheetml/2006/main">
  <numFmts count="5">
    <numFmt numFmtId="164" formatCode="&quot;£&quot;#,##0.00;[Red]\-&quot;£&quot;#,##0.00"/>
    <numFmt numFmtId="165" formatCode="_-* #,##0_-;\-* #,##0_-;_-* &quot;-&quot;??_-;_-@_-"/>
    <numFmt numFmtId="166" formatCode="&quot;£&quot;#,##0;[Red]\-&quot;£&quot;#,##0"/>
    <numFmt numFmtId="167" formatCode="dddd\ dd/mm/yyyy"/>
    <numFmt numFmtId="168" formatCode="_-* #,##0.00_-;\-* #,##0.00_-;_-* &quot;-&quot;??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168" fontId="1" fillId="0" borderId="0"/>
  </cellStyleXfs>
  <cellXfs count="37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6" fillId="33" borderId="11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33" borderId="0" pivotButton="0" quotePrefix="0" xfId="0"/>
    <xf numFmtId="0" fontId="0" fillId="33" borderId="14" pivotButton="0" quotePrefix="0" xfId="0"/>
    <xf numFmtId="0" fontId="0" fillId="33" borderId="10" pivotButton="0" quotePrefix="0" xfId="0"/>
    <xf numFmtId="164" fontId="0" fillId="33" borderId="12" pivotButton="0" quotePrefix="0" xfId="0"/>
    <xf numFmtId="164" fontId="0" fillId="33" borderId="0" pivotButton="0" quotePrefix="0" xfId="0"/>
    <xf numFmtId="164" fontId="0" fillId="33" borderId="10" pivotButton="0" quotePrefix="0" xfId="0"/>
    <xf numFmtId="165" fontId="0" fillId="0" borderId="0" pivotButton="0" quotePrefix="0" xfId="42"/>
    <xf numFmtId="0" fontId="16" fillId="0" borderId="0" applyAlignment="1" pivotButton="0" quotePrefix="0" xfId="0">
      <alignment horizontal="right"/>
    </xf>
    <xf numFmtId="164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6" fillId="0" borderId="0" applyAlignment="1" pivotButton="0" quotePrefix="0" xfId="0">
      <alignment horizontal="left"/>
    </xf>
    <xf numFmtId="166" fontId="0" fillId="0" borderId="0" pivotButton="0" quotePrefix="0" xfId="42"/>
    <xf numFmtId="0" fontId="0" fillId="0" borderId="0" applyAlignment="1" pivotButton="0" quotePrefix="0" xfId="0">
      <alignment vertical="top" wrapText="1"/>
    </xf>
    <xf numFmtId="0" fontId="16" fillId="33" borderId="13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7" pivotButton="0" quotePrefix="0" xfId="0"/>
    <xf numFmtId="15" fontId="0" fillId="0" borderId="0" pivotButton="0" quotePrefix="0" xfId="0"/>
    <xf numFmtId="11" fontId="0" fillId="0" borderId="0" pivotButton="0" quotePrefix="0" xfId="0"/>
    <xf numFmtId="167" fontId="0" fillId="0" borderId="0" pivotButton="1" quotePrefix="0" xfId="0"/>
    <xf numFmtId="164" fontId="0" fillId="0" borderId="0" pivotButton="0" quotePrefix="0" xfId="0"/>
    <xf numFmtId="164" fontId="0" fillId="33" borderId="12" pivotButton="0" quotePrefix="0" xfId="0"/>
    <xf numFmtId="164" fontId="0" fillId="33" borderId="0" pivotButton="0" quotePrefix="0" xfId="0"/>
    <xf numFmtId="164" fontId="0" fillId="33" borderId="10" pivotButton="0" quotePrefix="0" xfId="0"/>
    <xf numFmtId="164" fontId="16" fillId="0" borderId="0" applyAlignment="1" pivotButton="0" quotePrefix="0" xfId="0">
      <alignment horizontal="right"/>
    </xf>
    <xf numFmtId="165" fontId="0" fillId="0" borderId="0" pivotButton="0" quotePrefix="0" xfId="42"/>
    <xf numFmtId="167" fontId="0" fillId="0" borderId="0" pivotButton="1" quotePrefix="0" xfId="0"/>
    <xf numFmtId="166" fontId="0" fillId="0" borderId="0" pivotButton="0" quotePrefix="0" xfId="42"/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omma" xfId="42" builtinId="3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pivotCacheDefinition" Target="/xl/pivotCache/pivotCacheDefinition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Jason Smallman" refreshedDate="45710.05277430556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15" sqlType="0" hierarchy="0" level="0" databaseField="1">
      <sharedItems count="12" containsBlank="1" containsDate="1" containsNonDate="0" containsString="0" minDate="2023-07-25T00:00:00" maxDate="2023-08-08T00:00:00">
        <m/>
        <d v="2023-07-25T00:00:00" u="1"/>
        <d v="2023-08-02T00:00:00" u="1"/>
        <d v="2023-08-07T00:00:00" u="1"/>
        <d v="2023-07-26T00:00:00" u="1"/>
        <d v="2023-07-27T00:00:00" u="1"/>
        <d v="2023-07-28T00:00:00" u="1"/>
        <d v="2023-07-31T00:00:00" u="1"/>
        <d v="2023-08-01T00:00:00" u="1"/>
        <d v="2023-08-03T00:00:00" u="1"/>
        <d v="2023-08-04T00:00:00" u="1"/>
        <d v="2023-08-06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CIS transaction" u="1"/>
        <s v="AGFS scheme" u="1"/>
        <s v="eForms" u="1"/>
        <s v="LGFS scheme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Jason Smallman" refreshedDate="45710.05277430556" createdVersion="3" refreshedVersion="8" minRefreshableVersion="3" recordCount="1" r:id="rId1">
  <cacheSource type="worksheet">
    <worksheetSource ref="A1:L7992" sheet="CIS to CCMS import exceptions"/>
  </cacheSource>
  <cacheFields count="12">
    <cacheField name="ACC_CODE" uniqueList="1" numFmtId="0" sqlType="0" hierarchy="0" level="0" databaseField="1">
      <sharedItems count="2" containsBlank="1" containsDate="1" containsNonDate="0" containsString="0" minDate="2023-01-02T00:00:00" maxDate="2023-01-03T00:00:00">
        <m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15" sqlType="0" hierarchy="0" level="0" databaseField="1">
      <sharedItems count="0" containsBlank="1" containsNonDate="0" containsString="0"/>
    </cacheField>
    <cacheField name="DATE_AUTHORISED_CIS" uniqueList="1" numFmtId="15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15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x v="0"/>
    <x v="0"/>
    <m/>
    <m/>
  </r>
</pivotCacheRecords>
</file>

<file path=xl/pivotCache/pivotCacheRecords2.xml><?xml version="1.0" encoding="utf-8"?>
<pivotCacheRecords xmlns="http://schemas.openxmlformats.org/spreadsheetml/2006/main" count="1">
  <r>
    <x v="0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29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13">
        <item t="data" sd="1" m="1" x="1"/>
        <item t="data" sd="1" m="1" x="4"/>
        <item t="data" sd="1" m="1" x="5"/>
        <item t="data" sd="1" m="1" x="6"/>
        <item t="data" sd="1" m="1" x="7"/>
        <item t="data" sd="1" m="1" x="8"/>
        <item t="data" sd="1" m="1" x="2"/>
        <item t="data" sd="1" m="1" x="9"/>
        <item t="data" sd="1" m="1" x="10"/>
        <item t="data" sd="1" m="1" x="11"/>
        <item t="data" sd="1" m="1" x="3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2"/>
        <item t="data" sd="1" m="1" x="3"/>
        <item t="data" sd="1" m="1" x="5"/>
        <item t="data" sd="1" m="1" x="1"/>
        <item t="data" sd="1" m="1" x="6"/>
        <item t="data" sd="1" m="1" x="4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65"/>
    <dataField name="CCMS Value" fld="3" subtotal="sum" showDataAs="normal" baseField="0" baseItem="4" numFmtId="165"/>
  </dataFields>
  <formats count="7">
    <format action="formatting" dxfId="6">
      <pivotArea type="origin" dataOnly="0" labelOnly="1" outline="0" fieldPosition="0"/>
    </format>
    <format action="formatting" dxfId="5">
      <pivotArea field="-2" type="button" dataOnly="0" labelOnly="1" outline="0" axis="axisCol" fieldPosition="1"/>
    </format>
    <format action="formatting" dxfId="4">
      <pivotArea type="topRight" dataOnly="0" labelOnly="1" outline="0" fieldPosition="0"/>
    </format>
    <format action="formatting" dxfId="3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1">
      <pivotArea field="0" type="button" dataOnly="0" labelOnly="1" outline="0" axis="axisRow" fieldPosition="0"/>
    </format>
    <format action="formatting" dxfId="0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28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5"/>
    <dataField name="CCMS Value" fld="11" subtotal="sum" showDataAs="normal" baseField="0" baseItem="1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 codeName="Sheet8">
    <outlinePr summaryBelow="1" summaryRight="1"/>
    <pageSetUpPr/>
  </sheetPr>
  <dimension ref="A1:O644"/>
  <sheetViews>
    <sheetView tabSelected="1" topLeftCell="A20" zoomScaleNormal="100" workbookViewId="0">
      <selection activeCell="A12" sqref="A12:XFD12"/>
    </sheetView>
  </sheetViews>
  <sheetFormatPr baseColWidth="10" defaultColWidth="8.83203125" defaultRowHeight="15"/>
  <cols>
    <col width="26.1640625" customWidth="1" min="1" max="1"/>
    <col width="20.6640625" customWidth="1" min="2" max="2"/>
    <col width="20.6640625" customWidth="1" style="29" min="3" max="3"/>
    <col width="20.6640625" customWidth="1" min="4" max="13"/>
    <col width="23.33203125" bestFit="1" customWidth="1" min="14" max="14"/>
    <col width="19" bestFit="1" customWidth="1" min="15" max="15"/>
  </cols>
  <sheetData>
    <row r="1">
      <c r="A1" s="4" t="inlineStr">
        <is>
          <t>CCMS Invoice analysis</t>
        </is>
      </c>
      <c r="B1" s="5" t="n"/>
      <c r="C1" s="30" t="n"/>
    </row>
    <row r="2">
      <c r="A2" s="6" t="n"/>
      <c r="B2" s="7" t="n"/>
      <c r="C2" s="31" t="n"/>
    </row>
    <row r="3" ht="16" customHeight="1" thickBot="1">
      <c r="A3" s="22" t="inlineStr">
        <is>
          <t>User defined payment groups</t>
        </is>
      </c>
      <c r="B3" s="7" t="n"/>
      <c r="C3" s="31" t="n"/>
    </row>
    <row r="4" ht="16" customHeight="1" thickBot="1">
      <c r="A4" s="23" t="inlineStr">
        <is>
          <t>('CIVIL','CRIME HIGHER','CRIME LOWER','LEGAL HELP','MEDIATION')</t>
        </is>
      </c>
      <c r="B4" s="24" t="n"/>
      <c r="C4" s="25" t="n"/>
    </row>
    <row r="5">
      <c r="A5" s="8" t="n"/>
      <c r="B5" s="9" t="n"/>
      <c r="C5" s="32" t="n"/>
    </row>
    <row r="6">
      <c r="A6" s="1" t="inlineStr">
        <is>
          <t>Analysis of unpaid AP invoices</t>
        </is>
      </c>
    </row>
    <row r="7">
      <c r="A7" s="1" t="n"/>
    </row>
    <row r="8">
      <c r="B8" s="14" t="inlineStr">
        <is>
          <t>Volume of offices</t>
        </is>
      </c>
      <c r="C8" s="33" t="inlineStr">
        <is>
          <t>Total Value</t>
        </is>
      </c>
    </row>
    <row r="9" ht="32" customHeight="1">
      <c r="A9" s="21" t="inlineStr">
        <is>
          <t>Total payable under payment groups define above</t>
        </is>
      </c>
      <c r="B9" s="34">
        <f>COUNTIF('CCMS Payment value(defined)'!E:E,"&gt;0")</f>
        <v/>
      </c>
      <c r="C9" s="29">
        <f>SUM('CCMS Payment value(defined)'!E:E)</f>
        <v/>
      </c>
    </row>
    <row r="10" ht="32" customHeight="1">
      <c r="A10" s="21" t="inlineStr">
        <is>
          <t>Total payable under payment groups not define above</t>
        </is>
      </c>
      <c r="B10" s="34">
        <f>COUNTIF('CCMS Payment value(not defined)'!F:F,"&gt;0")</f>
        <v/>
      </c>
      <c r="C10" s="29">
        <f>SUM('CCMS Payment value(not defined)'!F:F)</f>
        <v/>
      </c>
    </row>
    <row r="11" ht="13.5" customHeight="1">
      <c r="A11" s="21" t="inlineStr">
        <is>
          <t>Total unpaid due to office on hold</t>
        </is>
      </c>
      <c r="B11" s="34">
        <f>COUNTIF('CCMS Held payments'!E:E,"&gt;0")</f>
        <v/>
      </c>
      <c r="C11" s="29">
        <f>SUM('CCMS Held payments'!E:E)</f>
        <v/>
      </c>
    </row>
    <row r="12" hidden="1" ht="32" customHeight="1">
      <c r="A12" s="21" t="inlineStr">
        <is>
          <t>Total where offices AP balance is negative</t>
        </is>
      </c>
      <c r="B12" s="34">
        <f>COUNTIF('CCMS AP Debtors'!E:E,"&lt;0")</f>
        <v/>
      </c>
      <c r="C12" s="29">
        <f>SUM('CCMS AP Debtors'!E:E)</f>
        <v/>
      </c>
    </row>
    <row r="14">
      <c r="A14" s="1" t="inlineStr">
        <is>
          <t>Analysis of HUB data transfers over the last 14 days</t>
        </is>
      </c>
    </row>
    <row r="16">
      <c r="A16" t="inlineStr">
        <is>
          <t>Please note the bulk of CWA contract payments are normaly only uploaded to CIS within the last few days of each month</t>
        </is>
      </c>
    </row>
    <row r="18" customFormat="1" s="18">
      <c r="B18" s="3" t="inlineStr">
        <is>
          <t> </t>
        </is>
      </c>
    </row>
    <row r="19" customFormat="1" s="18"/>
    <row r="20" customFormat="1" s="18">
      <c r="A20" s="35" t="inlineStr">
        <is>
          <t>Day of week</t>
        </is>
      </c>
    </row>
    <row r="21">
      <c r="A21" s="16" t="inlineStr">
        <is>
          <t>Grand Total</t>
        </is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7">
      <c r="A37" s="1" t="inlineStr">
        <is>
          <t>Exceptions by System</t>
        </is>
      </c>
      <c r="B37" s="29" t="n"/>
    </row>
    <row r="38">
      <c r="A38" s="1" t="n"/>
    </row>
    <row r="39" ht="32" customFormat="1" customHeight="1" s="18">
      <c r="A39" s="17" t="inlineStr">
        <is>
          <t>IT System</t>
        </is>
      </c>
      <c r="B39" s="17" t="inlineStr">
        <is>
          <t>Volume of Invoices missing from CCMS</t>
        </is>
      </c>
      <c r="C39" s="17" t="inlineStr">
        <is>
          <t>Value of Invoices missing from CCMS</t>
        </is>
      </c>
    </row>
    <row r="40">
      <c r="A40" s="16" t="inlineStr">
        <is>
          <t>CIS transaction</t>
        </is>
      </c>
      <c r="B40" s="34">
        <f>COUNTIF('CIS to CCMS import exceptions'!D:D,A40)</f>
        <v/>
      </c>
      <c r="C40" s="36">
        <f>SUMIF('CIS to CCMS import exceptions'!D:D,A40,'CIS to CCMS import exceptions'!I:I)</f>
        <v/>
      </c>
    </row>
    <row r="41">
      <c r="A41" s="16" t="inlineStr">
        <is>
          <t>eForms</t>
        </is>
      </c>
      <c r="B41" s="34">
        <f>COUNTIF('CIS to CCMS import exceptions'!D:D,A41)</f>
        <v/>
      </c>
      <c r="C41" s="36">
        <f>SUMIF('CIS to CCMS import exceptions'!D:D,A41,'CIS to CCMS import exceptions'!I:I)</f>
        <v/>
      </c>
    </row>
    <row r="42">
      <c r="A42" s="16" t="inlineStr">
        <is>
          <t>AGFS scheme</t>
        </is>
      </c>
      <c r="B42" s="34">
        <f>COUNTIF('CIS to CCMS import exceptions'!D:D,A42)</f>
        <v/>
      </c>
      <c r="C42" s="36">
        <f>SUMIF('CIS to CCMS import exceptions'!D:D,A42,'CIS to CCMS import exceptions'!I:I)</f>
        <v/>
      </c>
    </row>
    <row r="43">
      <c r="A43" s="16" t="inlineStr">
        <is>
          <t>LGFS scheme</t>
        </is>
      </c>
      <c r="B43" s="34">
        <f>COUNTIF('CIS to CCMS import exceptions'!D:D,A43)</f>
        <v/>
      </c>
      <c r="C43" s="36">
        <f>SUMIF('CIS to CCMS import exceptions'!D:D,A43,'CIS to CCMS import exceptions'!I:I)</f>
        <v/>
      </c>
    </row>
    <row r="44">
      <c r="A44" s="16" t="inlineStr">
        <is>
          <t>CWA Crime Lower Contract</t>
        </is>
      </c>
      <c r="B44" s="34">
        <f>COUNTIF('CIS to CCMS import exceptions'!D:D,A44)</f>
        <v/>
      </c>
      <c r="C44" s="36">
        <f>SUMIF('CIS to CCMS import exceptions'!D:D,A44,'CIS to CCMS import exceptions'!I:I)</f>
        <v/>
      </c>
    </row>
    <row r="45">
      <c r="A45" s="16" t="inlineStr">
        <is>
          <t>CWA Legal Help Contract</t>
        </is>
      </c>
      <c r="B45" s="34">
        <f>COUNTIF('CIS to CCMS import exceptions'!D:D,A45)</f>
        <v/>
      </c>
      <c r="C45" s="36">
        <f>SUMIF('CIS to CCMS import exceptions'!D:D,A45,'CIS to CCMS import exceptions'!I:I)</f>
        <v/>
      </c>
    </row>
    <row r="46">
      <c r="B46" s="34" t="n"/>
      <c r="C46" s="36" t="n"/>
    </row>
    <row r="47">
      <c r="A47" s="19" t="inlineStr">
        <is>
          <t>Total</t>
        </is>
      </c>
      <c r="B47" s="34">
        <f>SUM(B40:B46)</f>
        <v/>
      </c>
      <c r="C47" s="36">
        <f>SUM(C40:C46)</f>
        <v/>
      </c>
    </row>
    <row r="50">
      <c r="A50" s="1" t="inlineStr">
        <is>
          <t>Exceptions by provider office</t>
        </is>
      </c>
    </row>
    <row r="52">
      <c r="B52" s="3" t="inlineStr">
        <is>
          <t> </t>
        </is>
      </c>
    </row>
    <row r="53">
      <c r="A53" s="3" t="inlineStr">
        <is>
          <t>Office code</t>
        </is>
      </c>
      <c r="B53" t="inlineStr">
        <is>
          <t>CIS Value</t>
        </is>
      </c>
      <c r="C53" t="inlineStr">
        <is>
          <t>CCMS Value</t>
        </is>
      </c>
    </row>
    <row r="54">
      <c r="A54" s="16" t="inlineStr">
        <is>
          <t>(blank)</t>
        </is>
      </c>
      <c r="B54" s="29" t="n"/>
    </row>
    <row r="55">
      <c r="A55" s="16" t="inlineStr">
        <is>
          <t>Grand Total</t>
        </is>
      </c>
      <c r="B55" s="29" t="n"/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william.moran</dc:creator>
  <dcterms:created xsi:type="dcterms:W3CDTF">2011-07-26T10:15:04Z</dcterms:created>
  <dcterms:modified xsi:type="dcterms:W3CDTF">2025-06-04T16:05:48Z</dcterms:modified>
  <cp:lastModifiedBy>Buczek, Robert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  <property name="MediaServiceImageTags" fmtid="{D5CDD505-2E9C-101B-9397-08002B2CF9AE}" pid="3">
    <vt:lpwstr/>
  </property>
</Properties>
</file>